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2979\Downloads\"/>
    </mc:Choice>
  </mc:AlternateContent>
  <xr:revisionPtr revIDLastSave="0" documentId="8_{D5F74EC3-57A0-4779-81E0-3B8530ACF64E}" xr6:coauthVersionLast="36" xr6:coauthVersionMax="36" xr10:uidLastSave="{00000000-0000-0000-0000-000000000000}"/>
  <bookViews>
    <workbookView xWindow="0" yWindow="0" windowWidth="19200" windowHeight="7670" xr2:uid="{00411AAA-69D9-4268-A1BE-18F753825D00}"/>
  </bookViews>
  <sheets>
    <sheet name="PKY Trial Balance IS Accts" sheetId="1" r:id="rId1"/>
    <sheet name="PKY Trial Balance BS Accts" sheetId="2" r:id="rId2"/>
    <sheet name="Delta Trial Balance IS Accts" sheetId="3" r:id="rId3"/>
    <sheet name="Delta Trial Balance BS Accts" sheetId="4" r:id="rId4"/>
  </sheets>
  <definedNames>
    <definedName name="_xlnm._FilterDatabase" localSheetId="3" hidden="1">'Delta Trial Balance BS Accts'!$A$1:$BI$1</definedName>
    <definedName name="_xlnm._FilterDatabase" localSheetId="2" hidden="1">'Delta Trial Balance IS Accts'!$A$1:$BI$136</definedName>
    <definedName name="_xlnm._FilterDatabase" localSheetId="1" hidden="1">'PKY Trial Balance BS Accts'!$A$1:$BI$101</definedName>
    <definedName name="_xlnm._FilterDatabase" localSheetId="0" hidden="1">'PKY Trial Balance IS Accts'!$A$1:$BI$1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2" l="1"/>
  <c r="BM12" i="2"/>
  <c r="BK101" i="2"/>
  <c r="BJ101" i="2" s="1"/>
  <c r="BK100" i="2"/>
  <c r="BJ100" i="2" s="1"/>
  <c r="BM99" i="2"/>
  <c r="BK99" i="2"/>
  <c r="BJ99" i="2" s="1"/>
  <c r="BM96" i="2"/>
  <c r="BK96" i="2"/>
  <c r="BJ96" i="2" s="1"/>
  <c r="BK94" i="2"/>
  <c r="BK91" i="2"/>
  <c r="BJ91" i="2" s="1"/>
  <c r="BM90" i="2"/>
  <c r="BK90" i="2"/>
  <c r="BJ90" i="2" s="1"/>
  <c r="BM88" i="2"/>
  <c r="BM86" i="2"/>
  <c r="BK88" i="2"/>
  <c r="BK86" i="2"/>
  <c r="BM84" i="2"/>
  <c r="BK84" i="2"/>
  <c r="BM82" i="2"/>
  <c r="BK82" i="2"/>
  <c r="BM80" i="2"/>
  <c r="BL80" i="2" s="1"/>
  <c r="BM78" i="2"/>
  <c r="BK80" i="2"/>
  <c r="BK78" i="2"/>
  <c r="BJ78" i="2" s="1"/>
  <c r="BM76" i="2"/>
  <c r="BK76" i="2"/>
  <c r="BJ76" i="2" s="1"/>
  <c r="BM74" i="2"/>
  <c r="BM70" i="2"/>
  <c r="BM71" i="2" s="1"/>
  <c r="BL71" i="2" s="1"/>
  <c r="BK74" i="2"/>
  <c r="BJ74" i="2" s="1"/>
  <c r="BK71" i="2"/>
  <c r="BK70" i="2"/>
  <c r="BM68" i="2"/>
  <c r="BK68" i="2"/>
  <c r="BK65" i="2"/>
  <c r="BM64" i="2"/>
  <c r="BM65" i="2" s="1"/>
  <c r="BL65" i="2" s="1"/>
  <c r="BM60" i="2"/>
  <c r="BK64" i="2"/>
  <c r="BK61" i="2"/>
  <c r="BJ61" i="2" s="1"/>
  <c r="BK58" i="2"/>
  <c r="BK60" i="2"/>
  <c r="BJ60" i="2"/>
  <c r="BM56" i="2"/>
  <c r="BM58" i="2" s="1"/>
  <c r="BK56" i="2"/>
  <c r="BJ56" i="2" s="1"/>
  <c r="BM54" i="2"/>
  <c r="BL54" i="2" s="1"/>
  <c r="BK54" i="2"/>
  <c r="BM48" i="2"/>
  <c r="BK50" i="2"/>
  <c r="BK49" i="2"/>
  <c r="BJ49" i="2" s="1"/>
  <c r="BK48" i="2"/>
  <c r="BJ48" i="2" s="1"/>
  <c r="BM46" i="2"/>
  <c r="BL46" i="2" s="1"/>
  <c r="BK46" i="2"/>
  <c r="BM44" i="2"/>
  <c r="BK44" i="2"/>
  <c r="BM42" i="2"/>
  <c r="BK42" i="2"/>
  <c r="BJ42" i="2" s="1"/>
  <c r="BM38" i="2"/>
  <c r="BM40" i="2"/>
  <c r="BL40" i="2" s="1"/>
  <c r="BK40" i="2"/>
  <c r="BJ40" i="2" s="1"/>
  <c r="BK38" i="2"/>
  <c r="BJ38" i="2" s="1"/>
  <c r="BK35" i="2"/>
  <c r="BM34" i="2"/>
  <c r="BK34" i="2"/>
  <c r="BM32" i="2"/>
  <c r="BL32" i="2" s="1"/>
  <c r="BK32" i="2"/>
  <c r="BM30" i="2"/>
  <c r="BL30" i="2" s="1"/>
  <c r="BK30" i="2"/>
  <c r="BM28" i="2"/>
  <c r="BM26" i="2"/>
  <c r="BL26" i="2" s="1"/>
  <c r="BM24" i="2"/>
  <c r="BM22" i="2"/>
  <c r="BL22" i="2" s="1"/>
  <c r="BM18" i="2"/>
  <c r="BL18" i="2" s="1"/>
  <c r="BK28" i="2"/>
  <c r="BK26" i="2"/>
  <c r="BK24" i="2"/>
  <c r="BK22" i="2"/>
  <c r="BJ22" i="2" s="1"/>
  <c r="BK19" i="2"/>
  <c r="BK18" i="2"/>
  <c r="BK15" i="2"/>
  <c r="BK14" i="2"/>
  <c r="BK13" i="2"/>
  <c r="BK12" i="2"/>
  <c r="BK9" i="2"/>
  <c r="BM8" i="2"/>
  <c r="BL8" i="2" s="1"/>
  <c r="BK8" i="2"/>
  <c r="BJ8" i="2" s="1"/>
  <c r="BM6" i="2"/>
  <c r="BK6" i="2"/>
  <c r="BJ6" i="2" s="1"/>
  <c r="BL98" i="2"/>
  <c r="BL97" i="2"/>
  <c r="BL95" i="2"/>
  <c r="BL94" i="2"/>
  <c r="BL93" i="2"/>
  <c r="BL89" i="2"/>
  <c r="BL87" i="2"/>
  <c r="BL85" i="2"/>
  <c r="BL84" i="2"/>
  <c r="BL83" i="2"/>
  <c r="BL81" i="2"/>
  <c r="BL79" i="2"/>
  <c r="BL77" i="2"/>
  <c r="BL75" i="2"/>
  <c r="BL73" i="2"/>
  <c r="BL72" i="2"/>
  <c r="BL69" i="2"/>
  <c r="BL68" i="2"/>
  <c r="BL67" i="2"/>
  <c r="BL63" i="2"/>
  <c r="BL59" i="2"/>
  <c r="BL57" i="2"/>
  <c r="BL56" i="2"/>
  <c r="BL55" i="2"/>
  <c r="BL53" i="2"/>
  <c r="BL52" i="2"/>
  <c r="BL48" i="2"/>
  <c r="BL47" i="2"/>
  <c r="BL45" i="2"/>
  <c r="BL43" i="2"/>
  <c r="BL42" i="2"/>
  <c r="BL41" i="2"/>
  <c r="BL39" i="2"/>
  <c r="BL38" i="2"/>
  <c r="BL37" i="2"/>
  <c r="BL34" i="2"/>
  <c r="BL33" i="2"/>
  <c r="BL31" i="2"/>
  <c r="BL29" i="2"/>
  <c r="BL27" i="2"/>
  <c r="BL25" i="2"/>
  <c r="BL24" i="2"/>
  <c r="BL23" i="2"/>
  <c r="BL21" i="2"/>
  <c r="BL17" i="2"/>
  <c r="BL11" i="2"/>
  <c r="BL10" i="2"/>
  <c r="BL7" i="2"/>
  <c r="BL6" i="2"/>
  <c r="BL5" i="2"/>
  <c r="BL4" i="2"/>
  <c r="BJ98" i="2"/>
  <c r="BJ97" i="2"/>
  <c r="BJ95" i="2"/>
  <c r="BJ94" i="2"/>
  <c r="BJ93" i="2"/>
  <c r="BJ89" i="2"/>
  <c r="BJ87" i="2"/>
  <c r="BJ86" i="2"/>
  <c r="BJ85" i="2"/>
  <c r="BJ84" i="2"/>
  <c r="BJ83" i="2"/>
  <c r="BJ82" i="2"/>
  <c r="BJ81" i="2"/>
  <c r="BJ80" i="2"/>
  <c r="BJ79" i="2"/>
  <c r="BJ77" i="2"/>
  <c r="BJ75" i="2"/>
  <c r="BJ73" i="2"/>
  <c r="BJ72" i="2"/>
  <c r="BJ71" i="2"/>
  <c r="BJ69" i="2"/>
  <c r="BJ68" i="2"/>
  <c r="BJ67" i="2"/>
  <c r="BJ66" i="2"/>
  <c r="BJ65" i="2"/>
  <c r="BJ63" i="2"/>
  <c r="BJ59" i="2"/>
  <c r="BJ57" i="2"/>
  <c r="BJ55" i="2"/>
  <c r="BJ54" i="2"/>
  <c r="BJ53" i="2"/>
  <c r="BJ52" i="2"/>
  <c r="BJ47" i="2"/>
  <c r="BJ46" i="2"/>
  <c r="BJ45" i="2"/>
  <c r="BJ43" i="2"/>
  <c r="BJ41" i="2"/>
  <c r="BJ39" i="2"/>
  <c r="BJ37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1" i="2"/>
  <c r="BJ19" i="2"/>
  <c r="BJ18" i="2"/>
  <c r="BJ17" i="2"/>
  <c r="BJ14" i="2"/>
  <c r="BJ13" i="2"/>
  <c r="BJ12" i="2"/>
  <c r="BJ11" i="2"/>
  <c r="BJ10" i="2"/>
  <c r="BJ7" i="2"/>
  <c r="BJ5" i="2"/>
  <c r="BJ4" i="2"/>
  <c r="BM71" i="1"/>
  <c r="BM52" i="1"/>
  <c r="BL49" i="1"/>
  <c r="BL48" i="1"/>
  <c r="BK105" i="1"/>
  <c r="BJ105" i="1" s="1"/>
  <c r="BK104" i="1"/>
  <c r="BM102" i="1"/>
  <c r="BK103" i="1"/>
  <c r="BJ103" i="1" s="1"/>
  <c r="BK102" i="1"/>
  <c r="BJ102" i="1" s="1"/>
  <c r="BM100" i="1"/>
  <c r="BK100" i="1"/>
  <c r="BJ100" i="1" s="1"/>
  <c r="BM98" i="1"/>
  <c r="BK98" i="1"/>
  <c r="BL98" i="1" s="1"/>
  <c r="BK96" i="1"/>
  <c r="BM96" i="1"/>
  <c r="BJ95" i="1"/>
  <c r="BM91" i="1"/>
  <c r="BM92" i="1" s="1"/>
  <c r="BM93" i="1" s="1"/>
  <c r="BL93" i="1" s="1"/>
  <c r="BK93" i="1"/>
  <c r="BJ93" i="1" s="1"/>
  <c r="BK92" i="1"/>
  <c r="BK91" i="1"/>
  <c r="BL91" i="1" s="1"/>
  <c r="BM86" i="1"/>
  <c r="BM85" i="1"/>
  <c r="BL85" i="1" s="1"/>
  <c r="BM89" i="1"/>
  <c r="BK89" i="1"/>
  <c r="BK86" i="1"/>
  <c r="BK85" i="1"/>
  <c r="BM79" i="1"/>
  <c r="BK81" i="1"/>
  <c r="BK71" i="1"/>
  <c r="BK80" i="1" s="1"/>
  <c r="BJ80" i="1" s="1"/>
  <c r="BK79" i="1"/>
  <c r="BM77" i="1"/>
  <c r="BM75" i="1"/>
  <c r="BK77" i="1"/>
  <c r="BJ77" i="1" s="1"/>
  <c r="BK75" i="1"/>
  <c r="BM73" i="1"/>
  <c r="BK73" i="1"/>
  <c r="BJ73" i="1" s="1"/>
  <c r="BM66" i="1"/>
  <c r="BK69" i="1"/>
  <c r="BJ69" i="1"/>
  <c r="BM68" i="1"/>
  <c r="BK68" i="1"/>
  <c r="BK66" i="1"/>
  <c r="BM60" i="1"/>
  <c r="BL60" i="1" s="1"/>
  <c r="BK60" i="1"/>
  <c r="BJ60" i="1" s="1"/>
  <c r="BM56" i="1"/>
  <c r="BM57" i="1" s="1"/>
  <c r="BM58" i="1" s="1"/>
  <c r="BL58" i="1" s="1"/>
  <c r="BK58" i="1"/>
  <c r="BK57" i="1"/>
  <c r="BJ57" i="1" s="1"/>
  <c r="BK56" i="1"/>
  <c r="BJ56" i="1" s="1"/>
  <c r="BK52" i="1"/>
  <c r="BK51" i="1"/>
  <c r="BJ51" i="1"/>
  <c r="BM51" i="1"/>
  <c r="BJ50" i="1"/>
  <c r="BJ49" i="1"/>
  <c r="BJ48" i="1"/>
  <c r="BM40" i="1"/>
  <c r="BK40" i="1"/>
  <c r="BM38" i="1"/>
  <c r="BL38" i="1" s="1"/>
  <c r="BK38" i="1"/>
  <c r="BM36" i="1"/>
  <c r="BL36" i="1" s="1"/>
  <c r="BK36" i="1"/>
  <c r="BM32" i="1"/>
  <c r="BK32" i="1"/>
  <c r="BM25" i="1"/>
  <c r="BK25" i="1"/>
  <c r="BM22" i="1"/>
  <c r="BK23" i="1"/>
  <c r="BJ23" i="1" s="1"/>
  <c r="BK22" i="1"/>
  <c r="BJ22" i="1" s="1"/>
  <c r="BM17" i="1"/>
  <c r="BL17" i="1" s="1"/>
  <c r="BK18" i="1"/>
  <c r="BJ18" i="1"/>
  <c r="BK17" i="1"/>
  <c r="BL6" i="1"/>
  <c r="BK12" i="1"/>
  <c r="BJ12" i="1" s="1"/>
  <c r="BM11" i="1"/>
  <c r="BK11" i="1"/>
  <c r="BJ11" i="1" s="1"/>
  <c r="BM7" i="1"/>
  <c r="BL7" i="1" s="1"/>
  <c r="BK7" i="1"/>
  <c r="BJ7" i="1" s="1"/>
  <c r="BL101" i="1"/>
  <c r="BL99" i="1"/>
  <c r="BL97" i="1"/>
  <c r="BL95" i="1"/>
  <c r="BL90" i="1"/>
  <c r="BL89" i="1"/>
  <c r="BL84" i="1"/>
  <c r="BL78" i="1"/>
  <c r="BL74" i="1"/>
  <c r="BL72" i="1"/>
  <c r="BL70" i="1"/>
  <c r="BL67" i="1"/>
  <c r="BL65" i="1"/>
  <c r="BL64" i="1"/>
  <c r="BL63" i="1"/>
  <c r="BL62" i="1"/>
  <c r="BL61" i="1"/>
  <c r="BL59" i="1"/>
  <c r="BL55" i="1"/>
  <c r="BL50" i="1"/>
  <c r="BL47" i="1"/>
  <c r="BL46" i="1"/>
  <c r="BL45" i="1"/>
  <c r="BL44" i="1"/>
  <c r="BL43" i="1"/>
  <c r="BL42" i="1"/>
  <c r="BL41" i="1"/>
  <c r="BL40" i="1"/>
  <c r="BL39" i="1"/>
  <c r="BL37" i="1"/>
  <c r="BL35" i="1"/>
  <c r="BL34" i="1"/>
  <c r="BL33" i="1"/>
  <c r="BL31" i="1"/>
  <c r="BL30" i="1"/>
  <c r="BL29" i="1"/>
  <c r="BL28" i="1"/>
  <c r="BL27" i="1"/>
  <c r="BL26" i="1"/>
  <c r="BL24" i="1"/>
  <c r="BL21" i="1"/>
  <c r="BL20" i="1"/>
  <c r="BL19" i="1"/>
  <c r="BL16" i="1"/>
  <c r="BL10" i="1"/>
  <c r="BL9" i="1"/>
  <c r="BJ104" i="1"/>
  <c r="BJ98" i="1"/>
  <c r="BJ89" i="1"/>
  <c r="BJ81" i="1"/>
  <c r="BJ79" i="1"/>
  <c r="BJ66" i="1"/>
  <c r="BJ58" i="1"/>
  <c r="BJ40" i="1"/>
  <c r="BJ38" i="1"/>
  <c r="BJ36" i="1"/>
  <c r="BJ25" i="1"/>
  <c r="BJ17" i="1"/>
  <c r="BJ101" i="1"/>
  <c r="BJ99" i="1"/>
  <c r="BJ97" i="1"/>
  <c r="BJ90" i="1"/>
  <c r="BJ84" i="1"/>
  <c r="BJ78" i="1"/>
  <c r="BJ74" i="1"/>
  <c r="BJ72" i="1"/>
  <c r="BJ70" i="1"/>
  <c r="BJ67" i="1"/>
  <c r="BJ65" i="1"/>
  <c r="BJ64" i="1"/>
  <c r="BJ63" i="1"/>
  <c r="BJ62" i="1"/>
  <c r="BJ61" i="1"/>
  <c r="BJ59" i="1"/>
  <c r="BJ55" i="1"/>
  <c r="BJ47" i="1"/>
  <c r="BJ46" i="1"/>
  <c r="BJ45" i="1"/>
  <c r="BJ44" i="1"/>
  <c r="BJ43" i="1"/>
  <c r="BJ42" i="1"/>
  <c r="BJ41" i="1"/>
  <c r="BJ39" i="1"/>
  <c r="BJ37" i="1"/>
  <c r="BJ35" i="1"/>
  <c r="BJ34" i="1"/>
  <c r="BJ33" i="1"/>
  <c r="BJ31" i="1"/>
  <c r="BJ30" i="1"/>
  <c r="BJ29" i="1"/>
  <c r="BJ28" i="1"/>
  <c r="BJ27" i="1"/>
  <c r="BJ26" i="1"/>
  <c r="BJ24" i="1"/>
  <c r="BJ21" i="1"/>
  <c r="BJ20" i="1"/>
  <c r="BJ19" i="1"/>
  <c r="BJ16" i="1"/>
  <c r="BJ10" i="1"/>
  <c r="BJ9" i="1"/>
  <c r="BJ6" i="1"/>
  <c r="BL54" i="4"/>
  <c r="BL55" i="4" s="1"/>
  <c r="BM47" i="4"/>
  <c r="BM17" i="4"/>
  <c r="BL17" i="4" s="1"/>
  <c r="BM61" i="4"/>
  <c r="BM67" i="4"/>
  <c r="BM72" i="4" s="1"/>
  <c r="BL72" i="4" s="1"/>
  <c r="BM69" i="4"/>
  <c r="BM75" i="4"/>
  <c r="BM76" i="4" s="1"/>
  <c r="BM79" i="4"/>
  <c r="BM81" i="4"/>
  <c r="BM85" i="4"/>
  <c r="BL85" i="4" s="1"/>
  <c r="BM87" i="4"/>
  <c r="BL87" i="4" s="1"/>
  <c r="BM89" i="4"/>
  <c r="BM91" i="4"/>
  <c r="BM93" i="4"/>
  <c r="BM95" i="4"/>
  <c r="BM97" i="4"/>
  <c r="BM99" i="4"/>
  <c r="BM103" i="4"/>
  <c r="BL103" i="4" s="1"/>
  <c r="BM105" i="4"/>
  <c r="BL105" i="4" s="1"/>
  <c r="BM107" i="4"/>
  <c r="BM110" i="4"/>
  <c r="BK111" i="4"/>
  <c r="BJ111" i="4" s="1"/>
  <c r="BK110" i="4"/>
  <c r="BK107" i="4"/>
  <c r="BK105" i="4"/>
  <c r="BK103" i="4"/>
  <c r="BK100" i="4"/>
  <c r="BK99" i="4"/>
  <c r="BK97" i="4"/>
  <c r="BJ97" i="4" s="1"/>
  <c r="BK95" i="4"/>
  <c r="BK93" i="4"/>
  <c r="BK91" i="4"/>
  <c r="BK89" i="4"/>
  <c r="BJ89" i="4" s="1"/>
  <c r="BK87" i="4"/>
  <c r="BJ87" i="4" s="1"/>
  <c r="BK85" i="4"/>
  <c r="BK82" i="4"/>
  <c r="BK81" i="4"/>
  <c r="BJ81" i="4" s="1"/>
  <c r="BK79" i="4"/>
  <c r="BL79" i="4" s="1"/>
  <c r="BK76" i="4"/>
  <c r="BJ76" i="4" s="1"/>
  <c r="BK75" i="4"/>
  <c r="BJ75" i="4" s="1"/>
  <c r="BK72" i="4"/>
  <c r="BK69" i="4"/>
  <c r="BJ69" i="4" s="1"/>
  <c r="BK67" i="4"/>
  <c r="BL67" i="4" s="1"/>
  <c r="BK63" i="4"/>
  <c r="BK62" i="4"/>
  <c r="BK61" i="4"/>
  <c r="BM59" i="4"/>
  <c r="BL59" i="4" s="1"/>
  <c r="BM57" i="4"/>
  <c r="BM55" i="4"/>
  <c r="BK59" i="4"/>
  <c r="BK57" i="4"/>
  <c r="BJ57" i="4" s="1"/>
  <c r="BL56" i="4"/>
  <c r="BM53" i="4"/>
  <c r="BK53" i="4"/>
  <c r="BL53" i="4" s="1"/>
  <c r="BJ53" i="4"/>
  <c r="BJ52" i="4"/>
  <c r="BJ54" i="4"/>
  <c r="BJ55" i="4" s="1"/>
  <c r="BK55" i="4"/>
  <c r="BI55" i="4"/>
  <c r="BH55" i="4"/>
  <c r="BG55" i="4"/>
  <c r="BK48" i="4"/>
  <c r="BJ48" i="4" s="1"/>
  <c r="BK47" i="4"/>
  <c r="BJ47" i="4" s="1"/>
  <c r="BM45" i="4"/>
  <c r="BK45" i="4"/>
  <c r="BJ45" i="4" s="1"/>
  <c r="BM43" i="4"/>
  <c r="BL43" i="4" s="1"/>
  <c r="BK43" i="4"/>
  <c r="BM41" i="4"/>
  <c r="BK41" i="4"/>
  <c r="BM39" i="4"/>
  <c r="BM37" i="4"/>
  <c r="BK39" i="4"/>
  <c r="BL39" i="4" s="1"/>
  <c r="BK37" i="4"/>
  <c r="BL37" i="4" s="1"/>
  <c r="BM35" i="4"/>
  <c r="BK35" i="4"/>
  <c r="BJ35" i="4" s="1"/>
  <c r="BM33" i="4"/>
  <c r="BM31" i="4"/>
  <c r="BM29" i="4"/>
  <c r="BM27" i="4"/>
  <c r="BL27" i="4" s="1"/>
  <c r="BM25" i="4"/>
  <c r="BM21" i="4"/>
  <c r="BM22" i="4" s="1"/>
  <c r="BL22" i="4" s="1"/>
  <c r="BK33" i="4"/>
  <c r="BL33" i="4" s="1"/>
  <c r="BK31" i="4"/>
  <c r="BK29" i="4"/>
  <c r="BK27" i="4"/>
  <c r="BK25" i="4"/>
  <c r="BJ25" i="4" s="1"/>
  <c r="BL24" i="4"/>
  <c r="BK22" i="4"/>
  <c r="BJ22" i="4" s="1"/>
  <c r="BK21" i="4"/>
  <c r="BK18" i="4"/>
  <c r="BJ18" i="4" s="1"/>
  <c r="BK17" i="4"/>
  <c r="BM13" i="4"/>
  <c r="BL13" i="4" s="1"/>
  <c r="BK15" i="4"/>
  <c r="BK14" i="4"/>
  <c r="BJ14" i="4" s="1"/>
  <c r="BK13" i="4"/>
  <c r="BM8" i="4"/>
  <c r="BM6" i="4"/>
  <c r="BL6" i="4" s="1"/>
  <c r="BK9" i="4"/>
  <c r="BK8" i="4"/>
  <c r="BK6" i="4"/>
  <c r="BJ6" i="4" s="1"/>
  <c r="BL106" i="4"/>
  <c r="BL104" i="4"/>
  <c r="BL102" i="4"/>
  <c r="BL101" i="4"/>
  <c r="BL98" i="4"/>
  <c r="BL96" i="4"/>
  <c r="BL94" i="4"/>
  <c r="BL92" i="4"/>
  <c r="BL90" i="4"/>
  <c r="BL88" i="4"/>
  <c r="BL86" i="4"/>
  <c r="BL84" i="4"/>
  <c r="BL83" i="4"/>
  <c r="BL80" i="4"/>
  <c r="BL78" i="4"/>
  <c r="BL77" i="4"/>
  <c r="BL73" i="4"/>
  <c r="BL71" i="4"/>
  <c r="BL70" i="4"/>
  <c r="BL68" i="4"/>
  <c r="BL66" i="4"/>
  <c r="BL60" i="4"/>
  <c r="BL58" i="4"/>
  <c r="BL52" i="4"/>
  <c r="BL51" i="4"/>
  <c r="BL46" i="4"/>
  <c r="BL44" i="4"/>
  <c r="BL42" i="4"/>
  <c r="BL40" i="4"/>
  <c r="BL38" i="4"/>
  <c r="BL36" i="4"/>
  <c r="BL34" i="4"/>
  <c r="BL32" i="4"/>
  <c r="BL28" i="4"/>
  <c r="BL26" i="4"/>
  <c r="BL23" i="4"/>
  <c r="BL20" i="4"/>
  <c r="BL16" i="4"/>
  <c r="BL12" i="4"/>
  <c r="BL11" i="4"/>
  <c r="BL10" i="4"/>
  <c r="BL7" i="4"/>
  <c r="BL5" i="4"/>
  <c r="BL4" i="4"/>
  <c r="BJ107" i="4"/>
  <c r="BJ106" i="4"/>
  <c r="BJ105" i="4"/>
  <c r="BJ104" i="4"/>
  <c r="BJ103" i="4"/>
  <c r="BJ102" i="4"/>
  <c r="BJ101" i="4"/>
  <c r="BJ98" i="4"/>
  <c r="BJ96" i="4"/>
  <c r="BJ95" i="4"/>
  <c r="BJ94" i="4"/>
  <c r="BJ92" i="4"/>
  <c r="BJ91" i="4"/>
  <c r="BJ90" i="4"/>
  <c r="BJ88" i="4"/>
  <c r="BJ86" i="4"/>
  <c r="BJ85" i="4"/>
  <c r="BJ84" i="4"/>
  <c r="BJ83" i="4"/>
  <c r="BJ82" i="4"/>
  <c r="BJ80" i="4"/>
  <c r="BJ79" i="4"/>
  <c r="BJ78" i="4"/>
  <c r="BJ77" i="4"/>
  <c r="BJ73" i="4"/>
  <c r="BJ71" i="4"/>
  <c r="BJ70" i="4"/>
  <c r="BJ68" i="4"/>
  <c r="BJ66" i="4"/>
  <c r="BJ60" i="4"/>
  <c r="BJ59" i="4"/>
  <c r="BJ58" i="4"/>
  <c r="BJ46" i="4"/>
  <c r="BJ44" i="4"/>
  <c r="BJ43" i="4"/>
  <c r="BJ42" i="4"/>
  <c r="BJ41" i="4"/>
  <c r="BJ40" i="4"/>
  <c r="BJ39" i="4"/>
  <c r="BJ38" i="4"/>
  <c r="BJ37" i="4"/>
  <c r="BJ36" i="4"/>
  <c r="BJ34" i="4"/>
  <c r="BJ33" i="4"/>
  <c r="BJ32" i="4"/>
  <c r="BJ31" i="4"/>
  <c r="BJ28" i="4"/>
  <c r="BJ27" i="4"/>
  <c r="BJ26" i="4"/>
  <c r="BJ24" i="4"/>
  <c r="BJ20" i="4"/>
  <c r="BJ17" i="4"/>
  <c r="BJ16" i="4"/>
  <c r="BJ13" i="4"/>
  <c r="BJ12" i="4"/>
  <c r="BJ11" i="4"/>
  <c r="BJ10" i="4"/>
  <c r="BJ7" i="4"/>
  <c r="BJ5" i="4"/>
  <c r="BJ4" i="4"/>
  <c r="BK133" i="3"/>
  <c r="BM133" i="3"/>
  <c r="BM134" i="3" s="1"/>
  <c r="BM135" i="3" s="1"/>
  <c r="BM136" i="3" s="1"/>
  <c r="BM132" i="3"/>
  <c r="BL132" i="3" s="1"/>
  <c r="BM130" i="3"/>
  <c r="BL130" i="3" s="1"/>
  <c r="BM128" i="3"/>
  <c r="BL128" i="3" s="1"/>
  <c r="BM125" i="3"/>
  <c r="BM124" i="3"/>
  <c r="BM121" i="3"/>
  <c r="BK121" i="3"/>
  <c r="BK124" i="3" s="1"/>
  <c r="BK125" i="3" s="1"/>
  <c r="BM119" i="3"/>
  <c r="BL119" i="3" s="1"/>
  <c r="BK119" i="3"/>
  <c r="BM115" i="3"/>
  <c r="BM110" i="3"/>
  <c r="BL110" i="3" s="1"/>
  <c r="BM109" i="3"/>
  <c r="BM105" i="3"/>
  <c r="BL105" i="3" s="1"/>
  <c r="BM103" i="3"/>
  <c r="BL103" i="3" s="1"/>
  <c r="BM99" i="3"/>
  <c r="BL99" i="3" s="1"/>
  <c r="BM28" i="3"/>
  <c r="BL28" i="3" s="1"/>
  <c r="BM15" i="3"/>
  <c r="BL131" i="3"/>
  <c r="BL129" i="3"/>
  <c r="BL127" i="3"/>
  <c r="BL122" i="3"/>
  <c r="BL120" i="3"/>
  <c r="BL118" i="3"/>
  <c r="BL117" i="3"/>
  <c r="BL116" i="3"/>
  <c r="BL115" i="3"/>
  <c r="BL114" i="3"/>
  <c r="BL111" i="3"/>
  <c r="BL109" i="3"/>
  <c r="BL108" i="3"/>
  <c r="BL107" i="3"/>
  <c r="BL104" i="3"/>
  <c r="BL102" i="3"/>
  <c r="BL97" i="3"/>
  <c r="BL96" i="3"/>
  <c r="BL95" i="3"/>
  <c r="BL94" i="3"/>
  <c r="BL92" i="3"/>
  <c r="BL90" i="3"/>
  <c r="BL89" i="3"/>
  <c r="BL87" i="3"/>
  <c r="BL84" i="3"/>
  <c r="BL82" i="3"/>
  <c r="BL81" i="3"/>
  <c r="BL80" i="3"/>
  <c r="BL79" i="3"/>
  <c r="BL78" i="3"/>
  <c r="BL76" i="3"/>
  <c r="BL73" i="3"/>
  <c r="BL72" i="3"/>
  <c r="BL71" i="3"/>
  <c r="BL70" i="3"/>
  <c r="BL69" i="3"/>
  <c r="BL64" i="3"/>
  <c r="BL63" i="3"/>
  <c r="BL62" i="3"/>
  <c r="BL61" i="3"/>
  <c r="BL58" i="3"/>
  <c r="BL57" i="3"/>
  <c r="BL56" i="3"/>
  <c r="BL55" i="3"/>
  <c r="BL54" i="3"/>
  <c r="BL53" i="3"/>
  <c r="BL52" i="3"/>
  <c r="BL51" i="3"/>
  <c r="BL50" i="3"/>
  <c r="BL49" i="3"/>
  <c r="BL47" i="3"/>
  <c r="BL46" i="3"/>
  <c r="BL44" i="3"/>
  <c r="BL43" i="3"/>
  <c r="BL42" i="3"/>
  <c r="BL41" i="3"/>
  <c r="BL39" i="3"/>
  <c r="BL38" i="3"/>
  <c r="BL35" i="3"/>
  <c r="BL34" i="3"/>
  <c r="BL33" i="3"/>
  <c r="BL32" i="3"/>
  <c r="BL31" i="3"/>
  <c r="BL30" i="3"/>
  <c r="BL29" i="3"/>
  <c r="BL25" i="3"/>
  <c r="BL24" i="3"/>
  <c r="BL21" i="3"/>
  <c r="BL20" i="3"/>
  <c r="BL15" i="3"/>
  <c r="BL13" i="3"/>
  <c r="BL12" i="3"/>
  <c r="BL11" i="3"/>
  <c r="BL10" i="3"/>
  <c r="BL9" i="3"/>
  <c r="BL7" i="3"/>
  <c r="BL6" i="3"/>
  <c r="BJ133" i="3"/>
  <c r="BK132" i="3"/>
  <c r="BJ132" i="3" s="1"/>
  <c r="BK130" i="3"/>
  <c r="BK128" i="3"/>
  <c r="BJ128" i="3" s="1"/>
  <c r="BM123" i="3"/>
  <c r="BK123" i="3"/>
  <c r="BK115" i="3"/>
  <c r="BJ115" i="3" s="1"/>
  <c r="BK105" i="3"/>
  <c r="BK109" i="3"/>
  <c r="BJ109" i="3" s="1"/>
  <c r="BK103" i="3"/>
  <c r="BJ103" i="3" s="1"/>
  <c r="BJ130" i="3"/>
  <c r="BJ119" i="3"/>
  <c r="BJ117" i="3"/>
  <c r="BJ107" i="3"/>
  <c r="BJ105" i="3"/>
  <c r="BJ129" i="3"/>
  <c r="BJ127" i="3"/>
  <c r="BJ122" i="3"/>
  <c r="BJ120" i="3"/>
  <c r="BJ118" i="3"/>
  <c r="BJ116" i="3"/>
  <c r="BJ114" i="3"/>
  <c r="BJ111" i="3"/>
  <c r="BJ108" i="3"/>
  <c r="BJ106" i="3"/>
  <c r="BJ104" i="3"/>
  <c r="BJ102" i="3"/>
  <c r="BJ96" i="3"/>
  <c r="BJ94" i="3"/>
  <c r="BJ92" i="3"/>
  <c r="BJ90" i="3"/>
  <c r="BJ89" i="3"/>
  <c r="BJ87" i="3"/>
  <c r="BJ84" i="3"/>
  <c r="BJ82" i="3"/>
  <c r="BJ81" i="3"/>
  <c r="BJ80" i="3"/>
  <c r="BJ79" i="3"/>
  <c r="BJ78" i="3"/>
  <c r="BJ76" i="3"/>
  <c r="BJ73" i="3"/>
  <c r="BJ72" i="3"/>
  <c r="BJ71" i="3"/>
  <c r="BJ70" i="3"/>
  <c r="BJ69" i="3"/>
  <c r="BJ64" i="3"/>
  <c r="BJ63" i="3"/>
  <c r="BJ62" i="3"/>
  <c r="BJ61" i="3"/>
  <c r="BJ58" i="3"/>
  <c r="BJ57" i="3"/>
  <c r="BJ56" i="3"/>
  <c r="BJ55" i="3"/>
  <c r="BJ54" i="3"/>
  <c r="BJ53" i="3"/>
  <c r="BJ52" i="3"/>
  <c r="BJ51" i="3"/>
  <c r="BJ50" i="3"/>
  <c r="BJ49" i="3"/>
  <c r="BJ47" i="3"/>
  <c r="BJ46" i="3"/>
  <c r="BJ44" i="3"/>
  <c r="BJ43" i="3"/>
  <c r="BJ42" i="3"/>
  <c r="BJ41" i="3"/>
  <c r="BJ39" i="3"/>
  <c r="BJ38" i="3"/>
  <c r="BJ35" i="3"/>
  <c r="BJ34" i="3"/>
  <c r="BJ33" i="3"/>
  <c r="BJ32" i="3"/>
  <c r="BJ31" i="3"/>
  <c r="BJ30" i="3"/>
  <c r="BJ29" i="3"/>
  <c r="BJ26" i="3"/>
  <c r="BJ25" i="3"/>
  <c r="BJ24" i="3"/>
  <c r="BJ21" i="3"/>
  <c r="BJ20" i="3"/>
  <c r="BJ13" i="3"/>
  <c r="BJ12" i="3"/>
  <c r="BJ11" i="3"/>
  <c r="BJ10" i="3"/>
  <c r="BJ9" i="3"/>
  <c r="BJ7" i="3"/>
  <c r="BJ6" i="3"/>
  <c r="BM100" i="2" l="1"/>
  <c r="BL100" i="2" s="1"/>
  <c r="BL82" i="2"/>
  <c r="BM91" i="2"/>
  <c r="BL91" i="2" s="1"/>
  <c r="BL64" i="2"/>
  <c r="BM49" i="2"/>
  <c r="BL49" i="2" s="1"/>
  <c r="BM35" i="2"/>
  <c r="BM19" i="2"/>
  <c r="BM9" i="2"/>
  <c r="BL12" i="2" s="1"/>
  <c r="BL99" i="2"/>
  <c r="BL96" i="2"/>
  <c r="BL90" i="2"/>
  <c r="BL88" i="2"/>
  <c r="BL86" i="2"/>
  <c r="BJ88" i="2"/>
  <c r="BL78" i="2"/>
  <c r="BL76" i="2"/>
  <c r="BL74" i="2"/>
  <c r="BL70" i="2"/>
  <c r="BJ70" i="2"/>
  <c r="BM61" i="2"/>
  <c r="BL58" i="2"/>
  <c r="BJ64" i="2"/>
  <c r="BJ58" i="2"/>
  <c r="BL60" i="2"/>
  <c r="BJ50" i="2"/>
  <c r="BL44" i="2"/>
  <c r="BJ44" i="2"/>
  <c r="BL28" i="2"/>
  <c r="BL19" i="2"/>
  <c r="BJ15" i="2"/>
  <c r="BJ9" i="2"/>
  <c r="BM103" i="1"/>
  <c r="BL103" i="1" s="1"/>
  <c r="BM80" i="1"/>
  <c r="BM69" i="1"/>
  <c r="BL71" i="1" s="1"/>
  <c r="BM23" i="1"/>
  <c r="BL23" i="1" s="1"/>
  <c r="BM12" i="1"/>
  <c r="BL102" i="1"/>
  <c r="BL100" i="1"/>
  <c r="BL96" i="1"/>
  <c r="BJ96" i="1"/>
  <c r="BL92" i="1"/>
  <c r="BJ92" i="1"/>
  <c r="BJ91" i="1"/>
  <c r="BL86" i="1"/>
  <c r="BJ86" i="1"/>
  <c r="BJ85" i="1"/>
  <c r="BJ71" i="1"/>
  <c r="BL77" i="1"/>
  <c r="BL73" i="1"/>
  <c r="BL66" i="1"/>
  <c r="BL68" i="1"/>
  <c r="BJ68" i="1"/>
  <c r="BL56" i="1"/>
  <c r="BL57" i="1"/>
  <c r="BL52" i="1"/>
  <c r="BJ52" i="1"/>
  <c r="BL51" i="1"/>
  <c r="BL32" i="1"/>
  <c r="BJ32" i="1"/>
  <c r="BL25" i="1"/>
  <c r="BL22" i="1"/>
  <c r="BM18" i="1"/>
  <c r="BL18" i="1" s="1"/>
  <c r="BL11" i="1"/>
  <c r="BL107" i="4"/>
  <c r="BL91" i="4"/>
  <c r="BM62" i="4"/>
  <c r="BM48" i="4"/>
  <c r="BL48" i="4" s="1"/>
  <c r="BM9" i="4"/>
  <c r="BM14" i="4" s="1"/>
  <c r="BK112" i="4"/>
  <c r="BJ112" i="4" s="1"/>
  <c r="BM82" i="4"/>
  <c r="BL82" i="4" s="1"/>
  <c r="BL81" i="4"/>
  <c r="BL93" i="4"/>
  <c r="BM100" i="4"/>
  <c r="BL100" i="4" s="1"/>
  <c r="BL95" i="4"/>
  <c r="BL99" i="4"/>
  <c r="BM111" i="4"/>
  <c r="BL110" i="4"/>
  <c r="BJ110" i="4"/>
  <c r="BJ108" i="4"/>
  <c r="BL108" i="4"/>
  <c r="BJ100" i="4"/>
  <c r="BJ99" i="4"/>
  <c r="BL97" i="4"/>
  <c r="BJ93" i="4"/>
  <c r="BL89" i="4"/>
  <c r="BL76" i="4"/>
  <c r="BL75" i="4"/>
  <c r="BJ72" i="4"/>
  <c r="BL69" i="4"/>
  <c r="BJ67" i="4"/>
  <c r="BL57" i="4"/>
  <c r="BL47" i="4"/>
  <c r="BL45" i="4"/>
  <c r="BL41" i="4"/>
  <c r="BL35" i="4"/>
  <c r="BL31" i="4"/>
  <c r="BL25" i="4"/>
  <c r="BJ15" i="4"/>
  <c r="BL133" i="3"/>
  <c r="BJ124" i="3"/>
  <c r="BJ125" i="3"/>
  <c r="BK134" i="3"/>
  <c r="BL125" i="3"/>
  <c r="BL124" i="3"/>
  <c r="BK110" i="3"/>
  <c r="BJ110" i="3" s="1"/>
  <c r="BM97" i="3"/>
  <c r="BM95" i="3"/>
  <c r="BM93" i="3"/>
  <c r="BL93" i="3" s="1"/>
  <c r="BK97" i="3"/>
  <c r="BJ97" i="3" s="1"/>
  <c r="BK95" i="3"/>
  <c r="BJ95" i="3" s="1"/>
  <c r="BK93" i="3"/>
  <c r="BJ93" i="3" s="1"/>
  <c r="BM91" i="3"/>
  <c r="BL91" i="3" s="1"/>
  <c r="BK91" i="3"/>
  <c r="BJ91" i="3" s="1"/>
  <c r="BM88" i="3"/>
  <c r="BL88" i="3" s="1"/>
  <c r="BK88" i="3"/>
  <c r="BJ88" i="3" s="1"/>
  <c r="BM85" i="3"/>
  <c r="BL85" i="3" s="1"/>
  <c r="BM83" i="3"/>
  <c r="BL83" i="3" s="1"/>
  <c r="BK85" i="3"/>
  <c r="BJ85" i="3" s="1"/>
  <c r="BK83" i="3"/>
  <c r="BJ83" i="3" s="1"/>
  <c r="BM77" i="3"/>
  <c r="BL77" i="3" s="1"/>
  <c r="BK77" i="3"/>
  <c r="BJ77" i="3" s="1"/>
  <c r="BM74" i="3"/>
  <c r="BK74" i="3"/>
  <c r="BJ74" i="3" s="1"/>
  <c r="BM65" i="3"/>
  <c r="BK65" i="3"/>
  <c r="BJ65" i="3" s="1"/>
  <c r="BM59" i="3"/>
  <c r="BL59" i="3" s="1"/>
  <c r="BK59" i="3"/>
  <c r="BJ59" i="3" s="1"/>
  <c r="BM48" i="3"/>
  <c r="BL48" i="3" s="1"/>
  <c r="BK48" i="3"/>
  <c r="BJ48" i="3" s="1"/>
  <c r="BM45" i="3"/>
  <c r="BL45" i="3" s="1"/>
  <c r="BK45" i="3"/>
  <c r="BJ45" i="3" s="1"/>
  <c r="BK40" i="3"/>
  <c r="BJ40" i="3" s="1"/>
  <c r="BM40" i="3"/>
  <c r="BL40" i="3" s="1"/>
  <c r="BM36" i="3"/>
  <c r="BK36" i="3"/>
  <c r="BJ36" i="3" s="1"/>
  <c r="BK27" i="3"/>
  <c r="BJ27" i="3" s="1"/>
  <c r="BM22" i="3"/>
  <c r="BK22" i="3"/>
  <c r="BJ22" i="3" s="1"/>
  <c r="BM14" i="3"/>
  <c r="BL14" i="3" s="1"/>
  <c r="BK14" i="3"/>
  <c r="BJ14" i="3" s="1"/>
  <c r="BM8" i="3"/>
  <c r="BL8" i="3" s="1"/>
  <c r="BK8" i="3"/>
  <c r="BJ8" i="3" s="1"/>
  <c r="BL61" i="2" l="1"/>
  <c r="BM101" i="2"/>
  <c r="BL101" i="2" s="1"/>
  <c r="BM13" i="2"/>
  <c r="BM14" i="2" s="1"/>
  <c r="BL9" i="2"/>
  <c r="BL12" i="1"/>
  <c r="BM15" i="4"/>
  <c r="BL14" i="4"/>
  <c r="BM112" i="4"/>
  <c r="BL112" i="4" s="1"/>
  <c r="BL111" i="4"/>
  <c r="BJ109" i="4"/>
  <c r="BL109" i="4"/>
  <c r="BJ134" i="3"/>
  <c r="BK135" i="3"/>
  <c r="BL134" i="3"/>
  <c r="BM75" i="3"/>
  <c r="BL75" i="3" s="1"/>
  <c r="BL74" i="3"/>
  <c r="BM67" i="3"/>
  <c r="BL67" i="3" s="1"/>
  <c r="BL65" i="3"/>
  <c r="BM37" i="3"/>
  <c r="BL37" i="3" s="1"/>
  <c r="BL36" i="3"/>
  <c r="BM23" i="3"/>
  <c r="BL23" i="3" s="1"/>
  <c r="BL22" i="3"/>
  <c r="BK23" i="3"/>
  <c r="BK67" i="3"/>
  <c r="BJ67" i="3" s="1"/>
  <c r="BK15" i="3"/>
  <c r="BK37" i="3"/>
  <c r="BJ37" i="3" s="1"/>
  <c r="BK75" i="3"/>
  <c r="BJ75" i="3" s="1"/>
  <c r="BK66" i="3"/>
  <c r="BJ66" i="3" s="1"/>
  <c r="BM66" i="3"/>
  <c r="BL66" i="3" s="1"/>
  <c r="BL13" i="2" l="1"/>
  <c r="BM15" i="2"/>
  <c r="BL14" i="2"/>
  <c r="BM18" i="4"/>
  <c r="BL15" i="4"/>
  <c r="BK136" i="3"/>
  <c r="BL135" i="3"/>
  <c r="BJ135" i="3"/>
  <c r="BM86" i="3"/>
  <c r="BL86" i="3" s="1"/>
  <c r="BM60" i="3"/>
  <c r="BL60" i="3" s="1"/>
  <c r="BJ23" i="3"/>
  <c r="BK28" i="3"/>
  <c r="BJ15" i="3"/>
  <c r="BK86" i="3"/>
  <c r="BM50" i="2" l="1"/>
  <c r="BL50" i="2" s="1"/>
  <c r="BL15" i="2"/>
  <c r="BM63" i="4"/>
  <c r="BL18" i="4"/>
  <c r="BJ136" i="3"/>
  <c r="BL136" i="3"/>
  <c r="BM98" i="3"/>
  <c r="BL98" i="3" s="1"/>
  <c r="BJ28" i="3"/>
  <c r="BK60" i="3"/>
  <c r="BJ60" i="3" s="1"/>
  <c r="BJ86" i="3"/>
  <c r="BK98" i="3" l="1"/>
  <c r="BJ98" i="3"/>
  <c r="BK99" i="3"/>
  <c r="BJ99" i="3" s="1"/>
  <c r="BJ131" i="3" l="1"/>
  <c r="BL26" i="3"/>
  <c r="BM27" i="3"/>
  <c r="BL27" i="3" s="1"/>
  <c r="BL106" i="3"/>
  <c r="BJ9" i="4"/>
  <c r="BL9" i="4"/>
  <c r="BJ8" i="4"/>
  <c r="BL8" i="4"/>
  <c r="BJ21" i="4"/>
  <c r="BL21" i="4"/>
  <c r="BL30" i="4"/>
  <c r="BJ30" i="4"/>
  <c r="BL29" i="4"/>
  <c r="BJ29" i="4"/>
  <c r="BJ56" i="4"/>
  <c r="BJ63" i="4"/>
  <c r="BJ62" i="4"/>
  <c r="BL62" i="4"/>
  <c r="BJ61" i="4"/>
  <c r="BL61" i="4"/>
  <c r="BL63" i="4"/>
  <c r="BJ74" i="4"/>
  <c r="BL74" i="4"/>
  <c r="BL69" i="1"/>
  <c r="BL75" i="1"/>
  <c r="BL76" i="1"/>
  <c r="BJ76" i="1"/>
  <c r="BJ75" i="1"/>
  <c r="BL79" i="1"/>
  <c r="BJ88" i="1"/>
  <c r="BL88" i="1"/>
  <c r="BL80" i="1" l="1"/>
  <c r="BM81" i="1"/>
  <c r="BM104" i="1" l="1"/>
  <c r="BL81" i="1"/>
  <c r="BM105" i="1" l="1"/>
  <c r="BL105" i="1" s="1"/>
  <c r="BL104" i="1"/>
  <c r="BL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3A4910BC-FD43-42D3-934F-491DB80B1D2E}">
      <text>
        <r>
          <rPr>
            <b/>
            <sz val="9"/>
            <color indexed="81"/>
            <rFont val="Tahoma"/>
            <family val="2"/>
          </rPr>
          <t>Account Number</t>
        </r>
      </text>
    </comment>
    <comment ref="B1" authorId="0" shapeId="0" xr:uid="{03B7A1E6-8457-428F-8ECE-9E8A14322B90}">
      <text>
        <r>
          <rPr>
            <b/>
            <sz val="9"/>
            <color indexed="81"/>
            <rFont val="Tahoma"/>
            <family val="2"/>
          </rPr>
          <t>Text for B/S P&amp;L Item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FA2724DB-CD71-4797-A662-50BEA7429D86}">
      <text>
        <r>
          <rPr>
            <b/>
            <sz val="9"/>
            <color indexed="81"/>
            <rFont val="Tahoma"/>
            <family val="2"/>
          </rPr>
          <t>Account Number</t>
        </r>
      </text>
    </comment>
    <comment ref="B1" authorId="0" shapeId="0" xr:uid="{1B030550-FA45-48F6-A1FF-3120DD93A3F9}">
      <text>
        <r>
          <rPr>
            <b/>
            <sz val="9"/>
            <color indexed="81"/>
            <rFont val="Tahoma"/>
            <family val="2"/>
          </rPr>
          <t>Text for B/S P&amp;L Item</t>
        </r>
      </text>
    </comment>
    <comment ref="C1" authorId="0" shapeId="0" xr:uid="{41BD456B-47A2-4B6B-8A7A-24EAD8888159}">
      <text>
        <r>
          <rPr>
            <b/>
            <sz val="9"/>
            <color indexed="81"/>
            <rFont val="Tahoma"/>
            <family val="2"/>
          </rPr>
          <t>Total of Reporting Period</t>
        </r>
      </text>
    </comment>
    <comment ref="D1" authorId="0" shapeId="0" xr:uid="{A85BA9F1-7B71-41F8-89EE-FE01CB58B3D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E1" authorId="0" shapeId="0" xr:uid="{C5AD6572-73DC-48A1-8082-21155F0C90F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F1" authorId="0" shapeId="0" xr:uid="{8ADFA467-7814-480E-B966-3FB548062D9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G1" authorId="0" shapeId="0" xr:uid="{5DF18DAD-DFE7-40E9-89D5-33BAE8AAC5C3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H1" authorId="0" shapeId="0" xr:uid="{A6303FF2-C13E-4841-A475-5AB58DBC080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I1" authorId="0" shapeId="0" xr:uid="{2BBA68D4-6821-40DF-9AAB-20E71FCEBF2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J1" authorId="0" shapeId="0" xr:uid="{BE169D3E-076C-4838-929C-FB3E9D66277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K1" authorId="0" shapeId="0" xr:uid="{85834474-6804-4897-9C8B-B776A6535AE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L1" authorId="0" shapeId="0" xr:uid="{615E9C3B-F4B0-48DE-87B7-B129150FB3E2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M1" authorId="0" shapeId="0" xr:uid="{2A7D2FD8-3C87-4134-8F10-0D80D9017D5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N1" authorId="0" shapeId="0" xr:uid="{7D0A42CD-BCA2-4826-8F84-236EBA69C7B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O1" authorId="0" shapeId="0" xr:uid="{9AB4A441-91D2-4331-A677-B9D0FEDA237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P1" authorId="0" shapeId="0" xr:uid="{7C3166EC-EBAB-4F8F-9A9E-FE518DBB4ED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Q1" authorId="0" shapeId="0" xr:uid="{20D43415-898B-420B-A5D1-0734E7A3404F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R1" authorId="0" shapeId="0" xr:uid="{2BFB90DC-0B28-4E28-A840-4C36C9A2CB7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S1" authorId="0" shapeId="0" xr:uid="{D7EF0BBF-0A55-4647-ACC2-7B16577EAA7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T1" authorId="0" shapeId="0" xr:uid="{7CA78164-8743-42F1-94F4-7EF1657C4440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U1" authorId="0" shapeId="0" xr:uid="{41221762-D20D-4819-AFCE-E67E9E53413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V1" authorId="0" shapeId="0" xr:uid="{FD3EFA35-26AB-4E22-A37D-5D1E3724DB9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W1" authorId="0" shapeId="0" xr:uid="{C8F9BF25-6A8A-4FAD-8AF3-621126E016C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X1" authorId="0" shapeId="0" xr:uid="{A03AB998-9656-4CD8-8DF3-2544A159CE9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Y1" authorId="0" shapeId="0" xr:uid="{04ECC81B-D5DC-434D-8E1B-38F2B28995FD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Z1" authorId="0" shapeId="0" xr:uid="{CDC62A48-94B2-4A82-A86C-822BAE90B82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A1" authorId="0" shapeId="0" xr:uid="{53103A70-EEB5-415B-9437-69613EF8E3C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B1" authorId="0" shapeId="0" xr:uid="{D156F4D8-104F-4D87-987B-F361E0D46A9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C1" authorId="0" shapeId="0" xr:uid="{0FF2D93A-55DA-4764-9442-40DDFD7068B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D1" authorId="0" shapeId="0" xr:uid="{B384DEDF-C6FC-43E3-A999-589569AC024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E1" authorId="0" shapeId="0" xr:uid="{65EF676B-6E39-430A-AD94-02674E07367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F1" authorId="0" shapeId="0" xr:uid="{2792A785-BA61-48F8-A727-735F2881E5A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G1" authorId="0" shapeId="0" xr:uid="{1688304E-1428-43C2-8F70-096C04AA392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H1" authorId="0" shapeId="0" xr:uid="{48212C32-7BF5-4D15-9774-EDE81DDF94C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I1" authorId="0" shapeId="0" xr:uid="{E46DC919-7DD0-4B07-BFFF-373C4BA97ED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J1" authorId="0" shapeId="0" xr:uid="{32832271-FDC3-4C63-9658-838E2EEB7AA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K1" authorId="0" shapeId="0" xr:uid="{44061D2B-F9C8-4B6D-93F9-3509C3DD54F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L1" authorId="0" shapeId="0" xr:uid="{9493A160-745A-4C7B-B399-A4F2953439BB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M1" authorId="0" shapeId="0" xr:uid="{94D7EE52-A27E-4016-BF46-C63C1B67285A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N1" authorId="0" shapeId="0" xr:uid="{79E34770-1018-420D-801F-F19BEC84813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O1" authorId="0" shapeId="0" xr:uid="{715E7A48-280B-4B2C-8067-2203E397C14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P1" authorId="0" shapeId="0" xr:uid="{A976E3EC-9DF5-41D7-B671-EFE009686B9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Q1" authorId="0" shapeId="0" xr:uid="{8A70120E-1262-4FA1-ABB6-A9B6F071355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R1" authorId="0" shapeId="0" xr:uid="{EC1174A4-FBAE-42C0-A823-ECFFE9A2616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S1" authorId="0" shapeId="0" xr:uid="{44D16C32-2A4E-4F7B-B7B4-AE7A40553F7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T1" authorId="0" shapeId="0" xr:uid="{E21F06EF-6B64-44F6-A80C-2846F2837AB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U1" authorId="0" shapeId="0" xr:uid="{0D782B1B-E713-4384-8D08-B067771E999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V1" authorId="0" shapeId="0" xr:uid="{5D7B8C72-6392-4E1A-B2C9-F51A8A863EF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W1" authorId="0" shapeId="0" xr:uid="{E27C4D4B-1D9E-473F-A596-06F5B84E56DF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X1" authorId="0" shapeId="0" xr:uid="{907FFFA9-1976-4EE9-B953-B33F09829205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Y1" authorId="0" shapeId="0" xr:uid="{994366F3-65C6-4B87-980B-72D3C34DA09D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Z1" authorId="0" shapeId="0" xr:uid="{BD3FB9A2-4929-4645-9EF5-FFAEF3CC8062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A1" authorId="0" shapeId="0" xr:uid="{84B5F2F8-01F1-4BBF-9BD4-85512ABD993F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B1" authorId="0" shapeId="0" xr:uid="{7F11C32B-5506-4ECA-8F63-26A5B4A2BE2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C1" authorId="0" shapeId="0" xr:uid="{67A59B3F-A3D2-4F88-9A2B-0174BC33736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D1" authorId="0" shapeId="0" xr:uid="{A40AECF5-3E09-49D7-9E05-4CBED8C39AD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E1" authorId="0" shapeId="0" xr:uid="{B5AE4D3E-47DE-4159-B103-20483B8C030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F1" authorId="0" shapeId="0" xr:uid="{E471ECCD-F478-42EA-B0E0-99915F27003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G1" authorId="0" shapeId="0" xr:uid="{5B3385F6-45D1-4E36-BABE-BA0CC773DD23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H1" authorId="0" shapeId="0" xr:uid="{8390C618-0157-461A-BB6B-F5B10BF81EB8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I1" authorId="0" shapeId="0" xr:uid="{B23AF79C-71DA-44C4-A1C9-48C8F4E6E8F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J1" authorId="0" shapeId="0" xr:uid="{85E6045A-2A24-4372-824D-37C4019C7AE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K1" authorId="0" shapeId="0" xr:uid="{4D250FF8-416F-4E9F-B08C-5ECB0C03159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L1" authorId="0" shapeId="0" xr:uid="{E1E4A854-2FE8-489D-9724-9939598F23F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M1" authorId="0" shapeId="0" xr:uid="{AC580A49-EAE8-4203-A371-A1DBA7F347C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EA71C27C-2D55-4241-BA29-2D9F138F2444}">
      <text>
        <r>
          <rPr>
            <b/>
            <sz val="9"/>
            <color indexed="81"/>
            <rFont val="Tahoma"/>
            <family val="2"/>
          </rPr>
          <t>Account Number</t>
        </r>
      </text>
    </comment>
    <comment ref="B1" authorId="0" shapeId="0" xr:uid="{08CBD238-10C6-4088-AAC9-9E8D65C5558D}">
      <text>
        <r>
          <rPr>
            <b/>
            <sz val="9"/>
            <color indexed="81"/>
            <rFont val="Tahoma"/>
            <family val="2"/>
          </rPr>
          <t>Text for B/S P&amp;L Item</t>
        </r>
      </text>
    </comment>
    <comment ref="C1" authorId="0" shapeId="0" xr:uid="{CFC8ADD8-49D4-49CE-8020-212A85A6544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D1" authorId="0" shapeId="0" xr:uid="{1E720F38-7C65-4377-835C-ED91EB310DA8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E1" authorId="0" shapeId="0" xr:uid="{7A7953DB-1292-42F7-95A7-7269A5BE547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F1" authorId="0" shapeId="0" xr:uid="{86E88C7C-8E83-45FF-B241-CEAA9C0C96C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G1" authorId="0" shapeId="0" xr:uid="{59995924-561C-4372-A583-8BF2E4D742D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H1" authorId="0" shapeId="0" xr:uid="{B16F5B30-74DA-4A63-8EF1-7CCBE06030E2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I1" authorId="0" shapeId="0" xr:uid="{C7766546-B5C4-4813-89AD-159B75D2E1F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J1" authorId="0" shapeId="0" xr:uid="{FA9188A8-B287-44F0-883F-3D7E867AA2D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K1" authorId="0" shapeId="0" xr:uid="{4FBD09D7-95DA-4AC1-874B-AA770F47A32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L1" authorId="0" shapeId="0" xr:uid="{AE42263E-06BA-457D-BECD-67E2E0380A3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M1" authorId="0" shapeId="0" xr:uid="{3541E025-5E0C-4E5F-9311-008B5236170A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N1" authorId="0" shapeId="0" xr:uid="{48BFC517-565A-45A2-B8F8-6954F1C18A2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O1" authorId="0" shapeId="0" xr:uid="{B80C4AE9-3332-42F2-B4E0-B6B816CC70A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P1" authorId="0" shapeId="0" xr:uid="{0B175F21-42E4-4ED0-8266-E2AE45A4FFB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Q1" authorId="0" shapeId="0" xr:uid="{8DA71D31-B64D-4678-87E8-FCCA096FF69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R1" authorId="0" shapeId="0" xr:uid="{0FA76589-4ED8-4065-9997-2D36F8FE5E9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S1" authorId="0" shapeId="0" xr:uid="{A0CAE8A8-87A0-448D-AFF5-29449EF4856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T1" authorId="0" shapeId="0" xr:uid="{DBE8A34F-6E41-4C36-B183-9677F529A45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U1" authorId="0" shapeId="0" xr:uid="{A789F991-0897-4FD7-B939-0C38CCB899A2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V1" authorId="0" shapeId="0" xr:uid="{DD48E514-A7C8-49C8-A014-763DCA09917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W1" authorId="0" shapeId="0" xr:uid="{2AB18335-71CE-4413-90C8-A06B9B79BAA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X1" authorId="0" shapeId="0" xr:uid="{138236F7-0FA2-4BF5-9FDB-3DF2195FF6E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Y1" authorId="0" shapeId="0" xr:uid="{C2EF0035-2884-42F8-9A94-D8094C64039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Z1" authorId="0" shapeId="0" xr:uid="{1B4E64CF-070C-4A9F-88D9-E0C21AC10C9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A1" authorId="0" shapeId="0" xr:uid="{908627B8-30D7-46C4-9468-A9632D59A2B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B1" authorId="0" shapeId="0" xr:uid="{5A44B250-2EE5-4601-9D9E-0E1C5F65F93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C1" authorId="0" shapeId="0" xr:uid="{5322C333-FB57-49A8-AEFB-EDAADC305A5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D1" authorId="0" shapeId="0" xr:uid="{21ED5D7D-5B15-4ECA-8ACE-8EC2A30475A2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E1" authorId="0" shapeId="0" xr:uid="{14ED8477-6396-48CC-9B73-231B1C4FAFD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F1" authorId="0" shapeId="0" xr:uid="{8BB1CF9B-7A48-4F13-A1BD-CF134BEAE14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G1" authorId="0" shapeId="0" xr:uid="{2A7476F8-F515-4EFA-AB15-A5E8E8B9572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H1" authorId="0" shapeId="0" xr:uid="{4E2DA9C9-4FD8-4983-8268-0775BC3EA40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I1" authorId="0" shapeId="0" xr:uid="{AE9D9F3F-019A-4EAA-AC20-1F4AC405324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J1" authorId="0" shapeId="0" xr:uid="{78F130D9-C64E-4CC1-AC7E-82E4855A9810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K1" authorId="0" shapeId="0" xr:uid="{A1FCE1B9-C465-4A3E-B313-48A3062EE7A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L1" authorId="0" shapeId="0" xr:uid="{8289322F-E874-48FB-9D77-D490BA22EDF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M1" authorId="0" shapeId="0" xr:uid="{0D445622-CB56-44F6-AFF0-9C237159D2C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N1" authorId="0" shapeId="0" xr:uid="{54E9DA09-2188-4DEC-9AC8-1C843D230DA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O1" authorId="0" shapeId="0" xr:uid="{FD28CED7-B127-40DD-AE41-299B6DC86582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P1" authorId="0" shapeId="0" xr:uid="{81EEF7AE-1CA9-4ECB-9806-679F8083B769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Q1" authorId="0" shapeId="0" xr:uid="{2699000E-A3BC-4EBD-997C-B2CB8CA0A6FF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R1" authorId="0" shapeId="0" xr:uid="{CF8FC805-6B2A-4571-89EE-5F4C8E880C6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S1" authorId="0" shapeId="0" xr:uid="{F497CAC7-5137-41B7-8B6A-D1132512F60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T1" authorId="0" shapeId="0" xr:uid="{4BA1320D-553B-45F2-B2FF-80BB54799C82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U1" authorId="0" shapeId="0" xr:uid="{E4F35C72-307E-428C-9F81-416C55C3A7F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V1" authorId="0" shapeId="0" xr:uid="{67A3A7F8-4D20-40A4-B48D-42935CE80318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W1" authorId="0" shapeId="0" xr:uid="{F0D09A99-8CF8-48C2-B994-D4FE21E9418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X1" authorId="0" shapeId="0" xr:uid="{1AB48FBB-2871-4EE1-98E9-339754F1496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Y1" authorId="0" shapeId="0" xr:uid="{8ECC07C5-5BD6-495F-9DC4-865481E4DD4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Z1" authorId="0" shapeId="0" xr:uid="{E2C02CA2-0B5F-4D51-BB2F-40923F5F5CB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A1" authorId="0" shapeId="0" xr:uid="{C284CDCF-1D78-46B2-96D8-56CB042B987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B1" authorId="0" shapeId="0" xr:uid="{3A1C1918-A566-4A1A-B776-85E126D9E3C5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C1" authorId="0" shapeId="0" xr:uid="{245C27EA-CE00-4449-ADE5-19EA6DA3D7B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D1" authorId="0" shapeId="0" xr:uid="{23F7F4A1-1DFC-4741-A810-67939AAFFD90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E1" authorId="0" shapeId="0" xr:uid="{4C0A92D4-E52C-4AD8-B009-DD44E4FA782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F1" authorId="0" shapeId="0" xr:uid="{D18226EE-4099-48C1-8F38-2CEAED4C375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G1" authorId="0" shapeId="0" xr:uid="{0120BD2A-B702-4478-87B6-0A59A2F8FFE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H1" authorId="0" shapeId="0" xr:uid="{DC5657F8-9870-457E-8C68-490C996AA93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I1" authorId="0" shapeId="0" xr:uid="{0DFD830A-F035-4D21-AF7A-37C1770EAD1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J1" authorId="0" shapeId="0" xr:uid="{7B4CEBA7-E5E8-47E0-94C3-FF1EF773C4CE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K1" authorId="0" shapeId="0" xr:uid="{43C26871-63BB-4B5C-851A-ACA8BC05808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L1" authorId="0" shapeId="0" xr:uid="{56BD3CB9-7EAE-4C33-B9BC-FA46EF78141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M1" authorId="0" shapeId="0" xr:uid="{4913AAC0-EBEF-4093-92C7-ADD9C7B360DA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CC90E644-AB40-4874-A1D8-FA9374661DED}">
      <text>
        <r>
          <rPr>
            <b/>
            <sz val="9"/>
            <color indexed="81"/>
            <rFont val="Tahoma"/>
            <family val="2"/>
          </rPr>
          <t>Account Number</t>
        </r>
      </text>
    </comment>
    <comment ref="B1" authorId="0" shapeId="0" xr:uid="{E90F9415-FE8F-46D7-A52A-48D9CA29558F}">
      <text>
        <r>
          <rPr>
            <b/>
            <sz val="9"/>
            <color indexed="81"/>
            <rFont val="Tahoma"/>
            <family val="2"/>
          </rPr>
          <t>Text for B/S P&amp;L Item</t>
        </r>
      </text>
    </comment>
    <comment ref="C1" authorId="0" shapeId="0" xr:uid="{E4DB406D-A490-42DA-B829-301A3568D6CD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D1" authorId="0" shapeId="0" xr:uid="{36E8EB49-BDC5-4A39-A4B1-0A2F209B208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E1" authorId="0" shapeId="0" xr:uid="{D09A1D4D-DEC6-4712-AA81-C89E9AFB44B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F1" authorId="0" shapeId="0" xr:uid="{E5FE6A5C-7601-4ADD-94B0-865720AD1F9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G1" authorId="0" shapeId="0" xr:uid="{113E863F-C499-4C82-8C20-CD5AB615F31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H1" authorId="0" shapeId="0" xr:uid="{61887F16-3AB5-4E16-AE3C-4E15E9CBA0D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I1" authorId="0" shapeId="0" xr:uid="{A4A5FF16-C702-4D23-AD10-4488BA70754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J1" authorId="0" shapeId="0" xr:uid="{1D998D76-860E-4861-8112-6FA55347827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K1" authorId="0" shapeId="0" xr:uid="{8FDE628C-77D8-4DFB-A9CE-9E65D6D6679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L1" authorId="0" shapeId="0" xr:uid="{E4640736-75CC-4577-98E0-9EB2F413AEB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M1" authorId="0" shapeId="0" xr:uid="{C847B161-AA0E-491B-8CD0-4B25DF0D5FC4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N1" authorId="0" shapeId="0" xr:uid="{13ACE455-2DB5-4082-8FD0-D7C4F32C74B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O1" authorId="0" shapeId="0" xr:uid="{D77372E4-9CEA-4BF3-8ABB-F6030C1D750D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P1" authorId="0" shapeId="0" xr:uid="{DFB5EF61-6B19-4F29-9FCC-9FF50C04CC8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Q1" authorId="0" shapeId="0" xr:uid="{B8C0C9D9-F22C-4923-8F14-84BA58AA4CEF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R1" authorId="0" shapeId="0" xr:uid="{0C9142E9-4EE9-47C6-BD6C-D4DA780362D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S1" authorId="0" shapeId="0" xr:uid="{7835CB1C-8D0D-4356-9A80-F0EABDB8587D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T1" authorId="0" shapeId="0" xr:uid="{E24ACD16-81A7-4885-B1C3-40449A02DCE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U1" authorId="0" shapeId="0" xr:uid="{79439677-B6A8-4185-9F93-3C16811A677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V1" authorId="0" shapeId="0" xr:uid="{63245D66-AB29-434F-ACB1-8C56D15726D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W1" authorId="0" shapeId="0" xr:uid="{EC4C7B4B-9D53-4558-AD09-FE40289A3F4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X1" authorId="0" shapeId="0" xr:uid="{7C26B4C9-85DF-49F0-8E1E-2E572FE8430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Y1" authorId="0" shapeId="0" xr:uid="{0715F436-DD58-430A-AE0D-08DBD2C12E2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Z1" authorId="0" shapeId="0" xr:uid="{AFAEDF22-A0F8-489B-A762-40B06CCF43C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A1" authorId="0" shapeId="0" xr:uid="{667E9641-1BEF-4AE9-9CDB-C42539D17C48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B1" authorId="0" shapeId="0" xr:uid="{2751DFCF-0E98-403D-9567-A2916DB36C38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C1" authorId="0" shapeId="0" xr:uid="{58840209-2D28-4008-9DBD-06E59DB2EF0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D1" authorId="0" shapeId="0" xr:uid="{36C26AE5-A15E-4926-A5CE-C92895B8CF9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E1" authorId="0" shapeId="0" xr:uid="{D09AE004-B6B5-4951-A3A4-A1AC403004D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F1" authorId="0" shapeId="0" xr:uid="{B31E98A2-939D-4C57-8261-2B0A4C43469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G1" authorId="0" shapeId="0" xr:uid="{13D4D476-11A0-4F57-9B84-A1D449C6660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H1" authorId="0" shapeId="0" xr:uid="{E951F070-CD0D-4A38-A42D-105AAAE73A7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I1" authorId="0" shapeId="0" xr:uid="{C7CE33BE-2BB5-4513-9051-6C755F29C01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J1" authorId="0" shapeId="0" xr:uid="{CFB7C2C8-A4CD-44E6-BF32-CF902681EAF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K1" authorId="0" shapeId="0" xr:uid="{AD3FC9B7-62F5-4132-9C50-1E9E56AC567C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L1" authorId="0" shapeId="0" xr:uid="{FD90F729-77E6-41E1-AA05-BE2BE622AAF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M1" authorId="0" shapeId="0" xr:uid="{08CE0869-B266-4870-89AB-D4E04FCC29C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N1" authorId="0" shapeId="0" xr:uid="{E0209CFF-003E-4849-9D7B-64248008F117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O1" authorId="0" shapeId="0" xr:uid="{B4F5267B-1828-45C6-9BF8-09143A72EBF0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P1" authorId="0" shapeId="0" xr:uid="{A3F79057-DEBB-412C-AF65-A472BA25E264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Q1" authorId="0" shapeId="0" xr:uid="{DEBD9881-E5B0-4009-973F-6F26906E70A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R1" authorId="0" shapeId="0" xr:uid="{0D4053BF-57B0-4ED6-9D6B-3A88CA5385C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S1" authorId="0" shapeId="0" xr:uid="{F9AFE6FB-EF74-44E7-A01F-49B7C13878C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T1" authorId="0" shapeId="0" xr:uid="{B50FA216-91FA-4C09-88B3-1561721EB0DF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U1" authorId="0" shapeId="0" xr:uid="{257E7E11-9F78-4C91-AD29-777BC401B1B5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V1" authorId="0" shapeId="0" xr:uid="{DE051EF9-E858-498D-B406-817F7614712B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W1" authorId="0" shapeId="0" xr:uid="{3E7DBABF-B8D1-4F9E-800D-2F40E2E14C7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X1" authorId="0" shapeId="0" xr:uid="{EA8D2EC3-DA07-4D02-A392-8927494B46C1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AY1" authorId="0" shapeId="0" xr:uid="{1D3C3D2B-1028-4955-8E8A-C9740EAE9269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AZ1" authorId="0" shapeId="0" xr:uid="{07A54032-940A-4FDF-A65F-FA31C6ECA9CC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A1" authorId="0" shapeId="0" xr:uid="{40ADA6FB-DCBD-4249-AC51-0E33D167894E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B1" authorId="0" shapeId="0" xr:uid="{B45E3338-78BB-450A-A476-DB1AE336380B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C1" authorId="0" shapeId="0" xr:uid="{ED9E608B-FBD5-4209-951B-E8D5AB9E01B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D1" authorId="0" shapeId="0" xr:uid="{1E86C2B8-541C-4AA7-BA18-D398944F4A1A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E1" authorId="0" shapeId="0" xr:uid="{816325BE-EA07-4BCA-AE24-E2AE4E3E0813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F1" authorId="0" shapeId="0" xr:uid="{C649087D-C39A-4EA8-84F3-836B81FB01DD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G1" authorId="0" shapeId="0" xr:uid="{8083D46A-0A86-48B7-BF37-B7DA97457B0B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H1" authorId="0" shapeId="0" xr:uid="{9E809C6D-6F0E-4397-9665-CA5A562EAE6B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I1" authorId="0" shapeId="0" xr:uid="{4AEBA18C-EA20-4154-8E52-107411EAE9A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J1" authorId="0" shapeId="0" xr:uid="{67BF4832-BD86-49E4-B5C8-2C3962E0FFA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K1" authorId="0" shapeId="0" xr:uid="{393FE9B5-CE0A-4D25-81A9-BC2FFCB4FB77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BL1" authorId="0" shapeId="0" xr:uid="{BF6CA260-B4F4-450C-BEB1-B098E1634313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BM1" authorId="0" shapeId="0" xr:uid="{210F0056-7588-4419-AA98-8E392F4251C6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</commentList>
</comments>
</file>

<file path=xl/sharedStrings.xml><?xml version="1.0" encoding="utf-8"?>
<sst xmlns="http://schemas.openxmlformats.org/spreadsheetml/2006/main" count="1030" uniqueCount="402">
  <si>
    <t/>
  </si>
  <si>
    <t>INCOME STATEMENT</t>
  </si>
  <si>
    <t xml:space="preserve"> INCOME BEFORE EXTRAORDINARY INCOME</t>
  </si>
  <si>
    <t xml:space="preserve">  UTILITY OPERATING INCOME</t>
  </si>
  <si>
    <t xml:space="preserve">   Operating Revenues (400)</t>
  </si>
  <si>
    <t>9480000</t>
  </si>
  <si>
    <t>9480000 Residential Sales</t>
  </si>
  <si>
    <t xml:space="preserve">    Sales of Gas (480-484)</t>
  </si>
  <si>
    <t>9487000</t>
  </si>
  <si>
    <t>9487000 Forfeited Discounts</t>
  </si>
  <si>
    <t>9488000</t>
  </si>
  <si>
    <t>9488000 Miscellaneous Service Revenues</t>
  </si>
  <si>
    <t xml:space="preserve">    Other Operating Revenues (485-496)</t>
  </si>
  <si>
    <t xml:space="preserve">       Total Operating Revenues (400)</t>
  </si>
  <si>
    <t xml:space="preserve">   Operating Expenses:</t>
  </si>
  <si>
    <t xml:space="preserve">    Operation Expenses (401)</t>
  </si>
  <si>
    <t>9803000</t>
  </si>
  <si>
    <t>9805100</t>
  </si>
  <si>
    <t>9805100 Oth Gas Supply Op - Pur Gas Cost Adjustments</t>
  </si>
  <si>
    <t>9813000</t>
  </si>
  <si>
    <t>9813000 Oth Gas Supply Op - Other Gas Suppl</t>
  </si>
  <si>
    <t xml:space="preserve">       Other Gas Supply Operation Expenses</t>
  </si>
  <si>
    <t xml:space="preserve">         Total Gas Production Operating Exp</t>
  </si>
  <si>
    <t>9858000</t>
  </si>
  <si>
    <t>9858000 Gas Transmission Op - Transm/Compres Gas by Others</t>
  </si>
  <si>
    <t xml:space="preserve">     Gas Transmission Operations Exp</t>
  </si>
  <si>
    <t>9878000</t>
  </si>
  <si>
    <t>9878000 Gas Distribution Op - Meter/House Reg Exps</t>
  </si>
  <si>
    <t>9879000</t>
  </si>
  <si>
    <t>9879000 Gas Distribution Op - Customer Installations Exps</t>
  </si>
  <si>
    <t>9880000</t>
  </si>
  <si>
    <t>9880000 Gas Distribution Op - Other Expenses</t>
  </si>
  <si>
    <t xml:space="preserve">     Gas Distribution Operations Exp</t>
  </si>
  <si>
    <t>9902000</t>
  </si>
  <si>
    <t>9902000 Customer Accounts - Meter Reading Expenses</t>
  </si>
  <si>
    <t>9903000</t>
  </si>
  <si>
    <t>9903000 Customer Accounts - Customer Records &amp; Collections</t>
  </si>
  <si>
    <t>9904000</t>
  </si>
  <si>
    <t>9904000 Customer Accounts - Uncollectible Accounts</t>
  </si>
  <si>
    <t xml:space="preserve">     Customer Accounts Expense</t>
  </si>
  <si>
    <t>9909000</t>
  </si>
  <si>
    <t>9909000 Customer Service/Info - Info &amp; Instructional Adver</t>
  </si>
  <si>
    <t xml:space="preserve">     Customer Service and Informational Expen</t>
  </si>
  <si>
    <t>9912000</t>
  </si>
  <si>
    <t>9912000 Sales Expense - Demonstrating &amp; Selling</t>
  </si>
  <si>
    <t xml:space="preserve">     Sales Expense</t>
  </si>
  <si>
    <t>9920000</t>
  </si>
  <si>
    <t>9920000 Admin &amp; General - Salaries</t>
  </si>
  <si>
    <t>9921000</t>
  </si>
  <si>
    <t>9921000 Admin &amp; General - Office Supplies &amp; Expenses</t>
  </si>
  <si>
    <t>9922000</t>
  </si>
  <si>
    <t>9922000 Admin &amp; General - Admin Exp Transferred - Credit</t>
  </si>
  <si>
    <t>9923000</t>
  </si>
  <si>
    <t>9923000 Admin &amp; General - Outside Services Employed</t>
  </si>
  <si>
    <t>9924000</t>
  </si>
  <si>
    <t>9924000 Admin &amp; General - Property Insurance</t>
  </si>
  <si>
    <t>9925000</t>
  </si>
  <si>
    <t>9925000 Admin &amp; General - Injuries &amp; Damages</t>
  </si>
  <si>
    <t>9926000</t>
  </si>
  <si>
    <t>9926000 Admin &amp; General - Employee Benefits</t>
  </si>
  <si>
    <t>9930200</t>
  </si>
  <si>
    <t>9930200 Admin &amp; General - Miscellaneous Expenses</t>
  </si>
  <si>
    <t>9931000</t>
  </si>
  <si>
    <t>9931000 Admin &amp; General - Rents</t>
  </si>
  <si>
    <t xml:space="preserve">     Administrative &amp; General Operations Exp</t>
  </si>
  <si>
    <t xml:space="preserve">          Total Operation Expenses (401)</t>
  </si>
  <si>
    <t xml:space="preserve">    Maintenance Expenses (402)</t>
  </si>
  <si>
    <t>9886000</t>
  </si>
  <si>
    <t>9886000 Gas Distribution Maint - Structures/Improvements</t>
  </si>
  <si>
    <t>9892000</t>
  </si>
  <si>
    <t>9892000 Gas Distribution Maint - Services</t>
  </si>
  <si>
    <t>9894000</t>
  </si>
  <si>
    <t>9894000 Gas Distribution Maint - Other Equipment</t>
  </si>
  <si>
    <t xml:space="preserve">     Gas Distribution Maintenance Expense</t>
  </si>
  <si>
    <t>9932000</t>
  </si>
  <si>
    <t>9932000 Admin &amp; General Maint -Other General Plant -Gas</t>
  </si>
  <si>
    <t xml:space="preserve">     Administrative &amp; General Maintenance Exp</t>
  </si>
  <si>
    <t xml:space="preserve">          Total Maintenance Expenses (402)</t>
  </si>
  <si>
    <t>9403000</t>
  </si>
  <si>
    <t>9403000 Depreciation Expense - Utility Plant</t>
  </si>
  <si>
    <t xml:space="preserve">    Depreciation Expense (403)</t>
  </si>
  <si>
    <t>9404000</t>
  </si>
  <si>
    <t>9404000 Amortization Expense - Utility Plant</t>
  </si>
  <si>
    <t xml:space="preserve">    Amort &amp; Depletion of Util Plnt (404-405)</t>
  </si>
  <si>
    <t>9408100</t>
  </si>
  <si>
    <t>9408100 Taxes Other than Income Taxes - Utility Operating</t>
  </si>
  <si>
    <t xml:space="preserve">    Taxes Other than Income Taxes (408.1)</t>
  </si>
  <si>
    <t>9409100</t>
  </si>
  <si>
    <t>9409100 Income Taxes - Utility Operating Income</t>
  </si>
  <si>
    <t xml:space="preserve">    Income Taxes (409.1)</t>
  </si>
  <si>
    <t xml:space="preserve">       Total Operating Expenses</t>
  </si>
  <si>
    <t xml:space="preserve">        NET UTILITY OPERATING INCOME</t>
  </si>
  <si>
    <t xml:space="preserve">  OTHER INCOME &amp; DEDUCTIONS</t>
  </si>
  <si>
    <t xml:space="preserve">   Other Income:</t>
  </si>
  <si>
    <t>9415000</t>
  </si>
  <si>
    <t>9415000 Revenues from Merchandising,Jobbing &amp; Contract Wor</t>
  </si>
  <si>
    <t xml:space="preserve">    Rev - Mrchndsng/Jobbng/Contrct Wrk (415)</t>
  </si>
  <si>
    <t xml:space="preserve">       Total Other Income</t>
  </si>
  <si>
    <t xml:space="preserve">   Other Income Deductions:</t>
  </si>
  <si>
    <t>9426400</t>
  </si>
  <si>
    <t>9426400 Other Income Deductions - Civic/Political Activity</t>
  </si>
  <si>
    <t xml:space="preserve">    Exp Certain Civic, Pol &amp; Rel Activ(426.4)</t>
  </si>
  <si>
    <t xml:space="preserve">       Total Other Income Deductions</t>
  </si>
  <si>
    <t xml:space="preserve">        NET OTHER INCOME &amp; DEDUCTIONS</t>
  </si>
  <si>
    <t xml:space="preserve">  INTEREST CHARGES</t>
  </si>
  <si>
    <t>9428000</t>
  </si>
  <si>
    <t>9428000 Amortization of Debt Discount &amp; Exp</t>
  </si>
  <si>
    <t xml:space="preserve">   Amort of Debt Discount &amp; Expense (428)</t>
  </si>
  <si>
    <t>9430000</t>
  </si>
  <si>
    <t>9430000 Interest on Debt to Associated Companies</t>
  </si>
  <si>
    <t xml:space="preserve">   Interest on Debt to Assoc. Companies (430)</t>
  </si>
  <si>
    <t>9432000</t>
  </si>
  <si>
    <t>9432000 Allowance Borrowed Funds Used During Construction</t>
  </si>
  <si>
    <t xml:space="preserve">   Allow-Brrwed Fnds Usd Durng Const-Cr (432)</t>
  </si>
  <si>
    <t xml:space="preserve">        NET INTEREST CHARGES</t>
  </si>
  <si>
    <t xml:space="preserve">         TOTAL INC. BEFORE EXTRAORDINARY INC.</t>
  </si>
  <si>
    <t>NET INCOME</t>
  </si>
  <si>
    <t>Change</t>
  </si>
  <si>
    <t>9870000</t>
  </si>
  <si>
    <t>9870000 Gas Distribution Op - Supervision and Engineering</t>
  </si>
  <si>
    <t>9410100</t>
  </si>
  <si>
    <t>9410100 Provision for Deferred Income Taxes - Utility Op I</t>
  </si>
  <si>
    <t xml:space="preserve">    Prov for Deferred Income Taxes (410.1)</t>
  </si>
  <si>
    <t>9431000</t>
  </si>
  <si>
    <t>9431000 Other Interest Expense</t>
  </si>
  <si>
    <t xml:space="preserve">   Other Interest Expense (431)</t>
  </si>
  <si>
    <t>9426300</t>
  </si>
  <si>
    <t>9426300 Other Income Deductions - Penalties</t>
  </si>
  <si>
    <t xml:space="preserve">    Penalties (426.3)</t>
  </si>
  <si>
    <t>9874000</t>
  </si>
  <si>
    <t>9874000 Gas Distribution Op - Mains and Services Exps</t>
  </si>
  <si>
    <t>9887000</t>
  </si>
  <si>
    <t>9887000 Gas Distribution Maint - Mains</t>
  </si>
  <si>
    <t>9889000</t>
  </si>
  <si>
    <t>9889000 Gas Distribution Maint - Meas/Reg Sta Equip-Genl</t>
  </si>
  <si>
    <t>9930100</t>
  </si>
  <si>
    <t>9930100 Admin &amp; General - General Advertising Expenses</t>
  </si>
  <si>
    <t>9753000 Nat Gas Prod/Gath Op - Field Lines Expenses</t>
  </si>
  <si>
    <t xml:space="preserve">       Natural Gas Prod &amp; Gath Operation Exp</t>
  </si>
  <si>
    <t>9753000</t>
  </si>
  <si>
    <t xml:space="preserve">     Nat Gas Prod/Gath Op - Field Lines Exp</t>
  </si>
  <si>
    <t xml:space="preserve">     Total Nat Gas Prod/Gath Op - Field Lines Exp</t>
  </si>
  <si>
    <t xml:space="preserve">      Natural Gas Production Oper Exp:</t>
  </si>
  <si>
    <t>9875000</t>
  </si>
  <si>
    <t>9875000 Gas Distribution Op - Meas/Reg Sta Exps-General</t>
  </si>
  <si>
    <t xml:space="preserve">     Gas Production Maintenance Expenses</t>
  </si>
  <si>
    <t>9764000</t>
  </si>
  <si>
    <t>9764000 Nat Gas Prod/Gath Maint - Field Lines</t>
  </si>
  <si>
    <t xml:space="preserve">       Natural Gas Prod &amp; Gath Maint Exp</t>
  </si>
  <si>
    <t xml:space="preserve">        Total Nat Gas Production Maint Exp</t>
  </si>
  <si>
    <t xml:space="preserve">         Total Gas Production Maintenance Exp</t>
  </si>
  <si>
    <t>9863000</t>
  </si>
  <si>
    <t>9863000 Gas Transmission Maint - Mains</t>
  </si>
  <si>
    <t xml:space="preserve">     Gas Transmission Maintenance Expense</t>
  </si>
  <si>
    <t>Account Number</t>
  </si>
  <si>
    <t>Text for B/S P&amp;L Item</t>
  </si>
  <si>
    <t>ASSETS &amp; OTHER DEBITS:</t>
  </si>
  <si>
    <t xml:space="preserve"> UTILITY PLANT:</t>
  </si>
  <si>
    <t>9101000</t>
  </si>
  <si>
    <t>9101000 Plant in Service</t>
  </si>
  <si>
    <t xml:space="preserve"> Utility Plant (101,-106,114)</t>
  </si>
  <si>
    <t>9107000</t>
  </si>
  <si>
    <t>9107000 Construction Work in Progress</t>
  </si>
  <si>
    <t xml:space="preserve"> Construction Work in Progress (107)</t>
  </si>
  <si>
    <t xml:space="preserve">  Total Utility Plant (Gross)</t>
  </si>
  <si>
    <t>9108000</t>
  </si>
  <si>
    <t>9108000 Accumulated Depreciation-Utility Plant</t>
  </si>
  <si>
    <t>9111000</t>
  </si>
  <si>
    <t>9111000 Accumulated Amortization-Utility Plant</t>
  </si>
  <si>
    <t xml:space="preserve"> Accum Prov for Depr &amp; Amort (108,111,115)</t>
  </si>
  <si>
    <t xml:space="preserve">  Net Utility Plant</t>
  </si>
  <si>
    <t xml:space="preserve">   Total Net Utility Plant</t>
  </si>
  <si>
    <t xml:space="preserve">    TOTAL UTILITY PLANT</t>
  </si>
  <si>
    <t>OTHER PROPERTY &amp; INVESTMENTS:</t>
  </si>
  <si>
    <t>9128000</t>
  </si>
  <si>
    <t>9128000 Other Special Funds</t>
  </si>
  <si>
    <t>Other Special Funds (128)</t>
  </si>
  <si>
    <t xml:space="preserve">  TOTAL OTHER PROPERTY &amp; INVESTMENTS</t>
  </si>
  <si>
    <t>CURRENT &amp; ACCRUED ASSETS:</t>
  </si>
  <si>
    <t>9131000</t>
  </si>
  <si>
    <t>9131000 Cash</t>
  </si>
  <si>
    <t>Cash (131)</t>
  </si>
  <si>
    <t>9142000</t>
  </si>
  <si>
    <t>9142000 Customer Accounts Receivable</t>
  </si>
  <si>
    <t>Customer Accounts Receivable (142)</t>
  </si>
  <si>
    <t>9144000</t>
  </si>
  <si>
    <t>9144000 Accumulated Provision for Uncollectible Accounts</t>
  </si>
  <si>
    <t>Accum Prov - Uncollectible Accts (144)</t>
  </si>
  <si>
    <t>9146000</t>
  </si>
  <si>
    <t>9146000 Accounts Receivable from Associated Companies</t>
  </si>
  <si>
    <t>Accts Receivable from Assoc. Co.'s (146)</t>
  </si>
  <si>
    <t>9154000</t>
  </si>
  <si>
    <t>9154000 Plant Materials &amp; Operating Supplies</t>
  </si>
  <si>
    <t>Plant Materials &amp; Operating Supplies (154)</t>
  </si>
  <si>
    <t>9165000</t>
  </si>
  <si>
    <t>9165000 Prepayments</t>
  </si>
  <si>
    <t>Prepayments (165)</t>
  </si>
  <si>
    <t>9173000</t>
  </si>
  <si>
    <t>9173000 Accrued Utility Revenues</t>
  </si>
  <si>
    <t>Accrued Utility Revenues (173)</t>
  </si>
  <si>
    <t xml:space="preserve">  TOTAL CURRENT &amp; ACCRUED ASSETS</t>
  </si>
  <si>
    <t>DEFERRED DEBITS:</t>
  </si>
  <si>
    <t>9181000</t>
  </si>
  <si>
    <t>9181000 Unamortized Debt Expense</t>
  </si>
  <si>
    <t>Unamortized Debt Expenses (181)</t>
  </si>
  <si>
    <t>9190000</t>
  </si>
  <si>
    <t>9190000 Accumulated Deferred Income Taxes</t>
  </si>
  <si>
    <t>Accumulated Deferred Income Taxes (190)</t>
  </si>
  <si>
    <t>9191000</t>
  </si>
  <si>
    <t>9191000 Unrecovered Purchased Gas Costs</t>
  </si>
  <si>
    <t>Unrecoverd Purchased Gas Costs (191)</t>
  </si>
  <si>
    <t xml:space="preserve">  TOTAL DEFERRED DEBITS</t>
  </si>
  <si>
    <t xml:space="preserve">   TOTAL ASSETS &amp; OTHER DEBITS</t>
  </si>
  <si>
    <t>LIABILITIES &amp; OTHER CREDITS:</t>
  </si>
  <si>
    <t xml:space="preserve"> PROPRIETARY CAPITAL:</t>
  </si>
  <si>
    <t>9211000</t>
  </si>
  <si>
    <t>9211000 Miscellaneous Paid-In Capital</t>
  </si>
  <si>
    <t>Other Paid-In-Capital (208-211)</t>
  </si>
  <si>
    <t>9216000</t>
  </si>
  <si>
    <t>9216000 Unappropriated Retained Earnings</t>
  </si>
  <si>
    <t>Retained Earnings - Prior Year Balance</t>
  </si>
  <si>
    <t>Current Year Loss</t>
  </si>
  <si>
    <t>Retained Earnings (215, 215.1, 216)</t>
  </si>
  <si>
    <t>9219000</t>
  </si>
  <si>
    <t>9219000 Accumulated Other Comprehensive Income</t>
  </si>
  <si>
    <t>Accum Other Comprehensive Income (219)</t>
  </si>
  <si>
    <t xml:space="preserve">  TOTAL PROPRIETARY CAPITAL</t>
  </si>
  <si>
    <t>LONG TERM DEBT:</t>
  </si>
  <si>
    <t>9223000</t>
  </si>
  <si>
    <t>9223000 Advances from Associated Companies</t>
  </si>
  <si>
    <t>Advances From Associated Companies (223)</t>
  </si>
  <si>
    <t xml:space="preserve">  TOTAL LONG TERM DEBT</t>
  </si>
  <si>
    <t>OTHER NON-CURRENT LIABILITIES:</t>
  </si>
  <si>
    <t>9228300</t>
  </si>
  <si>
    <t>9228300 Accumulated Provision for Pensions &amp; Benefits</t>
  </si>
  <si>
    <t>Accum Prov for Pensions &amp; Benefits (228.3)</t>
  </si>
  <si>
    <t xml:space="preserve">  TOTAL OTHER NON-CURRENT LIABILITIES</t>
  </si>
  <si>
    <t>CURRENT &amp; ACCRUED LIABILITIES:</t>
  </si>
  <si>
    <t>9232000</t>
  </si>
  <si>
    <t>9232000 Accounts Payable</t>
  </si>
  <si>
    <t>Accounts Payable (232)</t>
  </si>
  <si>
    <t>9233000</t>
  </si>
  <si>
    <t>9233000 Notes Payable to Associated Companies</t>
  </si>
  <si>
    <t>Notes Payable to Assoc Companies (233)</t>
  </si>
  <si>
    <t>9234000</t>
  </si>
  <si>
    <t>9234000 Accounts Payable to Associated Companies</t>
  </si>
  <si>
    <t>Accounts Payable to Assoc Companies (234)</t>
  </si>
  <si>
    <t>9235000</t>
  </si>
  <si>
    <t>9235000 Customer Deposits</t>
  </si>
  <si>
    <t>Customer Deposits (235)</t>
  </si>
  <si>
    <t>9236000</t>
  </si>
  <si>
    <t>9236000 Taxes Accrued</t>
  </si>
  <si>
    <t>Taxes Accrued (236)</t>
  </si>
  <si>
    <t>9237000</t>
  </si>
  <si>
    <t>9237000 Interest Accrued</t>
  </si>
  <si>
    <t>Interest Accrued (237)</t>
  </si>
  <si>
    <t>9241000</t>
  </si>
  <si>
    <t>9241000 Tax Collections Payable</t>
  </si>
  <si>
    <t>Tax Collections payable (241)</t>
  </si>
  <si>
    <t>9242000</t>
  </si>
  <si>
    <t>9242000 Miscellaneous Current &amp; Accrued Liabilities</t>
  </si>
  <si>
    <t>Misc Current &amp; Accrued Liabilities (242)</t>
  </si>
  <si>
    <t xml:space="preserve">  TOTAL CURRENT &amp; ACCRUED LIABILITIES</t>
  </si>
  <si>
    <t>DEFERRED CREDITS:</t>
  </si>
  <si>
    <t>9253000</t>
  </si>
  <si>
    <t>9253000 Other Deferred Credits</t>
  </si>
  <si>
    <t>Other Deferred Credits (253)</t>
  </si>
  <si>
    <t>9254000</t>
  </si>
  <si>
    <t>9254000 Other Regulatory Liabilities</t>
  </si>
  <si>
    <t>Other Regulatory Liabilities (254)</t>
  </si>
  <si>
    <t>9282000</t>
  </si>
  <si>
    <t>9282000 Accumulated Deferred Income Taxes-Other Property</t>
  </si>
  <si>
    <t>9283000</t>
  </si>
  <si>
    <t>9283000 Accumulated Deferred Income Taxes-Other</t>
  </si>
  <si>
    <t>Accum Deferred Income Taxes (281-283)</t>
  </si>
  <si>
    <t xml:space="preserve">  TOTAL DEFERRED CREDITS</t>
  </si>
  <si>
    <t xml:space="preserve">   TOTAL LIABILITIES &amp; OTHER CREDITS</t>
  </si>
  <si>
    <t>9186000</t>
  </si>
  <si>
    <t>9186000 Miscellaneous Deferred Debits</t>
  </si>
  <si>
    <t>Miscellaneous Deferred Debits (186)</t>
  </si>
  <si>
    <t>9227000</t>
  </si>
  <si>
    <t>9227000 Obligations under Capital Lease-Noncurrent</t>
  </si>
  <si>
    <t>Obligations Undr Cap Lease - Non-curr (227)</t>
  </si>
  <si>
    <t>9243000</t>
  </si>
  <si>
    <t>9243000 Obligations under Capital Lease-Current</t>
  </si>
  <si>
    <t>Obligations Under Cap Lease - Current (243)</t>
  </si>
  <si>
    <t>9182300</t>
  </si>
  <si>
    <t>9182300 Other Regulatory Assets</t>
  </si>
  <si>
    <t>Other Regulatory Assets (182.3)</t>
  </si>
  <si>
    <t>9184000</t>
  </si>
  <si>
    <t>9184000 Clearing Accounts</t>
  </si>
  <si>
    <t>Clearing Accounts (184)</t>
  </si>
  <si>
    <t>9114000</t>
  </si>
  <si>
    <t>9114000 Plant Acquisition Adjustments</t>
  </si>
  <si>
    <t>9115000</t>
  </si>
  <si>
    <t>9115000 Accum Prov for Amort of Plant Acquisition Adjust</t>
  </si>
  <si>
    <t>9117300</t>
  </si>
  <si>
    <t>9117300 Gas Stored in Reservoirs and Pipelines-Noncurrent</t>
  </si>
  <si>
    <t xml:space="preserve">  Gas Stored Underground, Non-Curr. (117)</t>
  </si>
  <si>
    <t>9135000</t>
  </si>
  <si>
    <t>9135000 Working Funds</t>
  </si>
  <si>
    <t>Working Fund (135)</t>
  </si>
  <si>
    <t>9143000</t>
  </si>
  <si>
    <t>9143000 Other Accounts Receivable</t>
  </si>
  <si>
    <t>Other Accounts Recevable (143)</t>
  </si>
  <si>
    <t>9145000</t>
  </si>
  <si>
    <t>9145000 Notes Receivable from Associated Companies</t>
  </si>
  <si>
    <t>Notes Rec - Associated Companies (145)</t>
  </si>
  <si>
    <t>9164100</t>
  </si>
  <si>
    <t>9164100 Gas Stored - Current</t>
  </si>
  <si>
    <t>Gas Stored Underground - Current (164.1)</t>
  </si>
  <si>
    <t>9174000</t>
  </si>
  <si>
    <t>9174000 Miscellaneous Current &amp; Accrued Assets</t>
  </si>
  <si>
    <t>Misc. Current &amp; Accrued Assets (174)</t>
  </si>
  <si>
    <t>Current Year Profit</t>
  </si>
  <si>
    <t>9230000</t>
  </si>
  <si>
    <t>9230000 Asset Retirement Obligation</t>
  </si>
  <si>
    <t>Asset Retirement Obligation (230)</t>
  </si>
  <si>
    <t>9252000</t>
  </si>
  <si>
    <t>9252000 Customer Advances for Construction</t>
  </si>
  <si>
    <t>Customer Advances for Construction (252)</t>
  </si>
  <si>
    <t>9481000</t>
  </si>
  <si>
    <t>9481000 Commercial and Industrial Sales</t>
  </si>
  <si>
    <t>9489300</t>
  </si>
  <si>
    <t>9489300 Revs from Transp of Gas of Others thru Distri Fac.</t>
  </si>
  <si>
    <t>9490000</t>
  </si>
  <si>
    <t>9490000 Sales of Products Extracted from Natural Gas</t>
  </si>
  <si>
    <t>9496000</t>
  </si>
  <si>
    <t>9496000 Provision for Rate Refunds</t>
  </si>
  <si>
    <t xml:space="preserve">     Gas Production Operating Expense:</t>
  </si>
  <si>
    <t>9754000</t>
  </si>
  <si>
    <t>9754000 Nat Gas Prod/Gath Op - Field Compressor Sta Exps</t>
  </si>
  <si>
    <t xml:space="preserve">        Total Natural Gas Production Oper Exp</t>
  </si>
  <si>
    <t>9803000 Oth Gas Supply Op - Nat Gas Transm Line Pur</t>
  </si>
  <si>
    <t xml:space="preserve">     Nat Gas Storage, Term &amp; Proc Oper Exp:</t>
  </si>
  <si>
    <t>9816000</t>
  </si>
  <si>
    <t>9816000 UG Storage Op - Well Expenses</t>
  </si>
  <si>
    <t>9818000</t>
  </si>
  <si>
    <t>9818000 UG Storage Op - Compressor Station Expenses</t>
  </si>
  <si>
    <t>9821000</t>
  </si>
  <si>
    <t>9821000 UG Storage Op - Purification Expenses</t>
  </si>
  <si>
    <t>9824000</t>
  </si>
  <si>
    <t>9824000 UG Storage Op - Other Expenses</t>
  </si>
  <si>
    <t xml:space="preserve">      Underground Storage Operation Expense</t>
  </si>
  <si>
    <t xml:space="preserve">       Ttl Nat Gas Strg, Term &amp; Proc Oper Exp</t>
  </si>
  <si>
    <t>9851000</t>
  </si>
  <si>
    <t>9851000 Gas Transmission Op - Sys Control &amp; Load Dispatch</t>
  </si>
  <si>
    <t>9856000</t>
  </si>
  <si>
    <t>9856000 Gas Transmission Op - Mains Expenses</t>
  </si>
  <si>
    <t>9872000</t>
  </si>
  <si>
    <t>9872000 Gas Distribution Op - Compr Sta Labor &amp; Expense</t>
  </si>
  <si>
    <t>9928000</t>
  </si>
  <si>
    <t>9928000 Admin &amp; General - Regulatory Commission Expenses</t>
  </si>
  <si>
    <t>9765000</t>
  </si>
  <si>
    <t>9765000 Nat Gas Prod/Gath Maint - Fld Compres Sta Equip</t>
  </si>
  <si>
    <t xml:space="preserve">     Nat Gas Storage, Term &amp; Proc Maint Exp</t>
  </si>
  <si>
    <t>9832000</t>
  </si>
  <si>
    <t>9832000 UG Storage Maint - Reservoirs and Wells</t>
  </si>
  <si>
    <t>9834000</t>
  </si>
  <si>
    <t>9834000 UG Storage Maint - Compressor Station Equipment</t>
  </si>
  <si>
    <t>9835000</t>
  </si>
  <si>
    <t>9835000 UG Storage Maint - Meas/Reg Station Equip</t>
  </si>
  <si>
    <t xml:space="preserve">      Underground Storage Maintenance Exp</t>
  </si>
  <si>
    <t xml:space="preserve">         Ttl Nat Gas Stor, Term &amp; Proc Maint</t>
  </si>
  <si>
    <t>9885000</t>
  </si>
  <si>
    <t>9885000 Gas Distribution Maint - Supervision &amp; Engineering</t>
  </si>
  <si>
    <t>9893000</t>
  </si>
  <si>
    <t>9893000 Gas Distribution Maint - Meters/House Regulators</t>
  </si>
  <si>
    <t>9404200</t>
  </si>
  <si>
    <t>9404200 Amort &amp; Depl of UG Storage Land &amp; Land Rights</t>
  </si>
  <si>
    <t>9416000</t>
  </si>
  <si>
    <t>9416000 Costs &amp; Expenses of Merchandising, Jobbing &amp; Contr</t>
  </si>
  <si>
    <t xml:space="preserve">    Cst - Mrchndsng/Jobbng/Contrct Wrk (416)</t>
  </si>
  <si>
    <t>9421000</t>
  </si>
  <si>
    <t>9421000 Miscellaneous Nonoperating Income</t>
  </si>
  <si>
    <t xml:space="preserve">    Miscellaneous Nonoperating Income (421)</t>
  </si>
  <si>
    <t>9426100</t>
  </si>
  <si>
    <t>9426100 Other Income Deductions - Donations</t>
  </si>
  <si>
    <t xml:space="preserve">    Donations (426.1)</t>
  </si>
  <si>
    <t>9426500</t>
  </si>
  <si>
    <t>9426500 Other Income Deductions</t>
  </si>
  <si>
    <t xml:space="preserve">    Other Deductions (426.5)</t>
  </si>
  <si>
    <t>9419000</t>
  </si>
  <si>
    <t>9419000 Interest &amp; Dividend Income</t>
  </si>
  <si>
    <t xml:space="preserve">    Interest and Dividend Income (419)</t>
  </si>
  <si>
    <t>9825000</t>
  </si>
  <si>
    <t>9825000 UG Storage Op - Storage Well Royalties</t>
  </si>
  <si>
    <t>9831000</t>
  </si>
  <si>
    <t>9831000 UG Storage Maint - Structures/Improvements</t>
  </si>
  <si>
    <t>9421200</t>
  </si>
  <si>
    <t>9421200 Loss on Disposition of Property</t>
  </si>
  <si>
    <t xml:space="preserve">    Loss on Disp of Property (421.2)</t>
  </si>
  <si>
    <t>9837000</t>
  </si>
  <si>
    <t>9837000 UG Storage Maint - Other Equipment</t>
  </si>
  <si>
    <t>9823000</t>
  </si>
  <si>
    <t>9823000 UG Storage Op - Gas Losses</t>
  </si>
  <si>
    <t>10\/1/2020</t>
  </si>
  <si>
    <t>9101100</t>
  </si>
  <si>
    <t>9101100 Property Under Capital Leases</t>
  </si>
  <si>
    <t>9426200</t>
  </si>
  <si>
    <t>9426200 Other Income Deductions - Life Insurance</t>
  </si>
  <si>
    <t xml:space="preserve">    Life Insurance (426.2)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</si>
</sst>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[$-409]mmmm\-yy;@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0" fontId="1" fillId="2" borderId="1" xfId="0" applyFont="1" applyFill="1" applyBorder="1"/>
    <xf numFmtId="49" fontId="1" fillId="2" borderId="2" xfId="0" applyNumberFormat="1" applyFont="1" applyFill="1" applyBorder="1"/>
    <xf numFmtId="49" fontId="1" fillId="3" borderId="2" xfId="0" applyNumberFormat="1" applyFont="1" applyFill="1" applyBorder="1"/>
    <xf numFmtId="0" fontId="1" fillId="2" borderId="2" xfId="0" applyFont="1" applyFill="1" applyBorder="1"/>
    <xf numFmtId="49" fontId="1" fillId="4" borderId="2" xfId="0" applyNumberFormat="1" applyFont="1" applyFill="1" applyBorder="1"/>
    <xf numFmtId="0" fontId="1" fillId="2" borderId="3" xfId="0" applyFont="1" applyFill="1" applyBorder="1"/>
    <xf numFmtId="43" fontId="1" fillId="2" borderId="2" xfId="0" applyNumberFormat="1" applyFont="1" applyFill="1" applyBorder="1"/>
    <xf numFmtId="43" fontId="1" fillId="4" borderId="2" xfId="0" applyNumberFormat="1" applyFont="1" applyFill="1" applyBorder="1"/>
    <xf numFmtId="43" fontId="0" fillId="0" borderId="0" xfId="0" applyNumberFormat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43" fontId="1" fillId="2" borderId="3" xfId="0" applyNumberFormat="1" applyFont="1" applyFill="1" applyBorder="1"/>
    <xf numFmtId="43" fontId="1" fillId="2" borderId="6" xfId="0" applyNumberFormat="1" applyFont="1" applyFill="1" applyBorder="1"/>
    <xf numFmtId="43" fontId="1" fillId="4" borderId="3" xfId="0" applyNumberFormat="1" applyFont="1" applyFill="1" applyBorder="1"/>
    <xf numFmtId="43" fontId="1" fillId="4" borderId="6" xfId="0" applyNumberFormat="1" applyFont="1" applyFill="1" applyBorder="1"/>
    <xf numFmtId="43" fontId="1" fillId="2" borderId="1" xfId="0" applyNumberFormat="1" applyFont="1" applyFill="1" applyBorder="1"/>
    <xf numFmtId="43" fontId="1" fillId="2" borderId="4" xfId="0" applyNumberFormat="1" applyFont="1" applyFill="1" applyBorder="1"/>
    <xf numFmtId="43" fontId="3" fillId="2" borderId="2" xfId="0" applyNumberFormat="1" applyFont="1" applyFill="1" applyBorder="1"/>
    <xf numFmtId="43" fontId="3" fillId="4" borderId="2" xfId="0" applyNumberFormat="1" applyFont="1" applyFill="1" applyBorder="1"/>
    <xf numFmtId="0" fontId="1" fillId="0" borderId="2" xfId="0" applyFont="1" applyFill="1" applyBorder="1" applyAlignment="1">
      <alignment vertical="top"/>
    </xf>
    <xf numFmtId="165" fontId="1" fillId="6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5" borderId="2" xfId="0" applyFont="1" applyFill="1" applyBorder="1" applyAlignment="1">
      <alignment vertical="top"/>
    </xf>
    <xf numFmtId="17" fontId="0" fillId="6" borderId="0" xfId="0" applyNumberForma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0" borderId="0" xfId="0" applyAlignment="1">
      <alignment vertical="top"/>
    </xf>
    <xf numFmtId="165" fontId="1" fillId="6" borderId="3" xfId="0" applyNumberFormat="1" applyFont="1" applyFill="1" applyBorder="1" applyAlignment="1">
      <alignment horizontal="center" vertical="top"/>
    </xf>
    <xf numFmtId="165" fontId="1" fillId="6" borderId="6" xfId="0" applyNumberFormat="1" applyFont="1" applyFill="1" applyBorder="1" applyAlignment="1">
      <alignment horizontal="center" vertical="top"/>
    </xf>
    <xf numFmtId="164" fontId="1" fillId="6" borderId="2" xfId="0" applyNumberFormat="1" applyFont="1" applyFill="1" applyBorder="1" applyAlignment="1">
      <alignment horizontal="center" vertical="top"/>
    </xf>
    <xf numFmtId="49" fontId="4" fillId="4" borderId="2" xfId="0" applyNumberFormat="1" applyFont="1" applyFill="1" applyBorder="1"/>
    <xf numFmtId="43" fontId="1" fillId="2" borderId="2" xfId="0" applyNumberFormat="1" applyFont="1" applyFill="1" applyBorder="1" applyAlignment="1">
      <alignment horizontal="center"/>
    </xf>
    <xf numFmtId="43" fontId="1" fillId="6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E501-FE44-4014-9717-5D199DF69799}">
  <dimension ref="A1:BM113"/>
  <sheetViews>
    <sheetView tabSelected="1" workbookViewId="0">
      <pane xSplit="2" ySplit="1" topLeftCell="AX77" activePane="bottomRight" state="frozen"/>
      <selection pane="topRight" activeCell="C1" sqref="C1"/>
      <selection pane="bottomLeft" activeCell="A2" sqref="A2"/>
      <selection pane="bottomRight" activeCell="BH3" sqref="BH3:BM112"/>
    </sheetView>
  </sheetViews>
  <sheetFormatPr defaultRowHeight="14.5" x14ac:dyDescent="0.35"/>
  <cols>
    <col min="2" max="2" width="55.54296875" customWidth="1"/>
    <col min="3" max="3" width="11.81640625" bestFit="1" customWidth="1"/>
    <col min="4" max="4" width="10.81640625" bestFit="1" customWidth="1"/>
    <col min="5" max="10" width="11.81640625" bestFit="1" customWidth="1"/>
    <col min="11" max="11" width="11.1796875" bestFit="1" customWidth="1"/>
    <col min="12" max="12" width="10.81640625" bestFit="1" customWidth="1"/>
    <col min="13" max="13" width="11.1796875" bestFit="1" customWidth="1"/>
    <col min="14" max="14" width="10.81640625" bestFit="1" customWidth="1"/>
    <col min="15" max="15" width="11.1796875" bestFit="1" customWidth="1"/>
    <col min="16" max="16" width="9.81640625" bestFit="1" customWidth="1"/>
    <col min="17" max="17" width="11.1796875" bestFit="1" customWidth="1"/>
    <col min="18" max="18" width="10.81640625" bestFit="1" customWidth="1"/>
    <col min="19" max="19" width="11.1796875" bestFit="1" customWidth="1"/>
    <col min="20" max="20" width="10.81640625" bestFit="1" customWidth="1"/>
    <col min="21" max="21" width="11.1796875" bestFit="1" customWidth="1"/>
    <col min="22" max="27" width="11.81640625" bestFit="1" customWidth="1"/>
    <col min="28" max="28" width="10.81640625" bestFit="1" customWidth="1"/>
    <col min="29" max="29" width="11.81640625" bestFit="1" customWidth="1"/>
    <col min="30" max="30" width="10.81640625" bestFit="1" customWidth="1"/>
    <col min="31" max="31" width="11.81640625" bestFit="1" customWidth="1"/>
    <col min="32" max="32" width="10.81640625" bestFit="1" customWidth="1"/>
    <col min="33" max="33" width="11.81640625" bestFit="1" customWidth="1"/>
    <col min="34" max="34" width="10.81640625" bestFit="1" customWidth="1"/>
    <col min="35" max="35" width="11.1796875" bestFit="1" customWidth="1"/>
    <col min="36" max="36" width="10.81640625" bestFit="1" customWidth="1"/>
    <col min="37" max="37" width="11.1796875" bestFit="1" customWidth="1"/>
    <col min="38" max="38" width="10.1796875" bestFit="1" customWidth="1"/>
    <col min="39" max="39" width="11.1796875" bestFit="1" customWidth="1"/>
    <col min="40" max="40" width="10.81640625" bestFit="1" customWidth="1"/>
    <col min="41" max="41" width="11.1796875" bestFit="1" customWidth="1"/>
    <col min="42" max="42" width="10.81640625" bestFit="1" customWidth="1"/>
    <col min="43" max="43" width="11.1796875" bestFit="1" customWidth="1"/>
    <col min="44" max="44" width="10.81640625" bestFit="1" customWidth="1"/>
    <col min="45" max="45" width="11.1796875" bestFit="1" customWidth="1"/>
    <col min="46" max="46" width="10.81640625" bestFit="1" customWidth="1"/>
    <col min="47" max="49" width="11.81640625" bestFit="1" customWidth="1"/>
    <col min="50" max="50" width="10.81640625" bestFit="1" customWidth="1"/>
    <col min="51" max="51" width="11.81640625" bestFit="1" customWidth="1"/>
    <col min="52" max="52" width="10.81640625" bestFit="1" customWidth="1"/>
    <col min="53" max="55" width="11.81640625" bestFit="1" customWidth="1"/>
    <col min="56" max="56" width="11.1796875" bestFit="1" customWidth="1"/>
    <col min="57" max="57" width="11.81640625" bestFit="1" customWidth="1"/>
    <col min="58" max="58" width="10.81640625" bestFit="1" customWidth="1"/>
    <col min="59" max="59" width="11.81640625" bestFit="1" customWidth="1"/>
    <col min="60" max="60" width="10.81640625" bestFit="1" customWidth="1"/>
    <col min="61" max="61" width="11.81640625" bestFit="1" customWidth="1"/>
    <col min="62" max="62" width="11.1796875" bestFit="1" customWidth="1"/>
    <col min="63" max="63" width="11.81640625" customWidth="1"/>
    <col min="64" max="64" width="11.81640625" bestFit="1" customWidth="1"/>
    <col min="65" max="65" width="11.81640625" customWidth="1"/>
  </cols>
  <sheetData>
    <row r="1" spans="1:65" s="29" customFormat="1" ht="38.25" customHeight="1" x14ac:dyDescent="0.35">
      <c r="A1" s="26" t="s">
        <v>154</v>
      </c>
      <c r="B1" s="26" t="s">
        <v>155</v>
      </c>
      <c r="C1" s="27">
        <v>43466</v>
      </c>
      <c r="D1" s="28" t="s">
        <v>117</v>
      </c>
      <c r="E1" s="27">
        <v>43497</v>
      </c>
      <c r="F1" s="28" t="s">
        <v>117</v>
      </c>
      <c r="G1" s="27">
        <v>43525</v>
      </c>
      <c r="H1" s="28" t="s">
        <v>117</v>
      </c>
      <c r="I1" s="27">
        <v>43556</v>
      </c>
      <c r="J1" s="28" t="s">
        <v>117</v>
      </c>
      <c r="K1" s="27">
        <v>43586</v>
      </c>
      <c r="L1" s="28" t="s">
        <v>117</v>
      </c>
      <c r="M1" s="27">
        <v>43617</v>
      </c>
      <c r="N1" s="28" t="s">
        <v>117</v>
      </c>
      <c r="O1" s="27">
        <v>43647</v>
      </c>
      <c r="P1" s="28" t="s">
        <v>117</v>
      </c>
      <c r="Q1" s="27">
        <v>43678</v>
      </c>
      <c r="R1" s="28" t="s">
        <v>117</v>
      </c>
      <c r="S1" s="27">
        <v>43709</v>
      </c>
      <c r="T1" s="28" t="s">
        <v>117</v>
      </c>
      <c r="U1" s="27">
        <v>43739</v>
      </c>
      <c r="V1" s="28" t="s">
        <v>117</v>
      </c>
      <c r="W1" s="27">
        <v>43770</v>
      </c>
      <c r="X1" s="28" t="s">
        <v>117</v>
      </c>
      <c r="Y1" s="27">
        <v>43800</v>
      </c>
      <c r="Z1" s="28" t="s">
        <v>117</v>
      </c>
      <c r="AA1" s="27">
        <v>43831</v>
      </c>
      <c r="AB1" s="28" t="s">
        <v>117</v>
      </c>
      <c r="AC1" s="27">
        <v>43862</v>
      </c>
      <c r="AD1" s="28" t="s">
        <v>117</v>
      </c>
      <c r="AE1" s="27">
        <v>43891</v>
      </c>
      <c r="AF1" s="28" t="s">
        <v>117</v>
      </c>
      <c r="AG1" s="27">
        <v>43922</v>
      </c>
      <c r="AH1" s="28" t="s">
        <v>117</v>
      </c>
      <c r="AI1" s="27">
        <v>43952</v>
      </c>
      <c r="AJ1" s="28" t="s">
        <v>117</v>
      </c>
      <c r="AK1" s="27">
        <v>43983</v>
      </c>
      <c r="AL1" s="28" t="s">
        <v>117</v>
      </c>
      <c r="AM1" s="27">
        <v>44013</v>
      </c>
      <c r="AN1" s="28" t="s">
        <v>117</v>
      </c>
      <c r="AO1" s="27">
        <v>44044</v>
      </c>
      <c r="AP1" s="28" t="s">
        <v>117</v>
      </c>
      <c r="AQ1" s="27">
        <v>44075</v>
      </c>
      <c r="AR1" s="28" t="s">
        <v>117</v>
      </c>
      <c r="AS1" s="27">
        <v>44105</v>
      </c>
      <c r="AT1" s="28" t="s">
        <v>117</v>
      </c>
      <c r="AU1" s="27">
        <v>44136</v>
      </c>
      <c r="AV1" s="28" t="s">
        <v>117</v>
      </c>
      <c r="AW1" s="27">
        <v>44166</v>
      </c>
      <c r="AX1" s="28" t="s">
        <v>117</v>
      </c>
      <c r="AY1" s="27">
        <v>44197</v>
      </c>
      <c r="AZ1" s="28" t="s">
        <v>117</v>
      </c>
      <c r="BA1" s="27">
        <v>44228</v>
      </c>
      <c r="BB1" s="28" t="s">
        <v>117</v>
      </c>
      <c r="BC1" s="27">
        <v>44256</v>
      </c>
      <c r="BD1" s="28" t="s">
        <v>117</v>
      </c>
      <c r="BE1" s="27">
        <v>44287</v>
      </c>
      <c r="BF1" s="28" t="s">
        <v>117</v>
      </c>
      <c r="BG1" s="27">
        <v>44317</v>
      </c>
      <c r="BH1" s="28" t="s">
        <v>117</v>
      </c>
      <c r="BI1" s="27">
        <v>44348</v>
      </c>
      <c r="BJ1" s="28" t="s">
        <v>117</v>
      </c>
      <c r="BK1" s="27">
        <v>44378</v>
      </c>
      <c r="BL1" s="28" t="s">
        <v>117</v>
      </c>
      <c r="BM1" s="27">
        <v>44409</v>
      </c>
    </row>
    <row r="2" spans="1:65" x14ac:dyDescent="0.35">
      <c r="A2" s="1" t="s">
        <v>0</v>
      </c>
      <c r="B2" s="2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65" x14ac:dyDescent="0.35">
      <c r="A3" s="4" t="s">
        <v>0</v>
      </c>
      <c r="B3" s="5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x14ac:dyDescent="0.35">
      <c r="A4" s="4" t="s">
        <v>0</v>
      </c>
      <c r="B4" s="5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x14ac:dyDescent="0.35">
      <c r="A5" s="4" t="s">
        <v>0</v>
      </c>
      <c r="B5" s="5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x14ac:dyDescent="0.35">
      <c r="A6" s="4" t="s">
        <v>5</v>
      </c>
      <c r="B6" s="5" t="s">
        <v>6</v>
      </c>
      <c r="C6" s="9">
        <v>-374977.38</v>
      </c>
      <c r="D6" s="9">
        <v>81211.289999999994</v>
      </c>
      <c r="E6" s="9">
        <v>-293766.09000000003</v>
      </c>
      <c r="F6" s="9">
        <v>43334.12</v>
      </c>
      <c r="G6" s="9">
        <v>-250431.97</v>
      </c>
      <c r="H6" s="9">
        <v>120528.02</v>
      </c>
      <c r="I6" s="9">
        <v>-129903.95</v>
      </c>
      <c r="J6" s="9">
        <v>30667.17</v>
      </c>
      <c r="K6" s="9">
        <v>-99236.78</v>
      </c>
      <c r="L6" s="9">
        <v>39002.92</v>
      </c>
      <c r="M6" s="9">
        <v>-60233.86</v>
      </c>
      <c r="N6" s="9">
        <v>8170.71</v>
      </c>
      <c r="O6" s="9">
        <v>-52063.15</v>
      </c>
      <c r="P6" s="9">
        <v>6598.58</v>
      </c>
      <c r="Q6" s="9">
        <v>-45464.57</v>
      </c>
      <c r="R6" s="9">
        <v>6508.77</v>
      </c>
      <c r="S6" s="9">
        <v>-38955.800000000003</v>
      </c>
      <c r="T6" s="9">
        <v>-29570.400000000001</v>
      </c>
      <c r="U6" s="9">
        <v>-68526.2</v>
      </c>
      <c r="V6" s="9">
        <v>-106681.64</v>
      </c>
      <c r="W6" s="9">
        <v>-175207.84</v>
      </c>
      <c r="X6" s="9">
        <v>-24392.04</v>
      </c>
      <c r="Y6" s="9">
        <v>-199599.88</v>
      </c>
      <c r="Z6" s="9">
        <v>-46453.34</v>
      </c>
      <c r="AA6" s="9">
        <v>-246053.22</v>
      </c>
      <c r="AB6" s="9">
        <v>58733.79</v>
      </c>
      <c r="AC6" s="9">
        <v>-187319.43</v>
      </c>
      <c r="AD6" s="9">
        <v>63181.2</v>
      </c>
      <c r="AE6" s="9">
        <v>-124138.23</v>
      </c>
      <c r="AF6" s="9">
        <v>19370.52</v>
      </c>
      <c r="AG6" s="9">
        <v>-104767.71</v>
      </c>
      <c r="AH6" s="9">
        <v>28592.25</v>
      </c>
      <c r="AI6" s="9">
        <v>-76175.460000000006</v>
      </c>
      <c r="AJ6" s="9">
        <v>28364.43</v>
      </c>
      <c r="AK6" s="9">
        <v>-47811.03</v>
      </c>
      <c r="AL6" s="9">
        <v>4073.3</v>
      </c>
      <c r="AM6" s="9">
        <v>-43737.73</v>
      </c>
      <c r="AN6" s="9">
        <v>5610.93</v>
      </c>
      <c r="AO6" s="9">
        <v>-38126.800000000003</v>
      </c>
      <c r="AP6" s="9">
        <v>-334.96</v>
      </c>
      <c r="AQ6" s="9">
        <v>-38461.760000000002</v>
      </c>
      <c r="AR6" s="9">
        <v>-21027.1</v>
      </c>
      <c r="AS6" s="9">
        <v>-59488.86</v>
      </c>
      <c r="AT6" s="9">
        <v>-70605.03</v>
      </c>
      <c r="AU6" s="9">
        <v>-130093.89</v>
      </c>
      <c r="AV6" s="9">
        <v>-103684.67</v>
      </c>
      <c r="AW6" s="9">
        <v>-233778.56</v>
      </c>
      <c r="AX6" s="9">
        <v>-68298.8</v>
      </c>
      <c r="AY6" s="9">
        <v>-302077.36</v>
      </c>
      <c r="AZ6" s="9">
        <v>86528.03</v>
      </c>
      <c r="BA6" s="9">
        <v>-215549.33</v>
      </c>
      <c r="BB6" s="9">
        <v>68504.070000000007</v>
      </c>
      <c r="BC6" s="9">
        <v>-147045.26</v>
      </c>
      <c r="BD6" s="9">
        <v>-19099.27</v>
      </c>
      <c r="BE6" s="9">
        <v>-166144.53</v>
      </c>
      <c r="BF6" s="9">
        <v>2313.6999999999998</v>
      </c>
      <c r="BG6" s="9">
        <v>-163830.82999999999</v>
      </c>
      <c r="BH6" s="9">
        <v>58675.92</v>
      </c>
      <c r="BI6" s="9">
        <v>-105154.91</v>
      </c>
      <c r="BJ6" s="9">
        <f>BK6-BI6</f>
        <v>5611.9199999999983</v>
      </c>
      <c r="BK6" s="9">
        <v>-99542.99</v>
      </c>
      <c r="BL6" s="9">
        <f>BM6-BK6</f>
        <v>5890.1600000000035</v>
      </c>
      <c r="BM6" s="9">
        <v>-93652.83</v>
      </c>
    </row>
    <row r="7" spans="1:65" x14ac:dyDescent="0.35">
      <c r="A7" s="7" t="s">
        <v>0</v>
      </c>
      <c r="B7" s="5" t="s">
        <v>7</v>
      </c>
      <c r="C7" s="10">
        <v>-374977.38</v>
      </c>
      <c r="D7" s="10">
        <v>81211.289999999994</v>
      </c>
      <c r="E7" s="10">
        <v>-293766.09000000003</v>
      </c>
      <c r="F7" s="10">
        <v>43334.12</v>
      </c>
      <c r="G7" s="10">
        <v>-250431.97</v>
      </c>
      <c r="H7" s="10">
        <v>120528.02</v>
      </c>
      <c r="I7" s="10">
        <v>-129903.95</v>
      </c>
      <c r="J7" s="10">
        <v>30667.17</v>
      </c>
      <c r="K7" s="10">
        <v>-99236.78</v>
      </c>
      <c r="L7" s="10">
        <v>39002.92</v>
      </c>
      <c r="M7" s="10">
        <v>-60233.86</v>
      </c>
      <c r="N7" s="10">
        <v>8170.71</v>
      </c>
      <c r="O7" s="10">
        <v>-52063.15</v>
      </c>
      <c r="P7" s="10"/>
      <c r="Q7" s="10">
        <v>-45464.57</v>
      </c>
      <c r="R7" s="10">
        <v>6508.77</v>
      </c>
      <c r="S7" s="10">
        <v>-38955.800000000003</v>
      </c>
      <c r="T7" s="10">
        <v>-29570.400000000001</v>
      </c>
      <c r="U7" s="10">
        <v>-68526.2</v>
      </c>
      <c r="V7" s="10">
        <v>-106681.64</v>
      </c>
      <c r="W7" s="10">
        <v>-175207.84</v>
      </c>
      <c r="X7" s="10">
        <v>-24392.04</v>
      </c>
      <c r="Y7" s="10">
        <v>-199599.88</v>
      </c>
      <c r="Z7" s="10">
        <v>-46453.34</v>
      </c>
      <c r="AA7" s="10">
        <v>-246053.22</v>
      </c>
      <c r="AB7" s="10">
        <v>58733.79</v>
      </c>
      <c r="AC7" s="10">
        <v>-187319.43</v>
      </c>
      <c r="AD7" s="10">
        <v>63181.2</v>
      </c>
      <c r="AE7" s="10">
        <v>-124138.23</v>
      </c>
      <c r="AF7" s="10">
        <v>19370.52</v>
      </c>
      <c r="AG7" s="10">
        <v>-104767.71</v>
      </c>
      <c r="AH7" s="10">
        <v>28592.25</v>
      </c>
      <c r="AI7" s="10">
        <v>-76175.460000000006</v>
      </c>
      <c r="AJ7" s="10">
        <v>28364.43</v>
      </c>
      <c r="AK7" s="10">
        <v>-47811.03</v>
      </c>
      <c r="AL7" s="10">
        <v>4073.3</v>
      </c>
      <c r="AM7" s="10">
        <v>-43737.73</v>
      </c>
      <c r="AN7" s="10">
        <v>5610.93</v>
      </c>
      <c r="AO7" s="10">
        <v>-38126.800000000003</v>
      </c>
      <c r="AP7" s="10">
        <v>-334.96</v>
      </c>
      <c r="AQ7" s="10">
        <v>-38461.760000000002</v>
      </c>
      <c r="AR7" s="10">
        <v>-21027.1</v>
      </c>
      <c r="AS7" s="10">
        <v>-59488.86</v>
      </c>
      <c r="AT7" s="10">
        <v>-70605.03</v>
      </c>
      <c r="AU7" s="10">
        <v>-130093.89</v>
      </c>
      <c r="AV7" s="10">
        <v>-103684.67</v>
      </c>
      <c r="AW7" s="10">
        <v>-233778.56</v>
      </c>
      <c r="AX7" s="10">
        <v>-68298.8</v>
      </c>
      <c r="AY7" s="10">
        <v>-302077.36</v>
      </c>
      <c r="AZ7" s="10">
        <v>86528.03</v>
      </c>
      <c r="BA7" s="10">
        <v>-215549.33</v>
      </c>
      <c r="BB7" s="10">
        <v>68504.070000000007</v>
      </c>
      <c r="BC7" s="10">
        <v>-147045.26</v>
      </c>
      <c r="BD7" s="10">
        <v>-19099.27</v>
      </c>
      <c r="BE7" s="10">
        <v>-166144.53</v>
      </c>
      <c r="BF7" s="10">
        <v>2313.6999999999998</v>
      </c>
      <c r="BG7" s="10">
        <v>-163830.82999999999</v>
      </c>
      <c r="BH7" s="10">
        <v>58675.92</v>
      </c>
      <c r="BI7" s="10">
        <v>-105154.91</v>
      </c>
      <c r="BJ7" s="10">
        <f>BK7-BI7</f>
        <v>5611.9199999999983</v>
      </c>
      <c r="BK7" s="10">
        <f>SUM(BK6)</f>
        <v>-99542.99</v>
      </c>
      <c r="BL7" s="10">
        <f>BM7-BK7</f>
        <v>5890.1600000000035</v>
      </c>
      <c r="BM7" s="10">
        <f>SUM(BM6)</f>
        <v>-93652.83</v>
      </c>
    </row>
    <row r="8" spans="1:65" x14ac:dyDescent="0.35">
      <c r="A8" s="4" t="s">
        <v>8</v>
      </c>
      <c r="B8" s="5" t="s">
        <v>9</v>
      </c>
      <c r="C8" s="9">
        <v>-45.56</v>
      </c>
      <c r="D8" s="9">
        <v>44.6</v>
      </c>
      <c r="E8" s="9">
        <v>-0.96</v>
      </c>
      <c r="F8" s="9">
        <v>-49.88</v>
      </c>
      <c r="G8" s="9">
        <v>-50.84</v>
      </c>
      <c r="H8" s="9">
        <v>49.1</v>
      </c>
      <c r="I8" s="9">
        <v>-1.74</v>
      </c>
      <c r="J8" s="9">
        <v>1.74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-5.62</v>
      </c>
      <c r="U8" s="9">
        <v>-5.62</v>
      </c>
      <c r="V8" s="9">
        <v>5.62</v>
      </c>
      <c r="W8" s="9">
        <v>0</v>
      </c>
      <c r="X8" s="9">
        <v>0</v>
      </c>
      <c r="Y8" s="9">
        <v>0</v>
      </c>
      <c r="Z8" s="9">
        <v>-54.59</v>
      </c>
      <c r="AA8" s="9">
        <v>-54.59</v>
      </c>
      <c r="AB8" s="9">
        <v>-0.38</v>
      </c>
      <c r="AC8" s="9">
        <v>-54.97</v>
      </c>
      <c r="AD8" s="9">
        <v>54.97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-6.43</v>
      </c>
      <c r="AM8" s="9">
        <v>-6.43</v>
      </c>
      <c r="AN8" s="9">
        <v>-4.0999999999999996</v>
      </c>
      <c r="AO8" s="9">
        <v>-10.53</v>
      </c>
      <c r="AP8" s="9">
        <v>-4.24</v>
      </c>
      <c r="AQ8" s="9">
        <v>-14.77</v>
      </c>
      <c r="AR8" s="9">
        <v>-5.23</v>
      </c>
      <c r="AS8" s="9">
        <v>-20</v>
      </c>
      <c r="AT8" s="9">
        <v>20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</row>
    <row r="9" spans="1:65" x14ac:dyDescent="0.35">
      <c r="A9" s="4" t="s">
        <v>10</v>
      </c>
      <c r="B9" s="5" t="s">
        <v>11</v>
      </c>
      <c r="C9" s="9">
        <v>-480.76</v>
      </c>
      <c r="D9" s="9">
        <v>130.76</v>
      </c>
      <c r="E9" s="9">
        <v>-350</v>
      </c>
      <c r="F9" s="9">
        <v>-125</v>
      </c>
      <c r="G9" s="9">
        <v>-475</v>
      </c>
      <c r="H9" s="9">
        <v>125</v>
      </c>
      <c r="I9" s="9">
        <v>-350</v>
      </c>
      <c r="J9" s="9">
        <v>-162.26</v>
      </c>
      <c r="K9" s="9">
        <v>-512.26</v>
      </c>
      <c r="L9" s="9">
        <v>112.26</v>
      </c>
      <c r="M9" s="9">
        <v>-400</v>
      </c>
      <c r="N9" s="9">
        <v>-137.26</v>
      </c>
      <c r="O9" s="9">
        <v>-537.26</v>
      </c>
      <c r="P9" s="9">
        <v>156.5</v>
      </c>
      <c r="Q9" s="9">
        <v>-380.76</v>
      </c>
      <c r="R9" s="9">
        <v>130.76</v>
      </c>
      <c r="S9" s="9">
        <v>-250</v>
      </c>
      <c r="T9" s="9">
        <v>-700</v>
      </c>
      <c r="U9" s="9">
        <v>-950</v>
      </c>
      <c r="V9" s="9">
        <v>50</v>
      </c>
      <c r="W9" s="9">
        <v>-900</v>
      </c>
      <c r="X9" s="9">
        <v>575</v>
      </c>
      <c r="Y9" s="9">
        <v>-325</v>
      </c>
      <c r="Z9" s="9">
        <v>75</v>
      </c>
      <c r="AA9" s="9">
        <v>-250</v>
      </c>
      <c r="AB9" s="9">
        <v>-965.3</v>
      </c>
      <c r="AC9" s="9">
        <v>-1215.3</v>
      </c>
      <c r="AD9" s="9">
        <v>372.3</v>
      </c>
      <c r="AE9" s="9">
        <v>-843</v>
      </c>
      <c r="AF9" s="9">
        <v>843</v>
      </c>
      <c r="AG9" s="9">
        <v>0</v>
      </c>
      <c r="AH9" s="9">
        <v>-295.26</v>
      </c>
      <c r="AI9" s="9">
        <v>-295.26</v>
      </c>
      <c r="AJ9" s="9">
        <v>-150</v>
      </c>
      <c r="AK9" s="9">
        <v>-445.26</v>
      </c>
      <c r="AL9" s="9">
        <v>350</v>
      </c>
      <c r="AM9" s="9">
        <v>-95.26</v>
      </c>
      <c r="AN9" s="9">
        <v>-204.74</v>
      </c>
      <c r="AO9" s="9">
        <v>-300</v>
      </c>
      <c r="AP9" s="9">
        <v>-1219.78</v>
      </c>
      <c r="AQ9" s="9">
        <v>-1519.78</v>
      </c>
      <c r="AR9" s="9">
        <v>886.78</v>
      </c>
      <c r="AS9" s="9">
        <v>-633</v>
      </c>
      <c r="AT9" s="9">
        <v>-228.26</v>
      </c>
      <c r="AU9" s="9">
        <v>-861.26</v>
      </c>
      <c r="AV9" s="9">
        <v>-113.74</v>
      </c>
      <c r="AW9" s="9">
        <v>-975</v>
      </c>
      <c r="AX9" s="9">
        <v>-252.78</v>
      </c>
      <c r="AY9" s="9">
        <v>-1227.78</v>
      </c>
      <c r="AZ9" s="9">
        <v>952.78</v>
      </c>
      <c r="BA9" s="9">
        <v>-275</v>
      </c>
      <c r="BB9" s="9">
        <v>-100</v>
      </c>
      <c r="BC9" s="9">
        <v>-375</v>
      </c>
      <c r="BD9" s="9">
        <v>-25</v>
      </c>
      <c r="BE9" s="9">
        <v>-400</v>
      </c>
      <c r="BF9" s="9">
        <v>350</v>
      </c>
      <c r="BG9" s="9">
        <v>-50</v>
      </c>
      <c r="BH9" s="9">
        <v>-325</v>
      </c>
      <c r="BI9" s="9">
        <v>-375</v>
      </c>
      <c r="BJ9" s="9">
        <f t="shared" ref="BJ7:BM70" si="0">BK9-BI9</f>
        <v>125</v>
      </c>
      <c r="BK9" s="9">
        <v>-250</v>
      </c>
      <c r="BL9" s="9">
        <f t="shared" si="0"/>
        <v>-875</v>
      </c>
      <c r="BM9" s="9">
        <v>-1125</v>
      </c>
    </row>
    <row r="10" spans="1:65" x14ac:dyDescent="0.35">
      <c r="A10" s="4" t="s">
        <v>327</v>
      </c>
      <c r="B10" s="5" t="s">
        <v>328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6037.72</v>
      </c>
      <c r="BE10" s="9">
        <v>6037.72</v>
      </c>
      <c r="BF10" s="9">
        <v>5249.29</v>
      </c>
      <c r="BG10" s="9">
        <v>11287.01</v>
      </c>
      <c r="BH10" s="9">
        <v>-31.99</v>
      </c>
      <c r="BI10" s="9">
        <v>11255.02</v>
      </c>
      <c r="BJ10" s="9">
        <f t="shared" si="0"/>
        <v>-86.420000000000073</v>
      </c>
      <c r="BK10" s="9">
        <v>11168.6</v>
      </c>
      <c r="BL10" s="9">
        <f t="shared" si="0"/>
        <v>-29.300000000001091</v>
      </c>
      <c r="BM10" s="9">
        <v>11139.3</v>
      </c>
    </row>
    <row r="11" spans="1:65" x14ac:dyDescent="0.35">
      <c r="A11" s="7" t="s">
        <v>0</v>
      </c>
      <c r="B11" s="5" t="s">
        <v>12</v>
      </c>
      <c r="C11" s="10">
        <v>-526.32000000000005</v>
      </c>
      <c r="D11" s="10">
        <v>175.36</v>
      </c>
      <c r="E11" s="10">
        <v>-350.96</v>
      </c>
      <c r="F11" s="10">
        <v>-174.88</v>
      </c>
      <c r="G11" s="10">
        <v>-525.84</v>
      </c>
      <c r="H11" s="10">
        <v>174.1</v>
      </c>
      <c r="I11" s="10">
        <v>-351.74</v>
      </c>
      <c r="J11" s="10">
        <v>-160.52000000000001</v>
      </c>
      <c r="K11" s="10">
        <v>-512.26</v>
      </c>
      <c r="L11" s="10">
        <v>112.26</v>
      </c>
      <c r="M11" s="10">
        <v>-400</v>
      </c>
      <c r="N11" s="10">
        <v>-137.26</v>
      </c>
      <c r="O11" s="10">
        <v>-537.26</v>
      </c>
      <c r="P11" s="10">
        <v>156.5</v>
      </c>
      <c r="Q11" s="10">
        <v>-380.76</v>
      </c>
      <c r="R11" s="10">
        <v>130.76</v>
      </c>
      <c r="S11" s="10">
        <v>-250</v>
      </c>
      <c r="T11" s="10">
        <v>-705.62</v>
      </c>
      <c r="U11" s="10">
        <v>-955.62</v>
      </c>
      <c r="V11" s="10">
        <v>55.62</v>
      </c>
      <c r="W11" s="10">
        <v>-900</v>
      </c>
      <c r="X11" s="10">
        <v>575</v>
      </c>
      <c r="Y11" s="10">
        <v>-325</v>
      </c>
      <c r="Z11" s="10">
        <v>20.41</v>
      </c>
      <c r="AA11" s="10">
        <v>-304.58999999999997</v>
      </c>
      <c r="AB11" s="10">
        <v>-965.68</v>
      </c>
      <c r="AC11" s="10">
        <v>-1270.27</v>
      </c>
      <c r="AD11" s="10">
        <v>427.27</v>
      </c>
      <c r="AE11" s="10">
        <v>-843</v>
      </c>
      <c r="AF11" s="10">
        <v>843</v>
      </c>
      <c r="AG11" s="10">
        <v>0</v>
      </c>
      <c r="AH11" s="10">
        <v>-295.26</v>
      </c>
      <c r="AI11" s="10">
        <v>-295.26</v>
      </c>
      <c r="AJ11" s="10">
        <v>-150</v>
      </c>
      <c r="AK11" s="10">
        <v>-445.26</v>
      </c>
      <c r="AL11" s="10">
        <v>343.57</v>
      </c>
      <c r="AM11" s="10">
        <v>-101.69</v>
      </c>
      <c r="AN11" s="10">
        <v>-208.84</v>
      </c>
      <c r="AO11" s="10">
        <v>-310.52999999999997</v>
      </c>
      <c r="AP11" s="10">
        <v>-1224.02</v>
      </c>
      <c r="AQ11" s="10">
        <v>-1534.55</v>
      </c>
      <c r="AR11" s="10">
        <v>881.55</v>
      </c>
      <c r="AS11" s="10">
        <v>-653</v>
      </c>
      <c r="AT11" s="10">
        <v>-208.26</v>
      </c>
      <c r="AU11" s="10">
        <v>-861.26</v>
      </c>
      <c r="AV11" s="10">
        <v>-113.74</v>
      </c>
      <c r="AW11" s="10">
        <v>-975</v>
      </c>
      <c r="AX11" s="10">
        <v>-252.78</v>
      </c>
      <c r="AY11" s="10">
        <v>-1227.78</v>
      </c>
      <c r="AZ11" s="10">
        <v>952.78</v>
      </c>
      <c r="BA11" s="10">
        <v>-275</v>
      </c>
      <c r="BB11" s="10">
        <v>-100</v>
      </c>
      <c r="BC11" s="10">
        <v>-375</v>
      </c>
      <c r="BD11" s="10">
        <v>6012.72</v>
      </c>
      <c r="BE11" s="10">
        <v>5637.72</v>
      </c>
      <c r="BF11" s="10">
        <v>5599.29</v>
      </c>
      <c r="BG11" s="10">
        <v>11237.01</v>
      </c>
      <c r="BH11" s="10">
        <v>-356.99</v>
      </c>
      <c r="BI11" s="10">
        <v>10880.02</v>
      </c>
      <c r="BJ11" s="10">
        <f>BK11-BI11</f>
        <v>38.579999999999927</v>
      </c>
      <c r="BK11" s="10">
        <f>SUM(BK9:BK10)</f>
        <v>10918.6</v>
      </c>
      <c r="BL11" s="10">
        <f>BM11-BK11</f>
        <v>-904.30000000000109</v>
      </c>
      <c r="BM11" s="10">
        <f>SUM(BM9:BM10)</f>
        <v>10014.299999999999</v>
      </c>
    </row>
    <row r="12" spans="1:65" x14ac:dyDescent="0.35">
      <c r="A12" s="7" t="s">
        <v>0</v>
      </c>
      <c r="B12" s="5" t="s">
        <v>13</v>
      </c>
      <c r="C12" s="10">
        <v>-375503.7</v>
      </c>
      <c r="D12" s="10">
        <v>-81386.649999999994</v>
      </c>
      <c r="E12" s="10">
        <v>-294117.05</v>
      </c>
      <c r="F12" s="10">
        <v>43159.24</v>
      </c>
      <c r="G12" s="10">
        <v>-250957.81</v>
      </c>
      <c r="H12" s="10">
        <v>120702.12</v>
      </c>
      <c r="I12" s="10">
        <v>-130255.69</v>
      </c>
      <c r="J12" s="10">
        <v>30506.65</v>
      </c>
      <c r="K12" s="10">
        <v>-99749.04</v>
      </c>
      <c r="L12" s="10">
        <v>39115.18</v>
      </c>
      <c r="M12" s="10">
        <v>-60633.86</v>
      </c>
      <c r="N12" s="10">
        <v>8033.45</v>
      </c>
      <c r="O12" s="10">
        <v>-52600.41</v>
      </c>
      <c r="P12" s="10">
        <v>6755.08</v>
      </c>
      <c r="Q12" s="10">
        <v>-45845.33</v>
      </c>
      <c r="R12" s="10">
        <v>6639.53</v>
      </c>
      <c r="S12" s="10">
        <v>-39205.800000000003</v>
      </c>
      <c r="T12" s="10">
        <v>-30276.02</v>
      </c>
      <c r="U12" s="10">
        <v>-69481.820000000007</v>
      </c>
      <c r="V12" s="10">
        <v>-106626.02</v>
      </c>
      <c r="W12" s="10">
        <v>-176107.84</v>
      </c>
      <c r="X12" s="10">
        <v>-23817.040000000001</v>
      </c>
      <c r="Y12" s="10">
        <v>-199924.88</v>
      </c>
      <c r="Z12" s="10">
        <v>-46432.93</v>
      </c>
      <c r="AA12" s="10">
        <v>-246357.81</v>
      </c>
      <c r="AB12" s="10">
        <v>57768.11</v>
      </c>
      <c r="AC12" s="10">
        <v>-188589.7</v>
      </c>
      <c r="AD12" s="10">
        <v>63608.47</v>
      </c>
      <c r="AE12" s="10">
        <v>-124981.23</v>
      </c>
      <c r="AF12" s="10">
        <v>20213.52</v>
      </c>
      <c r="AG12" s="10">
        <v>-104767.71</v>
      </c>
      <c r="AH12" s="10">
        <v>28296.99</v>
      </c>
      <c r="AI12" s="10">
        <v>-76470.720000000001</v>
      </c>
      <c r="AJ12" s="10">
        <v>28214.43</v>
      </c>
      <c r="AK12" s="10">
        <v>-48256.29</v>
      </c>
      <c r="AL12" s="10">
        <v>4416.87</v>
      </c>
      <c r="AM12" s="10">
        <v>-43839.42</v>
      </c>
      <c r="AN12" s="10">
        <v>5402.09</v>
      </c>
      <c r="AO12" s="10">
        <v>-38437.33</v>
      </c>
      <c r="AP12" s="10">
        <v>-1558.98</v>
      </c>
      <c r="AQ12" s="10">
        <v>-39996.31</v>
      </c>
      <c r="AR12" s="10">
        <v>-20145.55</v>
      </c>
      <c r="AS12" s="10">
        <v>-60141.86</v>
      </c>
      <c r="AT12" s="10">
        <v>-70813.289999999994</v>
      </c>
      <c r="AU12" s="10">
        <v>-130955.15</v>
      </c>
      <c r="AV12" s="10">
        <v>-103798.41</v>
      </c>
      <c r="AW12" s="10">
        <v>-234753.56</v>
      </c>
      <c r="AX12" s="10">
        <v>-68551.58</v>
      </c>
      <c r="AY12" s="10">
        <v>-303305.14</v>
      </c>
      <c r="AZ12" s="10">
        <v>87480.81</v>
      </c>
      <c r="BA12" s="10">
        <v>-215824.33</v>
      </c>
      <c r="BB12" s="10">
        <v>68404.070000000007</v>
      </c>
      <c r="BC12" s="10">
        <v>-147420.26</v>
      </c>
      <c r="BD12" s="10">
        <v>-13086.55</v>
      </c>
      <c r="BE12" s="10">
        <v>-160506.81</v>
      </c>
      <c r="BF12" s="10">
        <v>7912.99</v>
      </c>
      <c r="BG12" s="10">
        <v>-152593.82</v>
      </c>
      <c r="BH12" s="10">
        <v>58318.93</v>
      </c>
      <c r="BI12" s="10">
        <v>-94274.89</v>
      </c>
      <c r="BJ12" s="10">
        <f>BK12-BI12</f>
        <v>5650.5</v>
      </c>
      <c r="BK12" s="10">
        <f>BK7+BK11</f>
        <v>-88624.39</v>
      </c>
      <c r="BL12" s="10">
        <f>BM12-BK12</f>
        <v>4985.8600000000006</v>
      </c>
      <c r="BM12" s="10">
        <f>BM7+BM11</f>
        <v>-83638.53</v>
      </c>
    </row>
    <row r="13" spans="1:65" x14ac:dyDescent="0.35">
      <c r="A13" s="4" t="s">
        <v>0</v>
      </c>
      <c r="B13" s="5" t="s">
        <v>14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x14ac:dyDescent="0.35">
      <c r="A14" s="4" t="s">
        <v>0</v>
      </c>
      <c r="B14" s="5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x14ac:dyDescent="0.35">
      <c r="A15" s="4"/>
      <c r="B15" s="5" t="s">
        <v>142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x14ac:dyDescent="0.35">
      <c r="A16" s="4" t="s">
        <v>139</v>
      </c>
      <c r="B16" s="5" t="s">
        <v>137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/>
      <c r="S16" s="9">
        <v>0</v>
      </c>
      <c r="T16" s="9"/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16.37</v>
      </c>
      <c r="BG16" s="9">
        <v>16.37</v>
      </c>
      <c r="BH16" s="9">
        <v>23.5</v>
      </c>
      <c r="BI16" s="9">
        <v>39.869999999999997</v>
      </c>
      <c r="BJ16" s="9">
        <f t="shared" si="0"/>
        <v>-21.47</v>
      </c>
      <c r="BK16" s="9">
        <v>18.399999999999999</v>
      </c>
      <c r="BL16" s="9">
        <f t="shared" si="0"/>
        <v>0.89000000000000057</v>
      </c>
      <c r="BM16" s="9">
        <v>19.29</v>
      </c>
    </row>
    <row r="17" spans="1:65" x14ac:dyDescent="0.35">
      <c r="A17" s="4"/>
      <c r="B17" s="5" t="s">
        <v>140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16.37</v>
      </c>
      <c r="BG17" s="10">
        <v>16.37</v>
      </c>
      <c r="BH17" s="10">
        <v>23.5</v>
      </c>
      <c r="BI17" s="10">
        <v>39.869999999999997</v>
      </c>
      <c r="BJ17" s="10">
        <f>BK17-BI17</f>
        <v>-21.47</v>
      </c>
      <c r="BK17" s="10">
        <f>SUM(BK16)</f>
        <v>18.399999999999999</v>
      </c>
      <c r="BL17" s="10">
        <f>BM17-BK17</f>
        <v>0.89000000000000057</v>
      </c>
      <c r="BM17" s="10">
        <f>SUM(BM16)</f>
        <v>19.29</v>
      </c>
    </row>
    <row r="18" spans="1:65" x14ac:dyDescent="0.35">
      <c r="A18" s="4"/>
      <c r="B18" s="5" t="s">
        <v>141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16.37</v>
      </c>
      <c r="BG18" s="10">
        <v>16.37</v>
      </c>
      <c r="BH18" s="10">
        <v>23.5</v>
      </c>
      <c r="BI18" s="10">
        <v>39.869999999999997</v>
      </c>
      <c r="BJ18" s="10">
        <f>BK18-BI18</f>
        <v>-21.47</v>
      </c>
      <c r="BK18" s="10">
        <f>BK17</f>
        <v>18.399999999999999</v>
      </c>
      <c r="BL18" s="10">
        <f>BM18-BK18</f>
        <v>0.89000000000000057</v>
      </c>
      <c r="BM18" s="10">
        <f>BM17</f>
        <v>19.29</v>
      </c>
    </row>
    <row r="19" spans="1:65" x14ac:dyDescent="0.35">
      <c r="A19" s="4" t="s">
        <v>16</v>
      </c>
      <c r="B19" s="5" t="s">
        <v>138</v>
      </c>
      <c r="C19" s="9">
        <v>136558.24</v>
      </c>
      <c r="D19" s="9">
        <v>-34198.269999999997</v>
      </c>
      <c r="E19" s="9">
        <v>116196.3</v>
      </c>
      <c r="F19" s="9">
        <v>-242146.23</v>
      </c>
      <c r="G19" s="9">
        <v>-125949.93</v>
      </c>
      <c r="H19" s="9">
        <v>328729.51</v>
      </c>
      <c r="I19" s="9">
        <v>202779.58</v>
      </c>
      <c r="J19" s="9">
        <v>-166599.92000000001</v>
      </c>
      <c r="K19" s="9">
        <v>36179.660000000003</v>
      </c>
      <c r="L19" s="9">
        <v>-22061.82</v>
      </c>
      <c r="M19" s="9">
        <v>14117.84</v>
      </c>
      <c r="N19" s="9">
        <v>11365.68</v>
      </c>
      <c r="O19" s="9">
        <v>25483.52</v>
      </c>
      <c r="P19" s="9">
        <v>-9754.94</v>
      </c>
      <c r="Q19" s="9">
        <v>15728.58</v>
      </c>
      <c r="R19" s="9">
        <v>-8605.93</v>
      </c>
      <c r="S19" s="9">
        <v>7122.65</v>
      </c>
      <c r="T19" s="9">
        <v>401.54</v>
      </c>
      <c r="U19" s="9">
        <v>7524.19</v>
      </c>
      <c r="V19" s="9">
        <v>25181.18</v>
      </c>
      <c r="W19" s="9">
        <v>32705.37</v>
      </c>
      <c r="X19" s="9">
        <v>45216.04</v>
      </c>
      <c r="Y19" s="9">
        <v>77921.41</v>
      </c>
      <c r="Z19" s="9">
        <v>-3717.17</v>
      </c>
      <c r="AA19" s="9">
        <v>74204.240000000005</v>
      </c>
      <c r="AB19" s="9">
        <v>-10445.950000000001</v>
      </c>
      <c r="AC19" s="9">
        <v>63758.29</v>
      </c>
      <c r="AD19" s="9">
        <v>-3269.48</v>
      </c>
      <c r="AE19" s="9">
        <v>60488.81</v>
      </c>
      <c r="AF19" s="9">
        <v>-33120.71</v>
      </c>
      <c r="AG19" s="9">
        <v>27368.1</v>
      </c>
      <c r="AH19" s="9">
        <v>5807.57</v>
      </c>
      <c r="AI19" s="9">
        <v>33175.67</v>
      </c>
      <c r="AJ19" s="9">
        <v>-16416.32</v>
      </c>
      <c r="AK19" s="9">
        <v>16759.349999999999</v>
      </c>
      <c r="AL19" s="9">
        <v>-8480.94</v>
      </c>
      <c r="AM19" s="9">
        <v>8278.41</v>
      </c>
      <c r="AN19" s="9">
        <v>-1204.51</v>
      </c>
      <c r="AO19" s="9">
        <v>7073.9</v>
      </c>
      <c r="AP19" s="9">
        <v>-381.82</v>
      </c>
      <c r="AQ19" s="9">
        <v>6692.08</v>
      </c>
      <c r="AR19" s="9">
        <v>339.25</v>
      </c>
      <c r="AS19" s="9">
        <v>7031.33</v>
      </c>
      <c r="AT19" s="9">
        <v>21659.72</v>
      </c>
      <c r="AU19" s="9">
        <v>28691.05</v>
      </c>
      <c r="AV19" s="9">
        <v>27971.1</v>
      </c>
      <c r="AW19" s="9">
        <v>56662.15</v>
      </c>
      <c r="AX19" s="9">
        <v>55213.64</v>
      </c>
      <c r="AY19" s="9">
        <v>111875.79</v>
      </c>
      <c r="AZ19" s="9">
        <v>9118.9</v>
      </c>
      <c r="BA19" s="9">
        <v>120994.69</v>
      </c>
      <c r="BB19" s="9">
        <v>-5331.23</v>
      </c>
      <c r="BC19" s="9">
        <v>115663.46</v>
      </c>
      <c r="BD19" s="9">
        <v>-69955.570000000007</v>
      </c>
      <c r="BE19" s="9">
        <v>45707.89</v>
      </c>
      <c r="BF19" s="9">
        <v>5173.75</v>
      </c>
      <c r="BG19" s="9">
        <v>50881.64</v>
      </c>
      <c r="BH19" s="9">
        <v>-28134.78</v>
      </c>
      <c r="BI19" s="9">
        <v>22746.86</v>
      </c>
      <c r="BJ19" s="9">
        <f t="shared" si="0"/>
        <v>-4713.0600000000013</v>
      </c>
      <c r="BK19" s="9">
        <v>18033.8</v>
      </c>
      <c r="BL19" s="9">
        <f t="shared" si="0"/>
        <v>-1340.9099999999999</v>
      </c>
      <c r="BM19" s="9">
        <v>16692.89</v>
      </c>
    </row>
    <row r="20" spans="1:65" x14ac:dyDescent="0.35">
      <c r="A20" s="4" t="s">
        <v>17</v>
      </c>
      <c r="B20" s="5" t="s">
        <v>18</v>
      </c>
      <c r="C20" s="9">
        <v>95635.24</v>
      </c>
      <c r="D20" s="9">
        <v>51.84</v>
      </c>
      <c r="E20" s="9">
        <v>61436.97</v>
      </c>
      <c r="F20" s="9">
        <v>223642.36</v>
      </c>
      <c r="G20" s="9">
        <v>285079.33</v>
      </c>
      <c r="H20" s="9">
        <v>-493307.39</v>
      </c>
      <c r="I20" s="9">
        <v>-208228.06</v>
      </c>
      <c r="J20" s="9">
        <v>199066.37</v>
      </c>
      <c r="K20" s="9">
        <v>-9161.69</v>
      </c>
      <c r="L20" s="9">
        <v>18318.34</v>
      </c>
      <c r="M20" s="9">
        <v>9156.65</v>
      </c>
      <c r="N20" s="9">
        <v>-24317.8</v>
      </c>
      <c r="O20" s="9">
        <v>-15161.15</v>
      </c>
      <c r="P20" s="9">
        <v>9196.14</v>
      </c>
      <c r="Q20" s="9">
        <v>-5965.01</v>
      </c>
      <c r="R20" s="9">
        <v>6173.7</v>
      </c>
      <c r="S20" s="9">
        <v>208.69</v>
      </c>
      <c r="T20" s="9">
        <v>17494.48</v>
      </c>
      <c r="U20" s="9">
        <v>17703.169999999998</v>
      </c>
      <c r="V20" s="9">
        <v>32441.73</v>
      </c>
      <c r="W20" s="9">
        <v>50144.9</v>
      </c>
      <c r="X20" s="9">
        <v>-49404.25</v>
      </c>
      <c r="Y20" s="9">
        <v>740.65</v>
      </c>
      <c r="Z20" s="9">
        <v>29993.35</v>
      </c>
      <c r="AA20" s="9">
        <v>30734</v>
      </c>
      <c r="AB20" s="9">
        <v>-35160.31</v>
      </c>
      <c r="AC20" s="9">
        <v>-4426.3100000000004</v>
      </c>
      <c r="AD20" s="9">
        <v>-30698.45</v>
      </c>
      <c r="AE20" s="9">
        <v>-35124.76</v>
      </c>
      <c r="AF20" s="9">
        <v>37478.03</v>
      </c>
      <c r="AG20" s="9">
        <v>2353.27</v>
      </c>
      <c r="AH20" s="9">
        <v>-26838.17</v>
      </c>
      <c r="AI20" s="9">
        <v>-24484.9</v>
      </c>
      <c r="AJ20" s="9">
        <v>9641.7800000000007</v>
      </c>
      <c r="AK20" s="9">
        <v>-14843.12</v>
      </c>
      <c r="AL20" s="9">
        <v>10682.75</v>
      </c>
      <c r="AM20" s="9">
        <v>-4160.37</v>
      </c>
      <c r="AN20" s="9">
        <v>546.89</v>
      </c>
      <c r="AO20" s="9">
        <v>-3613.48</v>
      </c>
      <c r="AP20" s="9">
        <v>1322.89</v>
      </c>
      <c r="AQ20" s="9">
        <v>-2290.59</v>
      </c>
      <c r="AR20" s="9">
        <v>8781.76</v>
      </c>
      <c r="AS20" s="9">
        <v>6491.17</v>
      </c>
      <c r="AT20" s="9">
        <v>20139.36</v>
      </c>
      <c r="AU20" s="9">
        <v>26630.53</v>
      </c>
      <c r="AV20" s="9">
        <v>26994.71</v>
      </c>
      <c r="AW20" s="9">
        <v>53625.24</v>
      </c>
      <c r="AX20" s="9">
        <v>-38746.519999999997</v>
      </c>
      <c r="AY20" s="9">
        <v>14878.72</v>
      </c>
      <c r="AZ20" s="9">
        <v>-66395.259999999995</v>
      </c>
      <c r="BA20" s="9">
        <v>-51516.54</v>
      </c>
      <c r="BB20" s="9">
        <v>-34985.43</v>
      </c>
      <c r="BC20" s="9">
        <v>-86501.97</v>
      </c>
      <c r="BD20" s="9">
        <v>73133.850000000006</v>
      </c>
      <c r="BE20" s="9">
        <v>-13368.12</v>
      </c>
      <c r="BF20" s="9">
        <v>-13893.47</v>
      </c>
      <c r="BG20" s="9">
        <v>-27261.59</v>
      </c>
      <c r="BH20" s="9">
        <v>14991.7</v>
      </c>
      <c r="BI20" s="9">
        <v>-12269.89</v>
      </c>
      <c r="BJ20" s="9">
        <f t="shared" si="0"/>
        <v>4559.1799999999994</v>
      </c>
      <c r="BK20" s="9">
        <v>-7710.71</v>
      </c>
      <c r="BL20" s="9">
        <f t="shared" si="0"/>
        <v>552.89999999999964</v>
      </c>
      <c r="BM20" s="9">
        <v>-7157.81</v>
      </c>
    </row>
    <row r="21" spans="1:65" x14ac:dyDescent="0.35">
      <c r="A21" s="4" t="s">
        <v>19</v>
      </c>
      <c r="B21" s="5" t="s">
        <v>20</v>
      </c>
      <c r="C21" s="9">
        <v>0</v>
      </c>
      <c r="D21" s="9">
        <v>0</v>
      </c>
      <c r="E21" s="9">
        <v>51.84</v>
      </c>
      <c r="F21" s="9">
        <v>0.05</v>
      </c>
      <c r="G21" s="9">
        <v>51.89</v>
      </c>
      <c r="H21" s="9">
        <v>0.76</v>
      </c>
      <c r="I21" s="9">
        <v>52.65</v>
      </c>
      <c r="J21" s="9">
        <v>1.82</v>
      </c>
      <c r="K21" s="9">
        <v>54.47</v>
      </c>
      <c r="L21" s="9">
        <v>-1.95</v>
      </c>
      <c r="M21" s="9">
        <v>52.52</v>
      </c>
      <c r="N21" s="9">
        <v>22.92</v>
      </c>
      <c r="O21" s="9">
        <v>75.44</v>
      </c>
      <c r="P21" s="9">
        <v>-8.69</v>
      </c>
      <c r="Q21" s="9">
        <v>66.75</v>
      </c>
      <c r="R21" s="9">
        <v>2.0299999999999998</v>
      </c>
      <c r="S21" s="9">
        <v>68.78</v>
      </c>
      <c r="T21" s="9">
        <v>16.53</v>
      </c>
      <c r="U21" s="9">
        <v>85.31</v>
      </c>
      <c r="V21" s="9">
        <v>-13.09</v>
      </c>
      <c r="W21" s="9">
        <v>72.22</v>
      </c>
      <c r="X21" s="9">
        <v>183.22</v>
      </c>
      <c r="Y21" s="9">
        <v>255.44</v>
      </c>
      <c r="Z21" s="9">
        <v>-102.48</v>
      </c>
      <c r="AA21" s="9">
        <v>152.96</v>
      </c>
      <c r="AB21" s="9">
        <v>-9.5299999999999994</v>
      </c>
      <c r="AC21" s="9">
        <v>143.43</v>
      </c>
      <c r="AD21" s="9">
        <v>7.19</v>
      </c>
      <c r="AE21" s="9">
        <v>150.62</v>
      </c>
      <c r="AF21" s="9">
        <v>-3.58</v>
      </c>
      <c r="AG21" s="9">
        <v>147.04</v>
      </c>
      <c r="AH21" s="9">
        <v>-2.17</v>
      </c>
      <c r="AI21" s="9">
        <v>144.87</v>
      </c>
      <c r="AJ21" s="9">
        <v>-2.92</v>
      </c>
      <c r="AK21" s="9">
        <v>141.94999999999999</v>
      </c>
      <c r="AL21" s="9">
        <v>5.15</v>
      </c>
      <c r="AM21" s="9">
        <v>147.1</v>
      </c>
      <c r="AN21" s="9">
        <v>-11.19</v>
      </c>
      <c r="AO21" s="9">
        <v>135.91</v>
      </c>
      <c r="AP21" s="9">
        <v>-3.06</v>
      </c>
      <c r="AQ21" s="9">
        <v>132.85</v>
      </c>
      <c r="AR21" s="9">
        <v>0.61</v>
      </c>
      <c r="AS21" s="9">
        <v>133.46</v>
      </c>
      <c r="AT21" s="9">
        <v>-76.27</v>
      </c>
      <c r="AU21" s="9">
        <v>57.19</v>
      </c>
      <c r="AV21" s="9">
        <v>17.62</v>
      </c>
      <c r="AW21" s="9">
        <v>74.81</v>
      </c>
      <c r="AX21" s="9">
        <v>5.75</v>
      </c>
      <c r="AY21" s="9">
        <v>80.56</v>
      </c>
      <c r="AZ21" s="9">
        <v>-1.9</v>
      </c>
      <c r="BA21" s="9">
        <v>78.66</v>
      </c>
      <c r="BB21" s="9">
        <v>-0.12</v>
      </c>
      <c r="BC21" s="9">
        <v>78.540000000000006</v>
      </c>
      <c r="BD21" s="9">
        <v>5.56</v>
      </c>
      <c r="BE21" s="9">
        <v>84.1</v>
      </c>
      <c r="BF21" s="9">
        <v>0.81</v>
      </c>
      <c r="BG21" s="9">
        <v>84.91</v>
      </c>
      <c r="BH21" s="9">
        <v>1.63</v>
      </c>
      <c r="BI21" s="9">
        <v>86.54</v>
      </c>
      <c r="BJ21" s="9">
        <f t="shared" si="0"/>
        <v>5.0799999999999983</v>
      </c>
      <c r="BK21" s="9">
        <v>91.62</v>
      </c>
      <c r="BL21" s="9">
        <f t="shared" si="0"/>
        <v>-0.39000000000000057</v>
      </c>
      <c r="BM21" s="9">
        <v>91.23</v>
      </c>
    </row>
    <row r="22" spans="1:65" x14ac:dyDescent="0.35">
      <c r="A22" s="7" t="s">
        <v>0</v>
      </c>
      <c r="B22" s="5" t="s">
        <v>21</v>
      </c>
      <c r="C22" s="10">
        <v>232193.48</v>
      </c>
      <c r="D22" s="10">
        <v>-54508.37</v>
      </c>
      <c r="E22" s="10">
        <v>177685.11</v>
      </c>
      <c r="F22" s="10">
        <v>-18503.82</v>
      </c>
      <c r="G22" s="10">
        <v>159181.29</v>
      </c>
      <c r="H22" s="10">
        <v>-164577.12</v>
      </c>
      <c r="I22" s="10">
        <v>-5395.83</v>
      </c>
      <c r="J22" s="10">
        <v>32468.27</v>
      </c>
      <c r="K22" s="10">
        <v>27072.44</v>
      </c>
      <c r="L22" s="10">
        <v>-3745.43</v>
      </c>
      <c r="M22" s="10">
        <v>23327.01</v>
      </c>
      <c r="N22" s="10">
        <v>-12929.2</v>
      </c>
      <c r="O22" s="10">
        <v>10397.81</v>
      </c>
      <c r="P22" s="10">
        <v>-567.49</v>
      </c>
      <c r="Q22" s="10">
        <v>9830.32</v>
      </c>
      <c r="R22" s="10">
        <v>-2430.1999999999998</v>
      </c>
      <c r="S22" s="10">
        <v>7400.12</v>
      </c>
      <c r="T22" s="10">
        <v>17912.55</v>
      </c>
      <c r="U22" s="10">
        <v>25312.67</v>
      </c>
      <c r="V22" s="10">
        <v>57609.82</v>
      </c>
      <c r="W22" s="10">
        <v>82922.490000000005</v>
      </c>
      <c r="X22" s="10">
        <v>-4004.99</v>
      </c>
      <c r="Y22" s="10">
        <v>78917.5</v>
      </c>
      <c r="Z22" s="10">
        <v>26173.7</v>
      </c>
      <c r="AA22" s="10">
        <v>105091.2</v>
      </c>
      <c r="AB22" s="10">
        <v>-45615.79</v>
      </c>
      <c r="AC22" s="10">
        <v>59475.41</v>
      </c>
      <c r="AD22" s="10">
        <v>-33960.74</v>
      </c>
      <c r="AE22" s="10">
        <v>25514.67</v>
      </c>
      <c r="AF22" s="10">
        <v>4353.74</v>
      </c>
      <c r="AG22" s="10">
        <v>29868.41</v>
      </c>
      <c r="AH22" s="10">
        <v>-21032.77</v>
      </c>
      <c r="AI22" s="10">
        <v>8835.64</v>
      </c>
      <c r="AJ22" s="10">
        <v>-6777.46</v>
      </c>
      <c r="AK22" s="10">
        <v>2058.1799999999998</v>
      </c>
      <c r="AL22" s="10">
        <v>2206.96</v>
      </c>
      <c r="AM22" s="10">
        <v>4265.1400000000003</v>
      </c>
      <c r="AN22" s="10">
        <v>-668.81</v>
      </c>
      <c r="AO22" s="10">
        <v>3596.33</v>
      </c>
      <c r="AP22" s="10">
        <v>938.01</v>
      </c>
      <c r="AQ22" s="10">
        <v>4534.34</v>
      </c>
      <c r="AR22" s="10">
        <v>9121.6200000000008</v>
      </c>
      <c r="AS22" s="10">
        <v>13655.96</v>
      </c>
      <c r="AT22" s="10">
        <v>41722.81</v>
      </c>
      <c r="AU22" s="10">
        <v>55378.77</v>
      </c>
      <c r="AV22" s="10">
        <v>54983.43</v>
      </c>
      <c r="AW22" s="10">
        <v>110362.2</v>
      </c>
      <c r="AX22" s="10">
        <v>16472.87</v>
      </c>
      <c r="AY22" s="10">
        <v>126835.07</v>
      </c>
      <c r="AZ22" s="10">
        <v>-57278.26</v>
      </c>
      <c r="BA22" s="10">
        <v>69556.81</v>
      </c>
      <c r="BB22" s="10">
        <v>-40316.78</v>
      </c>
      <c r="BC22" s="10">
        <v>29240.03</v>
      </c>
      <c r="BD22" s="10">
        <v>3183.84</v>
      </c>
      <c r="BE22" s="10">
        <v>32423.87</v>
      </c>
      <c r="BF22" s="10">
        <v>-8718.91</v>
      </c>
      <c r="BG22" s="10">
        <v>23704.959999999999</v>
      </c>
      <c r="BH22" s="10">
        <v>-13141.45</v>
      </c>
      <c r="BI22" s="10">
        <v>10563.51</v>
      </c>
      <c r="BJ22" s="10">
        <f t="shared" si="0"/>
        <v>-148.79999999999927</v>
      </c>
      <c r="BK22" s="10">
        <f>SUM(BK19:BK21)</f>
        <v>10414.710000000001</v>
      </c>
      <c r="BL22" s="10">
        <f t="shared" si="0"/>
        <v>-788.40000000000327</v>
      </c>
      <c r="BM22" s="10">
        <f>SUM(BM19:BM21)</f>
        <v>9626.3099999999977</v>
      </c>
    </row>
    <row r="23" spans="1:65" x14ac:dyDescent="0.35">
      <c r="A23" s="7" t="s">
        <v>0</v>
      </c>
      <c r="B23" s="5" t="s">
        <v>22</v>
      </c>
      <c r="C23" s="10">
        <v>232193.48</v>
      </c>
      <c r="D23" s="10">
        <v>-54508.37</v>
      </c>
      <c r="E23" s="10">
        <v>177685.11</v>
      </c>
      <c r="F23" s="10">
        <v>-18503.82</v>
      </c>
      <c r="G23" s="10">
        <v>159181.29</v>
      </c>
      <c r="H23" s="10">
        <v>-164577.12</v>
      </c>
      <c r="I23" s="10">
        <v>-5395.83</v>
      </c>
      <c r="J23" s="10">
        <v>32468.27</v>
      </c>
      <c r="K23" s="10">
        <v>27072.44</v>
      </c>
      <c r="L23" s="10">
        <v>-3745.43</v>
      </c>
      <c r="M23" s="10">
        <v>23327.01</v>
      </c>
      <c r="N23" s="10">
        <v>-12929.2</v>
      </c>
      <c r="O23" s="10">
        <v>10397.81</v>
      </c>
      <c r="P23" s="10">
        <v>-567.49</v>
      </c>
      <c r="Q23" s="10">
        <v>9830.32</v>
      </c>
      <c r="R23" s="10">
        <v>-2430.1999999999998</v>
      </c>
      <c r="S23" s="10">
        <v>7400.12</v>
      </c>
      <c r="T23" s="10">
        <v>17912.55</v>
      </c>
      <c r="U23" s="10">
        <v>25312.67</v>
      </c>
      <c r="V23" s="10">
        <v>57609.82</v>
      </c>
      <c r="W23" s="10">
        <v>82922.490000000005</v>
      </c>
      <c r="X23" s="10">
        <v>-4004.99</v>
      </c>
      <c r="Y23" s="10">
        <v>78917.5</v>
      </c>
      <c r="Z23" s="10">
        <v>26173.7</v>
      </c>
      <c r="AA23" s="10">
        <v>105091.2</v>
      </c>
      <c r="AB23" s="10">
        <v>-45615.79</v>
      </c>
      <c r="AC23" s="10">
        <v>59475.41</v>
      </c>
      <c r="AD23" s="10">
        <v>-33960.74</v>
      </c>
      <c r="AE23" s="10">
        <v>25514.67</v>
      </c>
      <c r="AF23" s="10">
        <v>4353.74</v>
      </c>
      <c r="AG23" s="10">
        <v>29868.41</v>
      </c>
      <c r="AH23" s="10">
        <v>-21032.77</v>
      </c>
      <c r="AI23" s="10">
        <v>8835.64</v>
      </c>
      <c r="AJ23" s="10">
        <v>-6777.46</v>
      </c>
      <c r="AK23" s="10">
        <v>2058.1799999999998</v>
      </c>
      <c r="AL23" s="10">
        <v>2206.96</v>
      </c>
      <c r="AM23" s="10">
        <v>4265.1400000000003</v>
      </c>
      <c r="AN23" s="10">
        <v>-668.81</v>
      </c>
      <c r="AO23" s="10">
        <v>3596.33</v>
      </c>
      <c r="AP23" s="10">
        <v>938.01</v>
      </c>
      <c r="AQ23" s="10">
        <v>4534.34</v>
      </c>
      <c r="AR23" s="10">
        <v>9121.6200000000008</v>
      </c>
      <c r="AS23" s="10">
        <v>13655.96</v>
      </c>
      <c r="AT23" s="10">
        <v>41722.81</v>
      </c>
      <c r="AU23" s="10">
        <v>55378.77</v>
      </c>
      <c r="AV23" s="10">
        <v>54983.43</v>
      </c>
      <c r="AW23" s="10">
        <v>110362.2</v>
      </c>
      <c r="AX23" s="10">
        <v>16472.87</v>
      </c>
      <c r="AY23" s="10">
        <v>126835.07</v>
      </c>
      <c r="AZ23" s="10">
        <v>-57278.26</v>
      </c>
      <c r="BA23" s="10">
        <v>69556.81</v>
      </c>
      <c r="BB23" s="10">
        <v>-40316.78</v>
      </c>
      <c r="BC23" s="10">
        <v>29240.03</v>
      </c>
      <c r="BD23" s="10">
        <v>3183.84</v>
      </c>
      <c r="BE23" s="10">
        <v>32423.87</v>
      </c>
      <c r="BF23" s="10">
        <v>-8702.5400000000009</v>
      </c>
      <c r="BG23" s="10">
        <v>23721.33</v>
      </c>
      <c r="BH23" s="10">
        <v>-13117.95</v>
      </c>
      <c r="BI23" s="10">
        <v>10603.38</v>
      </c>
      <c r="BJ23" s="10">
        <f t="shared" si="0"/>
        <v>-170.26999999999862</v>
      </c>
      <c r="BK23" s="10">
        <f>BK22+BK18</f>
        <v>10433.11</v>
      </c>
      <c r="BL23" s="10">
        <f t="shared" si="0"/>
        <v>-787.51000000000204</v>
      </c>
      <c r="BM23" s="10">
        <f>BM22+BM18</f>
        <v>9645.5999999999985</v>
      </c>
    </row>
    <row r="24" spans="1:65" x14ac:dyDescent="0.35">
      <c r="A24" s="4" t="s">
        <v>23</v>
      </c>
      <c r="B24" s="5" t="s">
        <v>24</v>
      </c>
      <c r="C24" s="9">
        <v>28933.41</v>
      </c>
      <c r="D24" s="9">
        <v>-1566.69</v>
      </c>
      <c r="E24" s="9">
        <v>27366.720000000001</v>
      </c>
      <c r="F24" s="9">
        <v>-12318.44</v>
      </c>
      <c r="G24" s="9">
        <v>15048.28</v>
      </c>
      <c r="H24" s="9">
        <v>71191.839999999997</v>
      </c>
      <c r="I24" s="9">
        <v>86240.12</v>
      </c>
      <c r="J24" s="9">
        <v>-55922.6</v>
      </c>
      <c r="K24" s="9">
        <v>30317.52</v>
      </c>
      <c r="L24" s="9">
        <v>-24959.439999999999</v>
      </c>
      <c r="M24" s="9">
        <v>5358.08</v>
      </c>
      <c r="N24" s="9">
        <v>6217.23</v>
      </c>
      <c r="O24" s="9">
        <v>11575.31</v>
      </c>
      <c r="P24" s="9">
        <v>-6208.05</v>
      </c>
      <c r="Q24" s="9">
        <v>5367.26</v>
      </c>
      <c r="R24" s="9">
        <v>-1733.54</v>
      </c>
      <c r="S24" s="9">
        <v>3633.72</v>
      </c>
      <c r="T24" s="9">
        <v>451.93</v>
      </c>
      <c r="U24" s="9">
        <v>4085.65</v>
      </c>
      <c r="V24" s="9">
        <v>10639.68</v>
      </c>
      <c r="W24" s="9">
        <v>14725.33</v>
      </c>
      <c r="X24" s="9">
        <v>21459.09</v>
      </c>
      <c r="Y24" s="9">
        <v>36184.42</v>
      </c>
      <c r="Z24" s="9">
        <v>2554.13</v>
      </c>
      <c r="AA24" s="9">
        <v>38738.550000000003</v>
      </c>
      <c r="AB24" s="9">
        <v>-892.04</v>
      </c>
      <c r="AC24" s="9">
        <v>37846.51</v>
      </c>
      <c r="AD24" s="9">
        <v>-2056.91</v>
      </c>
      <c r="AE24" s="9">
        <v>35789.599999999999</v>
      </c>
      <c r="AF24" s="9">
        <v>-17120.29</v>
      </c>
      <c r="AG24" s="9">
        <v>18669.310000000001</v>
      </c>
      <c r="AH24" s="9">
        <v>569.86</v>
      </c>
      <c r="AI24" s="9">
        <v>19239.169999999998</v>
      </c>
      <c r="AJ24" s="9">
        <v>-8883.68</v>
      </c>
      <c r="AK24" s="9">
        <v>10355.49</v>
      </c>
      <c r="AL24" s="9">
        <v>-4562.45</v>
      </c>
      <c r="AM24" s="9">
        <v>5793.04</v>
      </c>
      <c r="AN24" s="9">
        <v>-1856.89</v>
      </c>
      <c r="AO24" s="9">
        <v>3936.15</v>
      </c>
      <c r="AP24" s="9">
        <v>-253.47</v>
      </c>
      <c r="AQ24" s="9">
        <v>3682.68</v>
      </c>
      <c r="AR24" s="9">
        <v>1553.16</v>
      </c>
      <c r="AS24" s="9">
        <v>5235.84</v>
      </c>
      <c r="AT24" s="9">
        <v>7544.61</v>
      </c>
      <c r="AU24" s="9">
        <v>12780.45</v>
      </c>
      <c r="AV24" s="9">
        <v>14266.15</v>
      </c>
      <c r="AW24" s="9">
        <v>27046.6</v>
      </c>
      <c r="AX24" s="9">
        <v>26552.98</v>
      </c>
      <c r="AY24" s="9">
        <v>53599.58</v>
      </c>
      <c r="AZ24" s="9">
        <v>-2971.73</v>
      </c>
      <c r="BA24" s="9">
        <v>50627.85</v>
      </c>
      <c r="BB24" s="9">
        <v>-2892.15</v>
      </c>
      <c r="BC24" s="9">
        <v>47735.7</v>
      </c>
      <c r="BD24" s="9">
        <v>-26450.29</v>
      </c>
      <c r="BE24" s="9">
        <v>21285.41</v>
      </c>
      <c r="BF24" s="9">
        <v>-39.75</v>
      </c>
      <c r="BG24" s="9">
        <v>21245.66</v>
      </c>
      <c r="BH24" s="9">
        <v>-11259.25</v>
      </c>
      <c r="BI24" s="9">
        <v>9986.41</v>
      </c>
      <c r="BJ24" s="9">
        <f t="shared" si="0"/>
        <v>-3422.88</v>
      </c>
      <c r="BK24" s="9">
        <v>6563.53</v>
      </c>
      <c r="BL24" s="9">
        <f t="shared" si="0"/>
        <v>-1297.1999999999998</v>
      </c>
      <c r="BM24" s="9">
        <v>5266.33</v>
      </c>
    </row>
    <row r="25" spans="1:65" x14ac:dyDescent="0.35">
      <c r="A25" s="7" t="s">
        <v>0</v>
      </c>
      <c r="B25" s="5" t="s">
        <v>25</v>
      </c>
      <c r="C25" s="10">
        <v>28933.41</v>
      </c>
      <c r="D25" s="10">
        <v>-1566.69</v>
      </c>
      <c r="E25" s="10">
        <v>27366.720000000001</v>
      </c>
      <c r="F25" s="10">
        <v>-12318.44</v>
      </c>
      <c r="G25" s="10">
        <v>15048.28</v>
      </c>
      <c r="H25" s="10">
        <v>71191.839999999997</v>
      </c>
      <c r="I25" s="10">
        <v>86240.12</v>
      </c>
      <c r="J25" s="10">
        <v>-55922.6</v>
      </c>
      <c r="K25" s="10">
        <v>30317.52</v>
      </c>
      <c r="L25" s="10">
        <v>-24959.439999999999</v>
      </c>
      <c r="M25" s="10">
        <v>5358.08</v>
      </c>
      <c r="N25" s="10">
        <v>6217.23</v>
      </c>
      <c r="O25" s="10">
        <v>11575.31</v>
      </c>
      <c r="P25" s="10">
        <v>-6208.05</v>
      </c>
      <c r="Q25" s="10">
        <v>5367.26</v>
      </c>
      <c r="R25" s="10">
        <v>-1733.54</v>
      </c>
      <c r="S25" s="10">
        <v>3633.72</v>
      </c>
      <c r="T25" s="10">
        <v>451.93</v>
      </c>
      <c r="U25" s="10">
        <v>4085.65</v>
      </c>
      <c r="V25" s="10">
        <v>10639.68</v>
      </c>
      <c r="W25" s="10">
        <v>14725.33</v>
      </c>
      <c r="X25" s="10">
        <v>21459.09</v>
      </c>
      <c r="Y25" s="10">
        <v>36184.42</v>
      </c>
      <c r="Z25" s="10">
        <v>2554.13</v>
      </c>
      <c r="AA25" s="10">
        <v>38738.550000000003</v>
      </c>
      <c r="AB25" s="10">
        <v>-892.04</v>
      </c>
      <c r="AC25" s="10">
        <v>37846.51</v>
      </c>
      <c r="AD25" s="10">
        <v>-2056.91</v>
      </c>
      <c r="AE25" s="10">
        <v>35789.599999999999</v>
      </c>
      <c r="AF25" s="10">
        <v>-17120.29</v>
      </c>
      <c r="AG25" s="10">
        <v>18669.310000000001</v>
      </c>
      <c r="AH25" s="10">
        <v>569.86</v>
      </c>
      <c r="AI25" s="10">
        <v>19239.169999999998</v>
      </c>
      <c r="AJ25" s="10">
        <v>-8883.68</v>
      </c>
      <c r="AK25" s="10">
        <v>10355.49</v>
      </c>
      <c r="AL25" s="10">
        <v>-4562.45</v>
      </c>
      <c r="AM25" s="10">
        <v>5793.04</v>
      </c>
      <c r="AN25" s="10">
        <v>-1856.89</v>
      </c>
      <c r="AO25" s="10">
        <v>3936.15</v>
      </c>
      <c r="AP25" s="10">
        <v>-253.47</v>
      </c>
      <c r="AQ25" s="10">
        <v>3682.68</v>
      </c>
      <c r="AR25" s="10">
        <v>1553.16</v>
      </c>
      <c r="AS25" s="10">
        <v>5235.84</v>
      </c>
      <c r="AT25" s="10">
        <v>7544.61</v>
      </c>
      <c r="AU25" s="10">
        <v>12780.45</v>
      </c>
      <c r="AV25" s="10">
        <v>14266.15</v>
      </c>
      <c r="AW25" s="10">
        <v>27046.6</v>
      </c>
      <c r="AX25" s="10">
        <v>26552.98</v>
      </c>
      <c r="AY25" s="10">
        <v>53599.58</v>
      </c>
      <c r="AZ25" s="10">
        <v>-2971.73</v>
      </c>
      <c r="BA25" s="10">
        <v>50627.85</v>
      </c>
      <c r="BB25" s="10">
        <v>-2892.15</v>
      </c>
      <c r="BC25" s="10">
        <v>47735.7</v>
      </c>
      <c r="BD25" s="10">
        <v>-26450.29</v>
      </c>
      <c r="BE25" s="10">
        <v>21285.41</v>
      </c>
      <c r="BF25" s="10">
        <v>-39.75</v>
      </c>
      <c r="BG25" s="10">
        <v>21245.66</v>
      </c>
      <c r="BH25" s="10">
        <v>-11259.25</v>
      </c>
      <c r="BI25" s="10">
        <v>9986.41</v>
      </c>
      <c r="BJ25" s="10">
        <f>BK25-BI25</f>
        <v>-3422.88</v>
      </c>
      <c r="BK25" s="10">
        <f>SUM(BK24)</f>
        <v>6563.53</v>
      </c>
      <c r="BL25" s="10">
        <f>BM25-BK25</f>
        <v>-1297.1999999999998</v>
      </c>
      <c r="BM25" s="10">
        <f>SUM(BM24)</f>
        <v>5266.33</v>
      </c>
    </row>
    <row r="26" spans="1:65" x14ac:dyDescent="0.35">
      <c r="A26" s="4" t="s">
        <v>118</v>
      </c>
      <c r="B26" s="5" t="s">
        <v>119</v>
      </c>
      <c r="C26" s="9">
        <v>0</v>
      </c>
      <c r="D26" s="9">
        <v>0</v>
      </c>
      <c r="E26" s="9">
        <v>0</v>
      </c>
      <c r="F26" s="9">
        <v>0.02</v>
      </c>
      <c r="G26" s="9">
        <v>0.02</v>
      </c>
      <c r="H26" s="9">
        <v>-0.01</v>
      </c>
      <c r="I26" s="9">
        <v>0.01</v>
      </c>
      <c r="J26" s="9">
        <v>-0.01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-0.01</v>
      </c>
      <c r="S26" s="9">
        <v>-0.01</v>
      </c>
      <c r="T26" s="9">
        <v>0.01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72.61</v>
      </c>
      <c r="BG26" s="9">
        <v>72.61</v>
      </c>
      <c r="BH26" s="9">
        <v>3.26</v>
      </c>
      <c r="BI26" s="9">
        <v>75.87</v>
      </c>
      <c r="BJ26" s="9">
        <f t="shared" si="0"/>
        <v>7.8699999999999903</v>
      </c>
      <c r="BK26" s="9">
        <v>83.74</v>
      </c>
      <c r="BL26" s="9">
        <f t="shared" si="0"/>
        <v>-1.3799999999999955</v>
      </c>
      <c r="BM26" s="9">
        <v>82.36</v>
      </c>
    </row>
    <row r="27" spans="1:65" x14ac:dyDescent="0.35">
      <c r="A27" s="4" t="s">
        <v>129</v>
      </c>
      <c r="B27" s="5" t="s">
        <v>130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77.92</v>
      </c>
      <c r="K27" s="9">
        <v>77.92</v>
      </c>
      <c r="L27" s="9">
        <v>-77.92</v>
      </c>
      <c r="M27" s="9">
        <v>0</v>
      </c>
      <c r="N27" s="9">
        <v>0</v>
      </c>
      <c r="O27" s="9">
        <v>0</v>
      </c>
      <c r="P27" s="9">
        <v>18.36</v>
      </c>
      <c r="Q27" s="9">
        <v>18.36</v>
      </c>
      <c r="R27" s="9">
        <v>-18.36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201.5</v>
      </c>
      <c r="Y27" s="9">
        <v>201.5</v>
      </c>
      <c r="Z27" s="9">
        <v>-201.5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124.17</v>
      </c>
      <c r="AM27" s="9">
        <v>124.17</v>
      </c>
      <c r="AN27" s="9">
        <v>-115.86</v>
      </c>
      <c r="AO27" s="9">
        <v>8.31</v>
      </c>
      <c r="AP27" s="9">
        <v>-8.31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110.91</v>
      </c>
      <c r="AW27" s="9">
        <v>110.91</v>
      </c>
      <c r="AX27" s="9">
        <v>150.31</v>
      </c>
      <c r="AY27" s="9">
        <v>261.22000000000003</v>
      </c>
      <c r="AZ27" s="9">
        <v>-34.54</v>
      </c>
      <c r="BA27" s="9">
        <v>226.68</v>
      </c>
      <c r="BB27" s="9">
        <v>-226.68</v>
      </c>
      <c r="BC27" s="9">
        <v>0</v>
      </c>
      <c r="BD27" s="9">
        <v>0</v>
      </c>
      <c r="BE27" s="9">
        <v>0</v>
      </c>
      <c r="BF27" s="9">
        <v>6.16</v>
      </c>
      <c r="BG27" s="9">
        <v>6.16</v>
      </c>
      <c r="BH27" s="9">
        <v>2585.23</v>
      </c>
      <c r="BI27" s="9">
        <v>2591.39</v>
      </c>
      <c r="BJ27" s="9">
        <f t="shared" si="0"/>
        <v>1696.4</v>
      </c>
      <c r="BK27" s="9">
        <v>4287.79</v>
      </c>
      <c r="BL27" s="9">
        <f t="shared" si="0"/>
        <v>-4280.83</v>
      </c>
      <c r="BM27" s="9">
        <v>6.96</v>
      </c>
    </row>
    <row r="28" spans="1:65" x14ac:dyDescent="0.35">
      <c r="A28" s="4" t="s">
        <v>143</v>
      </c>
      <c r="B28" s="5" t="s">
        <v>144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68.78</v>
      </c>
      <c r="BG28" s="9">
        <v>68.78</v>
      </c>
      <c r="BH28" s="9">
        <v>1450.37</v>
      </c>
      <c r="BI28" s="9">
        <v>1519.15</v>
      </c>
      <c r="BJ28" s="9">
        <f t="shared" si="0"/>
        <v>-1353.54</v>
      </c>
      <c r="BK28" s="9">
        <v>165.61</v>
      </c>
      <c r="BL28" s="9">
        <f t="shared" si="0"/>
        <v>-119.46000000000001</v>
      </c>
      <c r="BM28" s="9">
        <v>46.15</v>
      </c>
    </row>
    <row r="29" spans="1:65" x14ac:dyDescent="0.35">
      <c r="A29" s="4" t="s">
        <v>26</v>
      </c>
      <c r="B29" s="5" t="s">
        <v>27</v>
      </c>
      <c r="C29" s="9">
        <v>42350.74</v>
      </c>
      <c r="D29" s="9">
        <v>-4087.96</v>
      </c>
      <c r="E29" s="9">
        <v>38262.78</v>
      </c>
      <c r="F29" s="9">
        <v>-11277.45</v>
      </c>
      <c r="G29" s="9">
        <v>26985.33</v>
      </c>
      <c r="H29" s="9">
        <v>4459.58</v>
      </c>
      <c r="I29" s="9">
        <v>31444.91</v>
      </c>
      <c r="J29" s="9">
        <v>-8761.23</v>
      </c>
      <c r="K29" s="9">
        <v>22683.68</v>
      </c>
      <c r="L29" s="9">
        <v>-3845.21</v>
      </c>
      <c r="M29" s="9">
        <v>18838.47</v>
      </c>
      <c r="N29" s="9">
        <v>10797.06</v>
      </c>
      <c r="O29" s="9">
        <v>29635.53</v>
      </c>
      <c r="P29" s="9">
        <v>-7520.46</v>
      </c>
      <c r="Q29" s="9">
        <v>22115.07</v>
      </c>
      <c r="R29" s="9">
        <v>-515.4</v>
      </c>
      <c r="S29" s="9">
        <v>21599.67</v>
      </c>
      <c r="T29" s="9">
        <v>-12978.24</v>
      </c>
      <c r="U29" s="9">
        <v>8621.43</v>
      </c>
      <c r="V29" s="9">
        <v>20109.650000000001</v>
      </c>
      <c r="W29" s="9">
        <v>28731.08</v>
      </c>
      <c r="X29" s="9">
        <v>-8113.06</v>
      </c>
      <c r="Y29" s="9">
        <v>20618.02</v>
      </c>
      <c r="Z29" s="9">
        <v>-8187.94</v>
      </c>
      <c r="AA29" s="9">
        <v>12430.08</v>
      </c>
      <c r="AB29" s="9">
        <v>-4578.3999999999996</v>
      </c>
      <c r="AC29" s="9">
        <v>7851.68</v>
      </c>
      <c r="AD29" s="9">
        <v>-8378.5400000000009</v>
      </c>
      <c r="AE29" s="9">
        <v>-526.86</v>
      </c>
      <c r="AF29" s="9">
        <v>7124.51</v>
      </c>
      <c r="AG29" s="9">
        <v>6597.65</v>
      </c>
      <c r="AH29" s="9">
        <v>-1428.4</v>
      </c>
      <c r="AI29" s="9">
        <v>5169.25</v>
      </c>
      <c r="AJ29" s="9">
        <v>5728.55</v>
      </c>
      <c r="AK29" s="9">
        <v>10897.8</v>
      </c>
      <c r="AL29" s="9">
        <v>-5068.7700000000004</v>
      </c>
      <c r="AM29" s="9">
        <v>5829.03</v>
      </c>
      <c r="AN29" s="9">
        <v>-1128.3399999999999</v>
      </c>
      <c r="AO29" s="9">
        <v>4700.6899999999996</v>
      </c>
      <c r="AP29" s="9">
        <v>-4777.13</v>
      </c>
      <c r="AQ29" s="9">
        <v>-76.44</v>
      </c>
      <c r="AR29" s="9">
        <v>6954.5</v>
      </c>
      <c r="AS29" s="9">
        <v>6878.06</v>
      </c>
      <c r="AT29" s="9">
        <v>15077.78</v>
      </c>
      <c r="AU29" s="9">
        <v>21955.84</v>
      </c>
      <c r="AV29" s="9">
        <v>5312.24</v>
      </c>
      <c r="AW29" s="9">
        <v>27268.080000000002</v>
      </c>
      <c r="AX29" s="9">
        <v>-16166.48</v>
      </c>
      <c r="AY29" s="9">
        <v>11101.6</v>
      </c>
      <c r="AZ29" s="9">
        <v>-1331.68</v>
      </c>
      <c r="BA29" s="9">
        <v>9769.92</v>
      </c>
      <c r="BB29" s="9">
        <v>6956.05</v>
      </c>
      <c r="BC29" s="9">
        <v>16725.97</v>
      </c>
      <c r="BD29" s="9">
        <v>21749.759999999998</v>
      </c>
      <c r="BE29" s="9">
        <v>38475.730000000003</v>
      </c>
      <c r="BF29" s="9">
        <v>-1096.76</v>
      </c>
      <c r="BG29" s="9">
        <v>37378.97</v>
      </c>
      <c r="BH29" s="9">
        <v>-1922.3</v>
      </c>
      <c r="BI29" s="9">
        <v>35456.67</v>
      </c>
      <c r="BJ29" s="9">
        <f t="shared" si="0"/>
        <v>-10756.419999999998</v>
      </c>
      <c r="BK29" s="9">
        <v>24700.25</v>
      </c>
      <c r="BL29" s="9">
        <f t="shared" si="0"/>
        <v>13228.760000000002</v>
      </c>
      <c r="BM29" s="9">
        <v>37929.01</v>
      </c>
    </row>
    <row r="30" spans="1:65" x14ac:dyDescent="0.35">
      <c r="A30" s="4" t="s">
        <v>28</v>
      </c>
      <c r="B30" s="5" t="s">
        <v>29</v>
      </c>
      <c r="C30" s="9">
        <v>24446.98</v>
      </c>
      <c r="D30" s="9">
        <v>-12525.84</v>
      </c>
      <c r="E30" s="9">
        <v>11921.14</v>
      </c>
      <c r="F30" s="9">
        <v>-2967.93</v>
      </c>
      <c r="G30" s="9">
        <v>8953.2099999999991</v>
      </c>
      <c r="H30" s="9">
        <v>-6489.91</v>
      </c>
      <c r="I30" s="9">
        <v>2463.3000000000002</v>
      </c>
      <c r="J30" s="9">
        <v>510.64</v>
      </c>
      <c r="K30" s="9">
        <v>2973.94</v>
      </c>
      <c r="L30" s="9">
        <v>47.76</v>
      </c>
      <c r="M30" s="9">
        <v>3021.7</v>
      </c>
      <c r="N30" s="9">
        <v>-1106.95</v>
      </c>
      <c r="O30" s="9">
        <v>1914.75</v>
      </c>
      <c r="P30" s="9">
        <v>1464.34</v>
      </c>
      <c r="Q30" s="9">
        <v>3379.09</v>
      </c>
      <c r="R30" s="9">
        <v>-918.01</v>
      </c>
      <c r="S30" s="9">
        <v>2461.08</v>
      </c>
      <c r="T30" s="9">
        <v>3262.2</v>
      </c>
      <c r="U30" s="9">
        <v>5723.28</v>
      </c>
      <c r="V30" s="9">
        <v>3725.83</v>
      </c>
      <c r="W30" s="9">
        <v>9449.11</v>
      </c>
      <c r="X30" s="9">
        <v>1648.87</v>
      </c>
      <c r="Y30" s="9">
        <v>11097.98</v>
      </c>
      <c r="Z30" s="9">
        <v>2738.5</v>
      </c>
      <c r="AA30" s="9">
        <v>13836.48</v>
      </c>
      <c r="AB30" s="9">
        <v>-2031.95</v>
      </c>
      <c r="AC30" s="9">
        <v>11804.53</v>
      </c>
      <c r="AD30" s="9">
        <v>-6300.26</v>
      </c>
      <c r="AE30" s="9">
        <v>5504.27</v>
      </c>
      <c r="AF30" s="9">
        <v>-994.54</v>
      </c>
      <c r="AG30" s="9">
        <v>4509.7299999999996</v>
      </c>
      <c r="AH30" s="9">
        <v>373.55</v>
      </c>
      <c r="AI30" s="9">
        <v>4883.28</v>
      </c>
      <c r="AJ30" s="9">
        <v>-2527.12</v>
      </c>
      <c r="AK30" s="9">
        <v>2356.16</v>
      </c>
      <c r="AL30" s="9">
        <v>1357.02</v>
      </c>
      <c r="AM30" s="9">
        <v>3713.18</v>
      </c>
      <c r="AN30" s="9">
        <v>-711.35</v>
      </c>
      <c r="AO30" s="9">
        <v>3001.83</v>
      </c>
      <c r="AP30" s="9">
        <v>535.58000000000004</v>
      </c>
      <c r="AQ30" s="9">
        <v>3537.41</v>
      </c>
      <c r="AR30" s="9">
        <v>3467.44</v>
      </c>
      <c r="AS30" s="9">
        <v>7004.85</v>
      </c>
      <c r="AT30" s="9">
        <v>448.97</v>
      </c>
      <c r="AU30" s="9">
        <v>7453.82</v>
      </c>
      <c r="AV30" s="9">
        <v>12755.3</v>
      </c>
      <c r="AW30" s="9">
        <v>20209.12</v>
      </c>
      <c r="AX30" s="9">
        <v>-434.98</v>
      </c>
      <c r="AY30" s="9">
        <v>19774.14</v>
      </c>
      <c r="AZ30" s="9">
        <v>7309.55</v>
      </c>
      <c r="BA30" s="9">
        <v>27083.69</v>
      </c>
      <c r="BB30" s="9">
        <v>-17951.400000000001</v>
      </c>
      <c r="BC30" s="9">
        <v>9132.2900000000009</v>
      </c>
      <c r="BD30" s="9">
        <v>-3843.31</v>
      </c>
      <c r="BE30" s="9">
        <v>5288.98</v>
      </c>
      <c r="BF30" s="9">
        <v>-1743.34</v>
      </c>
      <c r="BG30" s="9">
        <v>3545.64</v>
      </c>
      <c r="BH30" s="9">
        <v>-1248.5899999999999</v>
      </c>
      <c r="BI30" s="9">
        <v>2297.0500000000002</v>
      </c>
      <c r="BJ30" s="9">
        <f t="shared" si="0"/>
        <v>867.31</v>
      </c>
      <c r="BK30" s="9">
        <v>3164.36</v>
      </c>
      <c r="BL30" s="9">
        <f t="shared" si="0"/>
        <v>530.25</v>
      </c>
      <c r="BM30" s="9">
        <v>3694.61</v>
      </c>
    </row>
    <row r="31" spans="1:65" x14ac:dyDescent="0.35">
      <c r="A31" s="4" t="s">
        <v>30</v>
      </c>
      <c r="B31" s="5" t="s">
        <v>31</v>
      </c>
      <c r="C31" s="9">
        <v>1086.21</v>
      </c>
      <c r="D31" s="9">
        <v>-163.16999999999999</v>
      </c>
      <c r="E31" s="9">
        <v>923.04</v>
      </c>
      <c r="F31" s="9">
        <v>146.63</v>
      </c>
      <c r="G31" s="9">
        <v>1069.67</v>
      </c>
      <c r="H31" s="9">
        <v>-220.84</v>
      </c>
      <c r="I31" s="9">
        <v>848.83</v>
      </c>
      <c r="J31" s="9">
        <v>155.44999999999999</v>
      </c>
      <c r="K31" s="9">
        <v>1004.28</v>
      </c>
      <c r="L31" s="9">
        <v>-176.2</v>
      </c>
      <c r="M31" s="9">
        <v>828.08</v>
      </c>
      <c r="N31" s="9">
        <v>124.07</v>
      </c>
      <c r="O31" s="9">
        <v>952.15</v>
      </c>
      <c r="P31" s="9">
        <v>-19.48</v>
      </c>
      <c r="Q31" s="9">
        <v>932.67</v>
      </c>
      <c r="R31" s="9">
        <v>-1.59</v>
      </c>
      <c r="S31" s="9">
        <v>931.08</v>
      </c>
      <c r="T31" s="9">
        <v>62.36</v>
      </c>
      <c r="U31" s="9">
        <v>993.44</v>
      </c>
      <c r="V31" s="9">
        <v>-27.68</v>
      </c>
      <c r="W31" s="9">
        <v>965.76</v>
      </c>
      <c r="X31" s="9">
        <v>28.38</v>
      </c>
      <c r="Y31" s="9">
        <v>994.14</v>
      </c>
      <c r="Z31" s="9">
        <v>49.6</v>
      </c>
      <c r="AA31" s="9">
        <v>1043.74</v>
      </c>
      <c r="AB31" s="9">
        <v>-62.08</v>
      </c>
      <c r="AC31" s="9">
        <v>981.66</v>
      </c>
      <c r="AD31" s="9">
        <v>472.26</v>
      </c>
      <c r="AE31" s="9">
        <v>1453.92</v>
      </c>
      <c r="AF31" s="9">
        <v>227.82</v>
      </c>
      <c r="AG31" s="9">
        <v>1681.74</v>
      </c>
      <c r="AH31" s="9">
        <v>-1224.6199999999999</v>
      </c>
      <c r="AI31" s="9">
        <v>457.12</v>
      </c>
      <c r="AJ31" s="9">
        <v>22.35</v>
      </c>
      <c r="AK31" s="9">
        <v>479.47</v>
      </c>
      <c r="AL31" s="9">
        <v>48.43</v>
      </c>
      <c r="AM31" s="9">
        <v>527.9</v>
      </c>
      <c r="AN31" s="9">
        <v>-28.5</v>
      </c>
      <c r="AO31" s="9">
        <v>499.4</v>
      </c>
      <c r="AP31" s="9">
        <v>4659.9799999999996</v>
      </c>
      <c r="AQ31" s="9">
        <v>5159.38</v>
      </c>
      <c r="AR31" s="9">
        <v>-2370.86</v>
      </c>
      <c r="AS31" s="9">
        <v>2788.52</v>
      </c>
      <c r="AT31" s="9">
        <v>-2264.9</v>
      </c>
      <c r="AU31" s="9">
        <v>523.62</v>
      </c>
      <c r="AV31" s="9">
        <v>277.02999999999997</v>
      </c>
      <c r="AW31" s="9">
        <v>800.65</v>
      </c>
      <c r="AX31" s="9">
        <v>-202.44</v>
      </c>
      <c r="AY31" s="9">
        <v>598.21</v>
      </c>
      <c r="AZ31" s="9">
        <v>-43.71</v>
      </c>
      <c r="BA31" s="9">
        <v>554.5</v>
      </c>
      <c r="BB31" s="9">
        <v>55.7</v>
      </c>
      <c r="BC31" s="9">
        <v>610.20000000000005</v>
      </c>
      <c r="BD31" s="9">
        <v>3407.81</v>
      </c>
      <c r="BE31" s="9">
        <v>4018.01</v>
      </c>
      <c r="BF31" s="9">
        <v>-3674.55</v>
      </c>
      <c r="BG31" s="9">
        <v>343.46</v>
      </c>
      <c r="BH31" s="9">
        <v>337.6</v>
      </c>
      <c r="BI31" s="9">
        <v>681.06</v>
      </c>
      <c r="BJ31" s="9">
        <f t="shared" si="0"/>
        <v>-119.43999999999994</v>
      </c>
      <c r="BK31" s="9">
        <v>561.62</v>
      </c>
      <c r="BL31" s="9">
        <f t="shared" si="0"/>
        <v>15.559999999999945</v>
      </c>
      <c r="BM31" s="9">
        <v>577.17999999999995</v>
      </c>
    </row>
    <row r="32" spans="1:65" x14ac:dyDescent="0.35">
      <c r="A32" s="7" t="s">
        <v>0</v>
      </c>
      <c r="B32" s="5" t="s">
        <v>32</v>
      </c>
      <c r="C32" s="10">
        <v>67883.929999999993</v>
      </c>
      <c r="D32" s="10">
        <v>-16776.97</v>
      </c>
      <c r="E32" s="10">
        <v>51106.96</v>
      </c>
      <c r="F32" s="10">
        <v>-14098.73</v>
      </c>
      <c r="G32" s="10">
        <v>37008.230000000003</v>
      </c>
      <c r="H32" s="10">
        <v>-2251.1799999999998</v>
      </c>
      <c r="I32" s="10">
        <v>34757.050000000003</v>
      </c>
      <c r="J32" s="10">
        <v>-8017.23</v>
      </c>
      <c r="K32" s="10">
        <v>26739.82</v>
      </c>
      <c r="L32" s="10">
        <v>-4051.57</v>
      </c>
      <c r="M32" s="10">
        <v>22688.25</v>
      </c>
      <c r="N32" s="10">
        <v>9814.18</v>
      </c>
      <c r="O32" s="10">
        <v>32502.43</v>
      </c>
      <c r="P32" s="10">
        <v>-6057.24</v>
      </c>
      <c r="Q32" s="10">
        <v>26445.19</v>
      </c>
      <c r="R32" s="10">
        <v>-1453.37</v>
      </c>
      <c r="S32" s="10">
        <v>24991.82</v>
      </c>
      <c r="T32" s="10">
        <v>-9653.67</v>
      </c>
      <c r="U32" s="10">
        <v>15338.15</v>
      </c>
      <c r="V32" s="10">
        <v>23807.8</v>
      </c>
      <c r="W32" s="10">
        <v>39145.949999999997</v>
      </c>
      <c r="X32" s="10">
        <v>-6234.31</v>
      </c>
      <c r="Y32" s="10">
        <v>32911.64</v>
      </c>
      <c r="Z32" s="10">
        <v>-5601.34</v>
      </c>
      <c r="AA32" s="10">
        <v>27310.3</v>
      </c>
      <c r="AB32" s="10">
        <v>-6672.43</v>
      </c>
      <c r="AC32" s="10">
        <v>20637.87</v>
      </c>
      <c r="AD32" s="10">
        <v>-14206.54</v>
      </c>
      <c r="AE32" s="10">
        <v>6431.33</v>
      </c>
      <c r="AF32" s="10">
        <v>6357.79</v>
      </c>
      <c r="AG32" s="10">
        <v>12789.12</v>
      </c>
      <c r="AH32" s="10">
        <v>-2279.4699999999998</v>
      </c>
      <c r="AI32" s="10">
        <v>10509.65</v>
      </c>
      <c r="AJ32" s="10">
        <v>3223.78</v>
      </c>
      <c r="AK32" s="10">
        <v>13733.43</v>
      </c>
      <c r="AL32" s="10">
        <v>-3539.15</v>
      </c>
      <c r="AM32" s="10">
        <v>10194.280000000001</v>
      </c>
      <c r="AN32" s="10">
        <v>-1984.05</v>
      </c>
      <c r="AO32" s="10">
        <v>8210.23</v>
      </c>
      <c r="AP32" s="10">
        <v>410.12</v>
      </c>
      <c r="AQ32" s="10">
        <v>8620.35</v>
      </c>
      <c r="AR32" s="10">
        <v>8051.08</v>
      </c>
      <c r="AS32" s="10">
        <v>16671.43</v>
      </c>
      <c r="AT32" s="10">
        <v>13261.85</v>
      </c>
      <c r="AU32" s="10">
        <v>29933.279999999999</v>
      </c>
      <c r="AV32" s="10">
        <v>18455.48</v>
      </c>
      <c r="AW32" s="10">
        <v>48388.76</v>
      </c>
      <c r="AX32" s="10">
        <v>-16653.59</v>
      </c>
      <c r="AY32" s="10">
        <v>31735.17</v>
      </c>
      <c r="AZ32" s="10">
        <v>5899.62</v>
      </c>
      <c r="BA32" s="10">
        <v>37634.79</v>
      </c>
      <c r="BB32" s="10">
        <v>-11166.33</v>
      </c>
      <c r="BC32" s="10">
        <v>26468.46</v>
      </c>
      <c r="BD32" s="10">
        <v>21314.26</v>
      </c>
      <c r="BE32" s="10">
        <v>47782.720000000001</v>
      </c>
      <c r="BF32" s="10">
        <v>-6367.1</v>
      </c>
      <c r="BG32" s="10">
        <v>41415.620000000003</v>
      </c>
      <c r="BH32" s="10">
        <v>1205.57</v>
      </c>
      <c r="BI32" s="10">
        <v>42621.19</v>
      </c>
      <c r="BJ32" s="10">
        <f>BK32-BI32</f>
        <v>-9657.82</v>
      </c>
      <c r="BK32" s="10">
        <f>SUM(BK26:BK31)</f>
        <v>32963.370000000003</v>
      </c>
      <c r="BL32" s="10">
        <f>BM32-BK32</f>
        <v>9372.9000000000015</v>
      </c>
      <c r="BM32" s="10">
        <f>SUM(BM26:BM31)</f>
        <v>42336.270000000004</v>
      </c>
    </row>
    <row r="33" spans="1:65" x14ac:dyDescent="0.35">
      <c r="A33" s="4" t="s">
        <v>33</v>
      </c>
      <c r="B33" s="5" t="s">
        <v>34</v>
      </c>
      <c r="C33" s="9">
        <v>24322.560000000001</v>
      </c>
      <c r="D33" s="9">
        <v>-205.28</v>
      </c>
      <c r="E33" s="9">
        <v>24117.279999999999</v>
      </c>
      <c r="F33" s="9">
        <v>6685.97</v>
      </c>
      <c r="G33" s="9">
        <v>30803.25</v>
      </c>
      <c r="H33" s="9">
        <v>-3292.31</v>
      </c>
      <c r="I33" s="9">
        <v>27510.94</v>
      </c>
      <c r="J33" s="9">
        <v>7180.1</v>
      </c>
      <c r="K33" s="9">
        <v>34691.040000000001</v>
      </c>
      <c r="L33" s="9">
        <v>-1730.96</v>
      </c>
      <c r="M33" s="9">
        <v>32960.080000000002</v>
      </c>
      <c r="N33" s="9">
        <v>-5547.73</v>
      </c>
      <c r="O33" s="9">
        <v>27412.35</v>
      </c>
      <c r="P33" s="9">
        <v>8416.02</v>
      </c>
      <c r="Q33" s="9">
        <v>35828.370000000003</v>
      </c>
      <c r="R33" s="9">
        <v>-5834.83</v>
      </c>
      <c r="S33" s="9">
        <v>29993.54</v>
      </c>
      <c r="T33" s="9">
        <v>8415.5300000000007</v>
      </c>
      <c r="U33" s="9">
        <v>38409.07</v>
      </c>
      <c r="V33" s="9">
        <v>-14378.8</v>
      </c>
      <c r="W33" s="9">
        <v>24030.27</v>
      </c>
      <c r="X33" s="9">
        <v>5513.58</v>
      </c>
      <c r="Y33" s="9">
        <v>29543.85</v>
      </c>
      <c r="Z33" s="9">
        <v>15810.33</v>
      </c>
      <c r="AA33" s="9">
        <v>45354.18</v>
      </c>
      <c r="AB33" s="9">
        <v>-1889.85</v>
      </c>
      <c r="AC33" s="9">
        <v>43464.33</v>
      </c>
      <c r="AD33" s="9">
        <v>8656.2900000000009</v>
      </c>
      <c r="AE33" s="9">
        <v>52120.62</v>
      </c>
      <c r="AF33" s="9">
        <v>-4886.99</v>
      </c>
      <c r="AG33" s="9">
        <v>47233.63</v>
      </c>
      <c r="AH33" s="9">
        <v>-3006.87</v>
      </c>
      <c r="AI33" s="9">
        <v>44226.76</v>
      </c>
      <c r="AJ33" s="9">
        <v>-635.34</v>
      </c>
      <c r="AK33" s="9">
        <v>43591.42</v>
      </c>
      <c r="AL33" s="9">
        <v>5631.66</v>
      </c>
      <c r="AM33" s="9">
        <v>49223.08</v>
      </c>
      <c r="AN33" s="9">
        <v>-3981.6</v>
      </c>
      <c r="AO33" s="9">
        <v>45241.48</v>
      </c>
      <c r="AP33" s="9">
        <v>-3170.19</v>
      </c>
      <c r="AQ33" s="9">
        <v>42071.29</v>
      </c>
      <c r="AR33" s="9">
        <v>4186.3599999999997</v>
      </c>
      <c r="AS33" s="9">
        <v>46257.65</v>
      </c>
      <c r="AT33" s="9">
        <v>-19427.560000000001</v>
      </c>
      <c r="AU33" s="9">
        <v>26830.09</v>
      </c>
      <c r="AV33" s="9">
        <v>1707.03</v>
      </c>
      <c r="AW33" s="9">
        <v>28537.119999999999</v>
      </c>
      <c r="AX33" s="9">
        <v>7909.13</v>
      </c>
      <c r="AY33" s="9">
        <v>36446.25</v>
      </c>
      <c r="AZ33" s="9">
        <v>-6127.6</v>
      </c>
      <c r="BA33" s="9">
        <v>30318.65</v>
      </c>
      <c r="BB33" s="9">
        <v>8980.15</v>
      </c>
      <c r="BC33" s="9">
        <v>39298.800000000003</v>
      </c>
      <c r="BD33" s="9">
        <v>-11567.28</v>
      </c>
      <c r="BE33" s="9">
        <v>27731.52</v>
      </c>
      <c r="BF33" s="9">
        <v>-5480.83</v>
      </c>
      <c r="BG33" s="9">
        <v>22250.69</v>
      </c>
      <c r="BH33" s="9">
        <v>4492.4399999999996</v>
      </c>
      <c r="BI33" s="9">
        <v>26743.13</v>
      </c>
      <c r="BJ33" s="9">
        <f t="shared" si="0"/>
        <v>1427.8799999999974</v>
      </c>
      <c r="BK33" s="9">
        <v>28171.01</v>
      </c>
      <c r="BL33" s="9">
        <f t="shared" si="0"/>
        <v>5271.48</v>
      </c>
      <c r="BM33" s="9">
        <v>33442.49</v>
      </c>
    </row>
    <row r="34" spans="1:65" x14ac:dyDescent="0.35">
      <c r="A34" s="4" t="s">
        <v>35</v>
      </c>
      <c r="B34" s="5" t="s">
        <v>36</v>
      </c>
      <c r="C34" s="9">
        <v>7343.69</v>
      </c>
      <c r="D34" s="9">
        <v>-565.29999999999995</v>
      </c>
      <c r="E34" s="9">
        <v>6778.39</v>
      </c>
      <c r="F34" s="9">
        <v>-831.68</v>
      </c>
      <c r="G34" s="9">
        <v>5946.71</v>
      </c>
      <c r="H34" s="9">
        <v>2525.73</v>
      </c>
      <c r="I34" s="9">
        <v>8472.44</v>
      </c>
      <c r="J34" s="9">
        <v>1792.15</v>
      </c>
      <c r="K34" s="9">
        <v>10264.59</v>
      </c>
      <c r="L34" s="9">
        <v>-3348.98</v>
      </c>
      <c r="M34" s="9">
        <v>6915.61</v>
      </c>
      <c r="N34" s="9">
        <v>343.03</v>
      </c>
      <c r="O34" s="9">
        <v>7258.64</v>
      </c>
      <c r="P34" s="9">
        <v>738.06</v>
      </c>
      <c r="Q34" s="9">
        <v>7996.7</v>
      </c>
      <c r="R34" s="9">
        <v>-1091.51</v>
      </c>
      <c r="S34" s="9">
        <v>6905.19</v>
      </c>
      <c r="T34" s="9">
        <v>2105.4699999999998</v>
      </c>
      <c r="U34" s="9">
        <v>9010.66</v>
      </c>
      <c r="V34" s="9">
        <v>-1709.48</v>
      </c>
      <c r="W34" s="9">
        <v>7301.18</v>
      </c>
      <c r="X34" s="9">
        <v>-1046.69</v>
      </c>
      <c r="Y34" s="9">
        <v>6254.49</v>
      </c>
      <c r="Z34" s="9">
        <v>1270.97</v>
      </c>
      <c r="AA34" s="9">
        <v>7525.46</v>
      </c>
      <c r="AB34" s="9">
        <v>-699.65</v>
      </c>
      <c r="AC34" s="9">
        <v>6825.81</v>
      </c>
      <c r="AD34" s="9">
        <v>-287.06</v>
      </c>
      <c r="AE34" s="9">
        <v>6538.75</v>
      </c>
      <c r="AF34" s="9">
        <v>878.97</v>
      </c>
      <c r="AG34" s="9">
        <v>7417.72</v>
      </c>
      <c r="AH34" s="9">
        <v>-1153.7</v>
      </c>
      <c r="AI34" s="9">
        <v>6264.02</v>
      </c>
      <c r="AJ34" s="9">
        <v>-14.06</v>
      </c>
      <c r="AK34" s="9">
        <v>6249.96</v>
      </c>
      <c r="AL34" s="9">
        <v>1277.3599999999999</v>
      </c>
      <c r="AM34" s="9">
        <v>7527.32</v>
      </c>
      <c r="AN34" s="9">
        <v>-1017.46</v>
      </c>
      <c r="AO34" s="9">
        <v>6509.86</v>
      </c>
      <c r="AP34" s="9">
        <v>-284.38</v>
      </c>
      <c r="AQ34" s="9">
        <v>6225.48</v>
      </c>
      <c r="AR34" s="9">
        <v>1121.8800000000001</v>
      </c>
      <c r="AS34" s="9">
        <v>7347.36</v>
      </c>
      <c r="AT34" s="9">
        <v>6214.67</v>
      </c>
      <c r="AU34" s="9">
        <v>13562.03</v>
      </c>
      <c r="AV34" s="9">
        <v>-6259.35</v>
      </c>
      <c r="AW34" s="9">
        <v>7302.68</v>
      </c>
      <c r="AX34" s="9">
        <v>429.27</v>
      </c>
      <c r="AY34" s="9">
        <v>7731.95</v>
      </c>
      <c r="AZ34" s="9">
        <v>-250.79</v>
      </c>
      <c r="BA34" s="9">
        <v>7481.16</v>
      </c>
      <c r="BB34" s="9">
        <v>680.44</v>
      </c>
      <c r="BC34" s="9">
        <v>8161.6</v>
      </c>
      <c r="BD34" s="9">
        <v>237.61</v>
      </c>
      <c r="BE34" s="9">
        <v>8399.2099999999991</v>
      </c>
      <c r="BF34" s="9">
        <v>-293.8</v>
      </c>
      <c r="BG34" s="9">
        <v>8105.41</v>
      </c>
      <c r="BH34" s="9">
        <v>-410.08</v>
      </c>
      <c r="BI34" s="9">
        <v>7695.33</v>
      </c>
      <c r="BJ34" s="9">
        <f t="shared" si="0"/>
        <v>509.3700000000008</v>
      </c>
      <c r="BK34" s="9">
        <v>8204.7000000000007</v>
      </c>
      <c r="BL34" s="9">
        <f t="shared" si="0"/>
        <v>-142.40000000000055</v>
      </c>
      <c r="BM34" s="9">
        <v>8062.3</v>
      </c>
    </row>
    <row r="35" spans="1:65" x14ac:dyDescent="0.35">
      <c r="A35" s="4" t="s">
        <v>37</v>
      </c>
      <c r="B35" s="5" t="s">
        <v>38</v>
      </c>
      <c r="C35" s="9">
        <v>0</v>
      </c>
      <c r="D35" s="9">
        <v>9049.8700000000008</v>
      </c>
      <c r="E35" s="9">
        <v>9049.8700000000008</v>
      </c>
      <c r="F35" s="9">
        <v>-5660.86</v>
      </c>
      <c r="G35" s="9">
        <v>3389.01</v>
      </c>
      <c r="H35" s="9">
        <v>-1631.07</v>
      </c>
      <c r="I35" s="9">
        <v>1757.94</v>
      </c>
      <c r="J35" s="9">
        <v>-415</v>
      </c>
      <c r="K35" s="9">
        <v>1342.94</v>
      </c>
      <c r="L35" s="9">
        <v>-527.82000000000005</v>
      </c>
      <c r="M35" s="9">
        <v>815.12</v>
      </c>
      <c r="N35" s="9">
        <v>-110.57</v>
      </c>
      <c r="O35" s="9">
        <v>704.55</v>
      </c>
      <c r="P35" s="9">
        <v>-89.29</v>
      </c>
      <c r="Q35" s="9">
        <v>615.26</v>
      </c>
      <c r="R35" s="9">
        <v>-88.08</v>
      </c>
      <c r="S35" s="9">
        <v>527.17999999999995</v>
      </c>
      <c r="T35" s="9">
        <v>400.15</v>
      </c>
      <c r="U35" s="9">
        <v>927.33</v>
      </c>
      <c r="V35" s="9">
        <v>1443.7</v>
      </c>
      <c r="W35" s="9">
        <v>2371.0300000000002</v>
      </c>
      <c r="X35" s="9">
        <v>363.45</v>
      </c>
      <c r="Y35" s="9">
        <v>2734.48</v>
      </c>
      <c r="Z35" s="9">
        <v>595.27</v>
      </c>
      <c r="AA35" s="9">
        <v>3329.75</v>
      </c>
      <c r="AB35" s="9">
        <v>-794.82</v>
      </c>
      <c r="AC35" s="9">
        <v>2534.9299999999998</v>
      </c>
      <c r="AD35" s="9">
        <v>-855.01</v>
      </c>
      <c r="AE35" s="9">
        <v>1679.92</v>
      </c>
      <c r="AF35" s="9">
        <v>1367.72</v>
      </c>
      <c r="AG35" s="9">
        <v>3047.64</v>
      </c>
      <c r="AH35" s="9">
        <v>633.52</v>
      </c>
      <c r="AI35" s="9">
        <v>3681.16</v>
      </c>
      <c r="AJ35" s="9">
        <v>-2720.16</v>
      </c>
      <c r="AK35" s="9">
        <v>961</v>
      </c>
      <c r="AL35" s="9">
        <v>-278.69</v>
      </c>
      <c r="AM35" s="9">
        <v>682.31</v>
      </c>
      <c r="AN35" s="9">
        <v>-37.97</v>
      </c>
      <c r="AO35" s="9">
        <v>644.34</v>
      </c>
      <c r="AP35" s="9">
        <v>274.89999999999998</v>
      </c>
      <c r="AQ35" s="9">
        <v>919.24</v>
      </c>
      <c r="AR35" s="9">
        <v>44.48</v>
      </c>
      <c r="AS35" s="9">
        <v>963.72</v>
      </c>
      <c r="AT35" s="9">
        <v>-118.11</v>
      </c>
      <c r="AU35" s="9">
        <v>845.61</v>
      </c>
      <c r="AV35" s="9">
        <v>1351.91</v>
      </c>
      <c r="AW35" s="9">
        <v>2197.52</v>
      </c>
      <c r="AX35" s="9">
        <v>642.01</v>
      </c>
      <c r="AY35" s="9">
        <v>2839.53</v>
      </c>
      <c r="AZ35" s="9">
        <v>-813.37</v>
      </c>
      <c r="BA35" s="9">
        <v>2026.16</v>
      </c>
      <c r="BB35" s="9">
        <v>5718.01</v>
      </c>
      <c r="BC35" s="9">
        <v>7744.17</v>
      </c>
      <c r="BD35" s="9">
        <v>-2394.3200000000002</v>
      </c>
      <c r="BE35" s="9">
        <v>5349.85</v>
      </c>
      <c r="BF35" s="9">
        <v>1711.26</v>
      </c>
      <c r="BG35" s="9">
        <v>7061.11</v>
      </c>
      <c r="BH35" s="9">
        <v>-4537.3900000000003</v>
      </c>
      <c r="BI35" s="9">
        <v>2523.7199999999998</v>
      </c>
      <c r="BJ35" s="9">
        <f t="shared" si="0"/>
        <v>-134.6899999999996</v>
      </c>
      <c r="BK35" s="9">
        <v>2389.0300000000002</v>
      </c>
      <c r="BL35" s="9">
        <f t="shared" si="0"/>
        <v>-1324.1000000000001</v>
      </c>
      <c r="BM35" s="9">
        <v>1064.93</v>
      </c>
    </row>
    <row r="36" spans="1:65" x14ac:dyDescent="0.35">
      <c r="A36" s="7" t="s">
        <v>0</v>
      </c>
      <c r="B36" s="5" t="s">
        <v>39</v>
      </c>
      <c r="C36" s="10">
        <v>31666.25</v>
      </c>
      <c r="D36" s="10">
        <v>8279.2900000000009</v>
      </c>
      <c r="E36" s="10">
        <v>39945.54</v>
      </c>
      <c r="F36" s="10">
        <v>193.43</v>
      </c>
      <c r="G36" s="10">
        <v>40138.97</v>
      </c>
      <c r="H36" s="10">
        <v>-2397.65</v>
      </c>
      <c r="I36" s="10">
        <v>37741.32</v>
      </c>
      <c r="J36" s="10">
        <v>8557.25</v>
      </c>
      <c r="K36" s="10">
        <v>46298.57</v>
      </c>
      <c r="L36" s="10">
        <v>-5607.76</v>
      </c>
      <c r="M36" s="10">
        <v>40690.81</v>
      </c>
      <c r="N36" s="10">
        <v>-5315.27</v>
      </c>
      <c r="O36" s="10">
        <v>35375.54</v>
      </c>
      <c r="P36" s="10">
        <v>9064.7900000000009</v>
      </c>
      <c r="Q36" s="10">
        <v>44440.33</v>
      </c>
      <c r="R36" s="10">
        <v>-7014.42</v>
      </c>
      <c r="S36" s="10">
        <v>37425.910000000003</v>
      </c>
      <c r="T36" s="10">
        <v>10921.15</v>
      </c>
      <c r="U36" s="10">
        <v>48347.06</v>
      </c>
      <c r="V36" s="10">
        <v>-14644.58</v>
      </c>
      <c r="W36" s="10">
        <v>33702.480000000003</v>
      </c>
      <c r="X36" s="10">
        <v>4830.34</v>
      </c>
      <c r="Y36" s="10">
        <v>38532.82</v>
      </c>
      <c r="Z36" s="10">
        <v>17676.57</v>
      </c>
      <c r="AA36" s="10">
        <v>56209.39</v>
      </c>
      <c r="AB36" s="10">
        <v>-3384.32</v>
      </c>
      <c r="AC36" s="10">
        <v>52825.07</v>
      </c>
      <c r="AD36" s="10">
        <v>7514.22</v>
      </c>
      <c r="AE36" s="10">
        <v>60339.29</v>
      </c>
      <c r="AF36" s="10">
        <v>-2640.3</v>
      </c>
      <c r="AG36" s="10">
        <v>57698.99</v>
      </c>
      <c r="AH36" s="10">
        <v>-3527.05</v>
      </c>
      <c r="AI36" s="10">
        <v>54171.94</v>
      </c>
      <c r="AJ36" s="10">
        <v>-3369.56</v>
      </c>
      <c r="AK36" s="10">
        <v>50802.38</v>
      </c>
      <c r="AL36" s="10">
        <v>6630.33</v>
      </c>
      <c r="AM36" s="10">
        <v>57432.71</v>
      </c>
      <c r="AN36" s="10">
        <v>-5037.03</v>
      </c>
      <c r="AO36" s="10">
        <v>52395.68</v>
      </c>
      <c r="AP36" s="10">
        <v>-3179.67</v>
      </c>
      <c r="AQ36" s="10">
        <v>49216.01</v>
      </c>
      <c r="AR36" s="10">
        <v>5352.72</v>
      </c>
      <c r="AS36" s="10">
        <v>54568.73</v>
      </c>
      <c r="AT36" s="10">
        <v>-13331</v>
      </c>
      <c r="AU36" s="10">
        <v>41237.730000000003</v>
      </c>
      <c r="AV36" s="10">
        <v>-3200.41</v>
      </c>
      <c r="AW36" s="10">
        <v>38037.32</v>
      </c>
      <c r="AX36" s="10">
        <v>8980.41</v>
      </c>
      <c r="AY36" s="10">
        <v>47017.73</v>
      </c>
      <c r="AZ36" s="10">
        <v>-7191.76</v>
      </c>
      <c r="BA36" s="10">
        <v>39825.97</v>
      </c>
      <c r="BB36" s="10">
        <v>15378.6</v>
      </c>
      <c r="BC36" s="10">
        <v>55204.57</v>
      </c>
      <c r="BD36" s="10">
        <v>-13723.99</v>
      </c>
      <c r="BE36" s="10">
        <v>41480.58</v>
      </c>
      <c r="BF36" s="10">
        <v>-4063.37</v>
      </c>
      <c r="BG36" s="10">
        <v>37417.21</v>
      </c>
      <c r="BH36" s="10">
        <v>-455.03</v>
      </c>
      <c r="BI36" s="10">
        <v>36962.18</v>
      </c>
      <c r="BJ36" s="10">
        <f>BK36-BI36</f>
        <v>1802.5599999999977</v>
      </c>
      <c r="BK36" s="10">
        <f>SUM(BK33:BK35)</f>
        <v>38764.74</v>
      </c>
      <c r="BL36" s="10">
        <f>BM36-BK36</f>
        <v>3804.9800000000032</v>
      </c>
      <c r="BM36" s="10">
        <f>SUM(BM33:BM35)</f>
        <v>42569.72</v>
      </c>
    </row>
    <row r="37" spans="1:65" x14ac:dyDescent="0.35">
      <c r="A37" s="4" t="s">
        <v>40</v>
      </c>
      <c r="B37" s="5" t="s">
        <v>41</v>
      </c>
      <c r="C37" s="9">
        <v>45.72</v>
      </c>
      <c r="D37" s="9">
        <v>528.42999999999995</v>
      </c>
      <c r="E37" s="9">
        <v>574.15</v>
      </c>
      <c r="F37" s="9">
        <v>-566.59</v>
      </c>
      <c r="G37" s="9">
        <v>7.56</v>
      </c>
      <c r="H37" s="9">
        <v>-7.56</v>
      </c>
      <c r="I37" s="9">
        <v>0</v>
      </c>
      <c r="J37" s="9">
        <v>6.2</v>
      </c>
      <c r="K37" s="9">
        <v>6.2</v>
      </c>
      <c r="L37" s="9">
        <v>44.57</v>
      </c>
      <c r="M37" s="9">
        <v>50.77</v>
      </c>
      <c r="N37" s="9">
        <v>-50.77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394.39</v>
      </c>
      <c r="AW37" s="9">
        <v>394.39</v>
      </c>
      <c r="AX37" s="9">
        <v>-394.39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24.06</v>
      </c>
      <c r="BE37" s="9">
        <v>24.06</v>
      </c>
      <c r="BF37" s="9">
        <v>-24.06</v>
      </c>
      <c r="BG37" s="9">
        <v>0</v>
      </c>
      <c r="BH37" s="9">
        <v>74.44</v>
      </c>
      <c r="BI37" s="9">
        <v>74.44</v>
      </c>
      <c r="BJ37" s="9">
        <f t="shared" si="0"/>
        <v>108.18</v>
      </c>
      <c r="BK37" s="9">
        <v>182.62</v>
      </c>
      <c r="BL37" s="9">
        <f t="shared" si="0"/>
        <v>-147.79000000000002</v>
      </c>
      <c r="BM37" s="9">
        <v>34.83</v>
      </c>
    </row>
    <row r="38" spans="1:65" x14ac:dyDescent="0.35">
      <c r="A38" s="7" t="s">
        <v>0</v>
      </c>
      <c r="B38" s="5" t="s">
        <v>42</v>
      </c>
      <c r="C38" s="10">
        <v>45.72</v>
      </c>
      <c r="D38" s="10">
        <v>528.42999999999995</v>
      </c>
      <c r="E38" s="10">
        <v>574.15</v>
      </c>
      <c r="F38" s="10">
        <v>-566.59</v>
      </c>
      <c r="G38" s="10">
        <v>7.56</v>
      </c>
      <c r="H38" s="10">
        <v>-7.56</v>
      </c>
      <c r="I38" s="10">
        <v>0</v>
      </c>
      <c r="J38" s="10">
        <v>6.2</v>
      </c>
      <c r="K38" s="10">
        <v>6.2</v>
      </c>
      <c r="L38" s="10">
        <v>44.57</v>
      </c>
      <c r="M38" s="10">
        <v>50.77</v>
      </c>
      <c r="N38" s="10">
        <v>-50.77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394.39</v>
      </c>
      <c r="AW38" s="10">
        <v>394.39</v>
      </c>
      <c r="AX38" s="10">
        <v>-394.39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24.06</v>
      </c>
      <c r="BE38" s="10">
        <v>24.06</v>
      </c>
      <c r="BF38" s="10">
        <v>-24.06</v>
      </c>
      <c r="BG38" s="10">
        <v>0</v>
      </c>
      <c r="BH38" s="10">
        <v>74.44</v>
      </c>
      <c r="BI38" s="10">
        <v>74.44</v>
      </c>
      <c r="BJ38" s="10">
        <f>BK38-BI38</f>
        <v>108.18</v>
      </c>
      <c r="BK38" s="10">
        <f>SUM(BK37)</f>
        <v>182.62</v>
      </c>
      <c r="BL38" s="10">
        <f>BM38-BK38</f>
        <v>-147.79000000000002</v>
      </c>
      <c r="BM38" s="10">
        <f>SUM(BM37)</f>
        <v>34.83</v>
      </c>
    </row>
    <row r="39" spans="1:65" x14ac:dyDescent="0.35">
      <c r="A39" s="4" t="s">
        <v>43</v>
      </c>
      <c r="B39" s="5" t="s">
        <v>44</v>
      </c>
      <c r="C39" s="9">
        <v>55.14</v>
      </c>
      <c r="D39" s="9">
        <v>-6.18</v>
      </c>
      <c r="E39" s="9">
        <v>48.96</v>
      </c>
      <c r="F39" s="9">
        <v>-9.43</v>
      </c>
      <c r="G39" s="9">
        <v>39.53</v>
      </c>
      <c r="H39" s="9">
        <v>12.12</v>
      </c>
      <c r="I39" s="9">
        <v>51.65</v>
      </c>
      <c r="J39" s="9">
        <v>-3.14</v>
      </c>
      <c r="K39" s="9">
        <v>48.51</v>
      </c>
      <c r="L39" s="9">
        <v>-10.87</v>
      </c>
      <c r="M39" s="9">
        <v>37.64</v>
      </c>
      <c r="N39" s="9">
        <v>16.04</v>
      </c>
      <c r="O39" s="9">
        <v>53.68</v>
      </c>
      <c r="P39" s="9">
        <v>-9.5399999999999991</v>
      </c>
      <c r="Q39" s="9">
        <v>44.14</v>
      </c>
      <c r="R39" s="9">
        <v>-0.65</v>
      </c>
      <c r="S39" s="9">
        <v>43.49</v>
      </c>
      <c r="T39" s="9">
        <v>24.76</v>
      </c>
      <c r="U39" s="9">
        <v>68.25</v>
      </c>
      <c r="V39" s="9">
        <v>-28.46</v>
      </c>
      <c r="W39" s="9">
        <v>39.79</v>
      </c>
      <c r="X39" s="9">
        <v>-2.13</v>
      </c>
      <c r="Y39" s="9">
        <v>37.659999999999997</v>
      </c>
      <c r="Z39" s="9">
        <v>39.5</v>
      </c>
      <c r="AA39" s="9">
        <v>77.16</v>
      </c>
      <c r="AB39" s="9">
        <v>-27.51</v>
      </c>
      <c r="AC39" s="9">
        <v>49.65</v>
      </c>
      <c r="AD39" s="9">
        <v>-4.08</v>
      </c>
      <c r="AE39" s="9">
        <v>45.57</v>
      </c>
      <c r="AF39" s="9">
        <v>35.869999999999997</v>
      </c>
      <c r="AG39" s="9">
        <v>81.44</v>
      </c>
      <c r="AH39" s="9">
        <v>-37.99</v>
      </c>
      <c r="AI39" s="9">
        <v>43.45</v>
      </c>
      <c r="AJ39" s="9">
        <v>1.33</v>
      </c>
      <c r="AK39" s="9">
        <v>44.78</v>
      </c>
      <c r="AL39" s="9">
        <v>25.62</v>
      </c>
      <c r="AM39" s="9">
        <v>70.400000000000006</v>
      </c>
      <c r="AN39" s="9">
        <v>-31.92</v>
      </c>
      <c r="AO39" s="9">
        <v>38.479999999999997</v>
      </c>
      <c r="AP39" s="9">
        <v>2.5</v>
      </c>
      <c r="AQ39" s="9">
        <v>40.98</v>
      </c>
      <c r="AR39" s="9">
        <v>32.450000000000003</v>
      </c>
      <c r="AS39" s="9">
        <v>73.430000000000007</v>
      </c>
      <c r="AT39" s="9">
        <v>-30.08</v>
      </c>
      <c r="AU39" s="9">
        <v>43.35</v>
      </c>
      <c r="AV39" s="9">
        <v>-0.49</v>
      </c>
      <c r="AW39" s="9">
        <v>42.86</v>
      </c>
      <c r="AX39" s="9">
        <v>0.81</v>
      </c>
      <c r="AY39" s="9">
        <v>43.67</v>
      </c>
      <c r="AZ39" s="9">
        <v>-0.75</v>
      </c>
      <c r="BA39" s="9">
        <v>42.92</v>
      </c>
      <c r="BB39" s="9">
        <v>-1.35</v>
      </c>
      <c r="BC39" s="9">
        <v>41.57</v>
      </c>
      <c r="BD39" s="9">
        <v>4.41</v>
      </c>
      <c r="BE39" s="9">
        <v>45.98</v>
      </c>
      <c r="BF39" s="9">
        <v>-1.84</v>
      </c>
      <c r="BG39" s="9">
        <v>44.14</v>
      </c>
      <c r="BH39" s="9">
        <v>1.23</v>
      </c>
      <c r="BI39" s="9">
        <v>45.37</v>
      </c>
      <c r="BJ39" s="9">
        <f t="shared" si="0"/>
        <v>-6.4099999999999966</v>
      </c>
      <c r="BK39" s="9">
        <v>38.96</v>
      </c>
      <c r="BL39" s="9">
        <f t="shared" si="0"/>
        <v>-5.4200000000000017</v>
      </c>
      <c r="BM39" s="9">
        <v>33.54</v>
      </c>
    </row>
    <row r="40" spans="1:65" x14ac:dyDescent="0.35">
      <c r="A40" s="7" t="s">
        <v>0</v>
      </c>
      <c r="B40" s="5" t="s">
        <v>45</v>
      </c>
      <c r="C40" s="10">
        <v>55.14</v>
      </c>
      <c r="D40" s="10">
        <v>-6.18</v>
      </c>
      <c r="E40" s="10">
        <v>48.96</v>
      </c>
      <c r="F40" s="10">
        <v>-9.43</v>
      </c>
      <c r="G40" s="10">
        <v>39.53</v>
      </c>
      <c r="H40" s="10">
        <v>12.12</v>
      </c>
      <c r="I40" s="10">
        <v>51.65</v>
      </c>
      <c r="J40" s="10">
        <v>-3.14</v>
      </c>
      <c r="K40" s="10">
        <v>48.51</v>
      </c>
      <c r="L40" s="10">
        <v>-10.87</v>
      </c>
      <c r="M40" s="10">
        <v>37.64</v>
      </c>
      <c r="N40" s="10">
        <v>16.04</v>
      </c>
      <c r="O40" s="10">
        <v>53.68</v>
      </c>
      <c r="P40" s="10">
        <v>-9.5399999999999991</v>
      </c>
      <c r="Q40" s="10">
        <v>44.14</v>
      </c>
      <c r="R40" s="10">
        <v>-0.65</v>
      </c>
      <c r="S40" s="10">
        <v>43.49</v>
      </c>
      <c r="T40" s="10">
        <v>24.76</v>
      </c>
      <c r="U40" s="10">
        <v>68.25</v>
      </c>
      <c r="V40" s="10">
        <v>-28.46</v>
      </c>
      <c r="W40" s="10">
        <v>39.79</v>
      </c>
      <c r="X40" s="10">
        <v>-2.13</v>
      </c>
      <c r="Y40" s="10">
        <v>37.659999999999997</v>
      </c>
      <c r="Z40" s="10">
        <v>39.5</v>
      </c>
      <c r="AA40" s="10">
        <v>77.16</v>
      </c>
      <c r="AB40" s="10">
        <v>-27.51</v>
      </c>
      <c r="AC40" s="10">
        <v>49.65</v>
      </c>
      <c r="AD40" s="10">
        <v>-4.08</v>
      </c>
      <c r="AE40" s="10">
        <v>45.57</v>
      </c>
      <c r="AF40" s="10">
        <v>35.869999999999997</v>
      </c>
      <c r="AG40" s="10">
        <v>81.44</v>
      </c>
      <c r="AH40" s="10">
        <v>-37.99</v>
      </c>
      <c r="AI40" s="10">
        <v>43.45</v>
      </c>
      <c r="AJ40" s="10">
        <v>1.33</v>
      </c>
      <c r="AK40" s="10">
        <v>44.78</v>
      </c>
      <c r="AL40" s="10">
        <v>25.62</v>
      </c>
      <c r="AM40" s="10">
        <v>70.400000000000006</v>
      </c>
      <c r="AN40" s="10">
        <v>-31.92</v>
      </c>
      <c r="AO40" s="10">
        <v>38.479999999999997</v>
      </c>
      <c r="AP40" s="10">
        <v>2.5</v>
      </c>
      <c r="AQ40" s="10">
        <v>40.98</v>
      </c>
      <c r="AR40" s="10">
        <v>32.450000000000003</v>
      </c>
      <c r="AS40" s="10">
        <v>73.430000000000007</v>
      </c>
      <c r="AT40" s="10">
        <v>-30.08</v>
      </c>
      <c r="AU40" s="10">
        <v>43.35</v>
      </c>
      <c r="AV40" s="10">
        <v>-0.49</v>
      </c>
      <c r="AW40" s="10">
        <v>42.86</v>
      </c>
      <c r="AX40" s="10">
        <v>0.81</v>
      </c>
      <c r="AY40" s="10">
        <v>43.67</v>
      </c>
      <c r="AZ40" s="10">
        <v>-0.75</v>
      </c>
      <c r="BA40" s="10">
        <v>42.92</v>
      </c>
      <c r="BB40" s="10">
        <v>-1.35</v>
      </c>
      <c r="BC40" s="10">
        <v>41.57</v>
      </c>
      <c r="BD40" s="10">
        <v>4.41</v>
      </c>
      <c r="BE40" s="10">
        <v>45.98</v>
      </c>
      <c r="BF40" s="10">
        <v>-1.84</v>
      </c>
      <c r="BG40" s="10">
        <v>44.14</v>
      </c>
      <c r="BH40" s="10">
        <v>1.23</v>
      </c>
      <c r="BI40" s="10">
        <v>45.37</v>
      </c>
      <c r="BJ40" s="10">
        <f>BK40-BI40</f>
        <v>-6.4099999999999966</v>
      </c>
      <c r="BK40" s="10">
        <f>SUM(BK39)</f>
        <v>38.96</v>
      </c>
      <c r="BL40" s="10">
        <f>BM40-BK40</f>
        <v>-5.4200000000000017</v>
      </c>
      <c r="BM40" s="10">
        <f>SUM(BM39)</f>
        <v>33.54</v>
      </c>
    </row>
    <row r="41" spans="1:65" x14ac:dyDescent="0.35">
      <c r="A41" s="4" t="s">
        <v>46</v>
      </c>
      <c r="B41" s="5" t="s">
        <v>47</v>
      </c>
      <c r="C41" s="9">
        <v>8539.94</v>
      </c>
      <c r="D41" s="9">
        <v>-24.89</v>
      </c>
      <c r="E41" s="9">
        <v>8515.0499999999993</v>
      </c>
      <c r="F41" s="9">
        <v>-3486</v>
      </c>
      <c r="G41" s="9">
        <v>5029.05</v>
      </c>
      <c r="H41" s="9">
        <v>2877.67</v>
      </c>
      <c r="I41" s="9">
        <v>7906.72</v>
      </c>
      <c r="J41" s="9">
        <v>198.9</v>
      </c>
      <c r="K41" s="9">
        <v>8105.62</v>
      </c>
      <c r="L41" s="9">
        <v>3500.52</v>
      </c>
      <c r="M41" s="9">
        <v>11606.14</v>
      </c>
      <c r="N41" s="9">
        <v>-2052.36</v>
      </c>
      <c r="O41" s="9">
        <v>9553.7800000000007</v>
      </c>
      <c r="P41" s="9">
        <v>-795.97</v>
      </c>
      <c r="Q41" s="9">
        <v>8757.81</v>
      </c>
      <c r="R41" s="9">
        <v>1435.83</v>
      </c>
      <c r="S41" s="9">
        <v>10193.64</v>
      </c>
      <c r="T41" s="9">
        <v>488.78</v>
      </c>
      <c r="U41" s="9">
        <v>10682.42</v>
      </c>
      <c r="V41" s="9">
        <v>-1148.83</v>
      </c>
      <c r="W41" s="9">
        <v>9533.59</v>
      </c>
      <c r="X41" s="9">
        <v>14535.22</v>
      </c>
      <c r="Y41" s="9">
        <v>24068.81</v>
      </c>
      <c r="Z41" s="9">
        <v>-13235.78</v>
      </c>
      <c r="AA41" s="9">
        <v>10833.03</v>
      </c>
      <c r="AB41" s="9">
        <v>993.11</v>
      </c>
      <c r="AC41" s="9">
        <v>11826.14</v>
      </c>
      <c r="AD41" s="9">
        <v>-2503.48</v>
      </c>
      <c r="AE41" s="9">
        <v>9322.66</v>
      </c>
      <c r="AF41" s="9">
        <v>-1900.75</v>
      </c>
      <c r="AG41" s="9">
        <v>7421.91</v>
      </c>
      <c r="AH41" s="9">
        <v>-236.8</v>
      </c>
      <c r="AI41" s="9">
        <v>7185.11</v>
      </c>
      <c r="AJ41" s="9">
        <v>-48.27</v>
      </c>
      <c r="AK41" s="9">
        <v>7136.84</v>
      </c>
      <c r="AL41" s="9">
        <v>1558.8</v>
      </c>
      <c r="AM41" s="9">
        <v>8695.64</v>
      </c>
      <c r="AN41" s="9">
        <v>-4902.72</v>
      </c>
      <c r="AO41" s="9">
        <v>3792.92</v>
      </c>
      <c r="AP41" s="9">
        <v>917.84</v>
      </c>
      <c r="AQ41" s="9">
        <v>4710.76</v>
      </c>
      <c r="AR41" s="9">
        <v>2333.89</v>
      </c>
      <c r="AS41" s="9">
        <v>7044.65</v>
      </c>
      <c r="AT41" s="9">
        <v>-1636.53</v>
      </c>
      <c r="AU41" s="9">
        <v>5408.12</v>
      </c>
      <c r="AV41" s="9">
        <v>9054.08</v>
      </c>
      <c r="AW41" s="9">
        <v>14462.2</v>
      </c>
      <c r="AX41" s="9">
        <v>-7995.71</v>
      </c>
      <c r="AY41" s="9">
        <v>6466.49</v>
      </c>
      <c r="AZ41" s="9">
        <v>-546.49</v>
      </c>
      <c r="BA41" s="9">
        <v>5920</v>
      </c>
      <c r="BB41" s="9">
        <v>-9490.02</v>
      </c>
      <c r="BC41" s="9">
        <v>-3570.02</v>
      </c>
      <c r="BD41" s="9">
        <v>8705.35</v>
      </c>
      <c r="BE41" s="9">
        <v>5135.33</v>
      </c>
      <c r="BF41" s="9">
        <v>-776.25</v>
      </c>
      <c r="BG41" s="9">
        <v>4359.08</v>
      </c>
      <c r="BH41" s="9">
        <v>166.83</v>
      </c>
      <c r="BI41" s="9">
        <v>4525.91</v>
      </c>
      <c r="BJ41" s="9">
        <f t="shared" si="0"/>
        <v>600.94999999999982</v>
      </c>
      <c r="BK41" s="9">
        <v>5126.8599999999997</v>
      </c>
      <c r="BL41" s="9">
        <f t="shared" si="0"/>
        <v>-105.51999999999953</v>
      </c>
      <c r="BM41" s="9">
        <v>5021.34</v>
      </c>
    </row>
    <row r="42" spans="1:65" x14ac:dyDescent="0.35">
      <c r="A42" s="4" t="s">
        <v>48</v>
      </c>
      <c r="B42" s="5" t="s">
        <v>49</v>
      </c>
      <c r="C42" s="9">
        <v>8926.77</v>
      </c>
      <c r="D42" s="9">
        <v>-2798.34</v>
      </c>
      <c r="E42" s="9">
        <v>6128.43</v>
      </c>
      <c r="F42" s="9">
        <v>-204.54</v>
      </c>
      <c r="G42" s="9">
        <v>5923.89</v>
      </c>
      <c r="H42" s="9">
        <v>2368.91</v>
      </c>
      <c r="I42" s="9">
        <v>8292.7999999999993</v>
      </c>
      <c r="J42" s="9">
        <v>-2902.3</v>
      </c>
      <c r="K42" s="9">
        <v>5390.5</v>
      </c>
      <c r="L42" s="9">
        <v>380.12</v>
      </c>
      <c r="M42" s="9">
        <v>5770.62</v>
      </c>
      <c r="N42" s="9">
        <v>-112.74</v>
      </c>
      <c r="O42" s="9">
        <v>5657.88</v>
      </c>
      <c r="P42" s="9">
        <v>-183.5</v>
      </c>
      <c r="Q42" s="9">
        <v>5474.38</v>
      </c>
      <c r="R42" s="9">
        <v>1152.0999999999999</v>
      </c>
      <c r="S42" s="9">
        <v>6626.48</v>
      </c>
      <c r="T42" s="9">
        <v>-1351.25</v>
      </c>
      <c r="U42" s="9">
        <v>5275.23</v>
      </c>
      <c r="V42" s="9">
        <v>506.81</v>
      </c>
      <c r="W42" s="9">
        <v>5782.04</v>
      </c>
      <c r="X42" s="9">
        <v>160.72999999999999</v>
      </c>
      <c r="Y42" s="9">
        <v>5942.77</v>
      </c>
      <c r="Z42" s="9">
        <v>971.41</v>
      </c>
      <c r="AA42" s="9">
        <v>6914.18</v>
      </c>
      <c r="AB42" s="9">
        <v>50.96</v>
      </c>
      <c r="AC42" s="9">
        <v>6965.14</v>
      </c>
      <c r="AD42" s="9">
        <v>144.46</v>
      </c>
      <c r="AE42" s="9">
        <v>7109.6</v>
      </c>
      <c r="AF42" s="9">
        <v>-49.54</v>
      </c>
      <c r="AG42" s="9">
        <v>7060.06</v>
      </c>
      <c r="AH42" s="9">
        <v>489.55</v>
      </c>
      <c r="AI42" s="9">
        <v>7549.61</v>
      </c>
      <c r="AJ42" s="9">
        <v>-674.81</v>
      </c>
      <c r="AK42" s="9">
        <v>6874.8</v>
      </c>
      <c r="AL42" s="9">
        <v>-382.69</v>
      </c>
      <c r="AM42" s="9">
        <v>6492.11</v>
      </c>
      <c r="AN42" s="9">
        <v>1019.35</v>
      </c>
      <c r="AO42" s="9">
        <v>7511.46</v>
      </c>
      <c r="AP42" s="9">
        <v>-515.39</v>
      </c>
      <c r="AQ42" s="9">
        <v>6996.07</v>
      </c>
      <c r="AR42" s="9">
        <v>21.72</v>
      </c>
      <c r="AS42" s="9">
        <v>7017.79</v>
      </c>
      <c r="AT42" s="9">
        <v>-730.21</v>
      </c>
      <c r="AU42" s="9">
        <v>6287.58</v>
      </c>
      <c r="AV42" s="9">
        <v>73.8</v>
      </c>
      <c r="AW42" s="9">
        <v>6361.38</v>
      </c>
      <c r="AX42" s="9">
        <v>-736.02</v>
      </c>
      <c r="AY42" s="9">
        <v>5625.36</v>
      </c>
      <c r="AZ42" s="9">
        <v>-321.17</v>
      </c>
      <c r="BA42" s="9">
        <v>5304.19</v>
      </c>
      <c r="BB42" s="9">
        <v>537.86</v>
      </c>
      <c r="BC42" s="9">
        <v>5842.05</v>
      </c>
      <c r="BD42" s="9">
        <v>-289.88</v>
      </c>
      <c r="BE42" s="9">
        <v>5552.17</v>
      </c>
      <c r="BF42" s="9">
        <v>418.45</v>
      </c>
      <c r="BG42" s="9">
        <v>5970.62</v>
      </c>
      <c r="BH42" s="9">
        <v>-96.14</v>
      </c>
      <c r="BI42" s="9">
        <v>5874.48</v>
      </c>
      <c r="BJ42" s="9">
        <f t="shared" si="0"/>
        <v>-87.3799999999992</v>
      </c>
      <c r="BK42" s="9">
        <v>5787.1</v>
      </c>
      <c r="BL42" s="9">
        <f t="shared" si="0"/>
        <v>1189.0699999999997</v>
      </c>
      <c r="BM42" s="9">
        <v>6976.17</v>
      </c>
    </row>
    <row r="43" spans="1:65" x14ac:dyDescent="0.35">
      <c r="A43" s="4" t="s">
        <v>50</v>
      </c>
      <c r="B43" s="5" t="s">
        <v>51</v>
      </c>
      <c r="C43" s="9">
        <v>-881.44</v>
      </c>
      <c r="D43" s="9">
        <v>-83.51</v>
      </c>
      <c r="E43" s="9">
        <v>-964.95</v>
      </c>
      <c r="F43" s="9">
        <v>350.64</v>
      </c>
      <c r="G43" s="9">
        <v>-614.30999999999995</v>
      </c>
      <c r="H43" s="9">
        <v>-172.94</v>
      </c>
      <c r="I43" s="9">
        <v>-787.25</v>
      </c>
      <c r="J43" s="9">
        <v>508.95</v>
      </c>
      <c r="K43" s="9">
        <v>-278.3</v>
      </c>
      <c r="L43" s="9">
        <v>-452.51</v>
      </c>
      <c r="M43" s="9">
        <v>-730.81</v>
      </c>
      <c r="N43" s="9">
        <v>142.77000000000001</v>
      </c>
      <c r="O43" s="9">
        <v>-588.04</v>
      </c>
      <c r="P43" s="9">
        <v>355.72</v>
      </c>
      <c r="Q43" s="9">
        <v>-232.32</v>
      </c>
      <c r="R43" s="9">
        <v>-753.86</v>
      </c>
      <c r="S43" s="9">
        <v>-986.18</v>
      </c>
      <c r="T43" s="9">
        <v>-392.78</v>
      </c>
      <c r="U43" s="9">
        <v>-1378.96</v>
      </c>
      <c r="V43" s="9">
        <v>359.47</v>
      </c>
      <c r="W43" s="9">
        <v>-1019.49</v>
      </c>
      <c r="X43" s="9">
        <v>684.69</v>
      </c>
      <c r="Y43" s="9">
        <v>-334.8</v>
      </c>
      <c r="Z43" s="9">
        <v>-497.42</v>
      </c>
      <c r="AA43" s="9">
        <v>-832.22</v>
      </c>
      <c r="AB43" s="9">
        <v>-288.16000000000003</v>
      </c>
      <c r="AC43" s="9">
        <v>-1120.3800000000001</v>
      </c>
      <c r="AD43" s="9">
        <v>619.46</v>
      </c>
      <c r="AE43" s="9">
        <v>-500.92</v>
      </c>
      <c r="AF43" s="9">
        <v>387.81</v>
      </c>
      <c r="AG43" s="9">
        <v>-113.11</v>
      </c>
      <c r="AH43" s="9">
        <v>-97.21</v>
      </c>
      <c r="AI43" s="9">
        <v>-210.32</v>
      </c>
      <c r="AJ43" s="9">
        <v>-453.58</v>
      </c>
      <c r="AK43" s="9">
        <v>-663.9</v>
      </c>
      <c r="AL43" s="9">
        <v>245.73</v>
      </c>
      <c r="AM43" s="9">
        <v>-418.17</v>
      </c>
      <c r="AN43" s="9">
        <v>-870.67</v>
      </c>
      <c r="AO43" s="9">
        <v>-1288.8399999999999</v>
      </c>
      <c r="AP43" s="9">
        <v>-274.8</v>
      </c>
      <c r="AQ43" s="9">
        <v>-1563.64</v>
      </c>
      <c r="AR43" s="9">
        <v>-1618.5</v>
      </c>
      <c r="AS43" s="9">
        <v>-3182.14</v>
      </c>
      <c r="AT43" s="9">
        <v>1844.08</v>
      </c>
      <c r="AU43" s="9">
        <v>-1338.06</v>
      </c>
      <c r="AV43" s="9">
        <v>-108.19</v>
      </c>
      <c r="AW43" s="9">
        <v>-1446.25</v>
      </c>
      <c r="AX43" s="9">
        <v>312.91000000000003</v>
      </c>
      <c r="AY43" s="9">
        <v>-1133.3399999999999</v>
      </c>
      <c r="AZ43" s="9">
        <v>302.43</v>
      </c>
      <c r="BA43" s="9">
        <v>-830.91</v>
      </c>
      <c r="BB43" s="9">
        <v>555.9</v>
      </c>
      <c r="BC43" s="9">
        <v>-275.01</v>
      </c>
      <c r="BD43" s="9">
        <v>-267.67</v>
      </c>
      <c r="BE43" s="9">
        <v>-542.67999999999995</v>
      </c>
      <c r="BF43" s="9">
        <v>-185.27</v>
      </c>
      <c r="BG43" s="9">
        <v>-727.95</v>
      </c>
      <c r="BH43" s="9">
        <v>-1356.69</v>
      </c>
      <c r="BI43" s="9">
        <v>-2084.64</v>
      </c>
      <c r="BJ43" s="9">
        <f t="shared" si="0"/>
        <v>436.32999999999993</v>
      </c>
      <c r="BK43" s="9">
        <v>-1648.31</v>
      </c>
      <c r="BL43" s="9">
        <f t="shared" si="0"/>
        <v>119.75</v>
      </c>
      <c r="BM43" s="9">
        <v>-1528.56</v>
      </c>
    </row>
    <row r="44" spans="1:65" x14ac:dyDescent="0.35">
      <c r="A44" s="4" t="s">
        <v>52</v>
      </c>
      <c r="B44" s="5" t="s">
        <v>53</v>
      </c>
      <c r="C44" s="9">
        <v>7410.2</v>
      </c>
      <c r="D44" s="9">
        <v>19.510000000000002</v>
      </c>
      <c r="E44" s="9">
        <v>7429.71</v>
      </c>
      <c r="F44" s="9">
        <v>-2684.43</v>
      </c>
      <c r="G44" s="9">
        <v>4745.28</v>
      </c>
      <c r="H44" s="9">
        <v>692</v>
      </c>
      <c r="I44" s="9">
        <v>5437.28</v>
      </c>
      <c r="J44" s="9">
        <v>-802.98</v>
      </c>
      <c r="K44" s="9">
        <v>4634.3</v>
      </c>
      <c r="L44" s="9">
        <v>2709.74</v>
      </c>
      <c r="M44" s="9">
        <v>7344.04</v>
      </c>
      <c r="N44" s="9">
        <v>-2596.23</v>
      </c>
      <c r="O44" s="9">
        <v>4747.8100000000004</v>
      </c>
      <c r="P44" s="9">
        <v>639.09</v>
      </c>
      <c r="Q44" s="9">
        <v>5386.9</v>
      </c>
      <c r="R44" s="9">
        <v>1508.16</v>
      </c>
      <c r="S44" s="9">
        <v>6895.06</v>
      </c>
      <c r="T44" s="9">
        <v>-200.7</v>
      </c>
      <c r="U44" s="9">
        <v>6694.36</v>
      </c>
      <c r="V44" s="9">
        <v>-202.31</v>
      </c>
      <c r="W44" s="9">
        <v>6492.05</v>
      </c>
      <c r="X44" s="9">
        <v>497.02</v>
      </c>
      <c r="Y44" s="9">
        <v>6989.07</v>
      </c>
      <c r="Z44" s="9">
        <v>-3105.77</v>
      </c>
      <c r="AA44" s="9">
        <v>3883.3</v>
      </c>
      <c r="AB44" s="9">
        <v>1199.72</v>
      </c>
      <c r="AC44" s="9">
        <v>5083.0200000000004</v>
      </c>
      <c r="AD44" s="9">
        <v>670.9</v>
      </c>
      <c r="AE44" s="9">
        <v>5753.92</v>
      </c>
      <c r="AF44" s="9">
        <v>2463.85</v>
      </c>
      <c r="AG44" s="9">
        <v>8217.77</v>
      </c>
      <c r="AH44" s="9">
        <v>1663.83</v>
      </c>
      <c r="AI44" s="9">
        <v>9881.6</v>
      </c>
      <c r="AJ44" s="9">
        <v>1190.01</v>
      </c>
      <c r="AK44" s="9">
        <v>11071.61</v>
      </c>
      <c r="AL44" s="9">
        <v>-1836.67</v>
      </c>
      <c r="AM44" s="9">
        <v>9234.94</v>
      </c>
      <c r="AN44" s="9">
        <v>1585.98</v>
      </c>
      <c r="AO44" s="9">
        <v>10820.92</v>
      </c>
      <c r="AP44" s="9">
        <v>-4473.33</v>
      </c>
      <c r="AQ44" s="9">
        <v>6347.59</v>
      </c>
      <c r="AR44" s="9">
        <v>565.01</v>
      </c>
      <c r="AS44" s="9">
        <v>6912.6</v>
      </c>
      <c r="AT44" s="9">
        <v>-119.42</v>
      </c>
      <c r="AU44" s="9">
        <v>6793.18</v>
      </c>
      <c r="AV44" s="9">
        <v>-6404.46</v>
      </c>
      <c r="AW44" s="9">
        <v>388.72</v>
      </c>
      <c r="AX44" s="9">
        <v>7616.83</v>
      </c>
      <c r="AY44" s="9">
        <v>8005.55</v>
      </c>
      <c r="AZ44" s="9">
        <v>179.94</v>
      </c>
      <c r="BA44" s="9">
        <v>8185.49</v>
      </c>
      <c r="BB44" s="9">
        <v>762.18</v>
      </c>
      <c r="BC44" s="9">
        <v>8947.67</v>
      </c>
      <c r="BD44" s="9">
        <v>5826.01</v>
      </c>
      <c r="BE44" s="9">
        <v>14773.68</v>
      </c>
      <c r="BF44" s="9">
        <v>-5652.18</v>
      </c>
      <c r="BG44" s="9">
        <v>9121.5</v>
      </c>
      <c r="BH44" s="9">
        <v>-1054.73</v>
      </c>
      <c r="BI44" s="9">
        <v>8066.77</v>
      </c>
      <c r="BJ44" s="9">
        <f t="shared" si="0"/>
        <v>-2304.1800000000003</v>
      </c>
      <c r="BK44" s="9">
        <v>5762.59</v>
      </c>
      <c r="BL44" s="9">
        <f t="shared" si="0"/>
        <v>2225.8899999999994</v>
      </c>
      <c r="BM44" s="9">
        <v>7988.48</v>
      </c>
    </row>
    <row r="45" spans="1:65" x14ac:dyDescent="0.35">
      <c r="A45" s="4" t="s">
        <v>54</v>
      </c>
      <c r="B45" s="5" t="s">
        <v>55</v>
      </c>
      <c r="C45" s="9">
        <v>85.47</v>
      </c>
      <c r="D45" s="9">
        <v>0</v>
      </c>
      <c r="E45" s="9">
        <v>85.47</v>
      </c>
      <c r="F45" s="9">
        <v>6.77</v>
      </c>
      <c r="G45" s="9">
        <v>92.24</v>
      </c>
      <c r="H45" s="9">
        <v>-6.77</v>
      </c>
      <c r="I45" s="9">
        <v>85.47</v>
      </c>
      <c r="J45" s="9">
        <v>0</v>
      </c>
      <c r="K45" s="9">
        <v>85.47</v>
      </c>
      <c r="L45" s="9">
        <v>0</v>
      </c>
      <c r="M45" s="9">
        <v>85.47</v>
      </c>
      <c r="N45" s="9">
        <v>0</v>
      </c>
      <c r="O45" s="9">
        <v>85.47</v>
      </c>
      <c r="P45" s="9">
        <v>0</v>
      </c>
      <c r="Q45" s="9">
        <v>85.47</v>
      </c>
      <c r="R45" s="9">
        <v>-0.01</v>
      </c>
      <c r="S45" s="9">
        <v>85.46</v>
      </c>
      <c r="T45" s="9">
        <v>12.92</v>
      </c>
      <c r="U45" s="9">
        <v>98.38</v>
      </c>
      <c r="V45" s="9">
        <v>27.28</v>
      </c>
      <c r="W45" s="9">
        <v>125.66</v>
      </c>
      <c r="X45" s="9">
        <v>-27.32</v>
      </c>
      <c r="Y45" s="9">
        <v>98.34</v>
      </c>
      <c r="Z45" s="9">
        <v>0</v>
      </c>
      <c r="AA45" s="9">
        <v>98.34</v>
      </c>
      <c r="AB45" s="9">
        <v>0</v>
      </c>
      <c r="AC45" s="9">
        <v>98.34</v>
      </c>
      <c r="AD45" s="9">
        <v>0</v>
      </c>
      <c r="AE45" s="9">
        <v>98.34</v>
      </c>
      <c r="AF45" s="9">
        <v>116.27</v>
      </c>
      <c r="AG45" s="9">
        <v>214.61</v>
      </c>
      <c r="AH45" s="9">
        <v>-111.11</v>
      </c>
      <c r="AI45" s="9">
        <v>103.5</v>
      </c>
      <c r="AJ45" s="9">
        <v>6.01</v>
      </c>
      <c r="AK45" s="9">
        <v>109.51</v>
      </c>
      <c r="AL45" s="9">
        <v>25.99</v>
      </c>
      <c r="AM45" s="9">
        <v>135.5</v>
      </c>
      <c r="AN45" s="9">
        <v>0</v>
      </c>
      <c r="AO45" s="9">
        <v>135.5</v>
      </c>
      <c r="AP45" s="9">
        <v>22.94</v>
      </c>
      <c r="AQ45" s="9">
        <v>158.44</v>
      </c>
      <c r="AR45" s="9">
        <v>363.87</v>
      </c>
      <c r="AS45" s="9">
        <v>522.30999999999995</v>
      </c>
      <c r="AT45" s="9">
        <v>0</v>
      </c>
      <c r="AU45" s="9">
        <v>522.30999999999995</v>
      </c>
      <c r="AV45" s="9">
        <v>8.73</v>
      </c>
      <c r="AW45" s="9">
        <v>531.04</v>
      </c>
      <c r="AX45" s="9">
        <v>-8.73</v>
      </c>
      <c r="AY45" s="9">
        <v>522.30999999999995</v>
      </c>
      <c r="AZ45" s="9">
        <v>-797.32</v>
      </c>
      <c r="BA45" s="9">
        <v>-275.01</v>
      </c>
      <c r="BB45" s="9">
        <v>398.66</v>
      </c>
      <c r="BC45" s="9">
        <v>123.65</v>
      </c>
      <c r="BD45" s="9">
        <v>0</v>
      </c>
      <c r="BE45" s="9">
        <v>123.65</v>
      </c>
      <c r="BF45" s="9">
        <v>0</v>
      </c>
      <c r="BG45" s="9">
        <v>123.65</v>
      </c>
      <c r="BH45" s="9">
        <v>0</v>
      </c>
      <c r="BI45" s="9">
        <v>123.65</v>
      </c>
      <c r="BJ45" s="9">
        <f t="shared" si="0"/>
        <v>0</v>
      </c>
      <c r="BK45" s="9">
        <v>123.65</v>
      </c>
      <c r="BL45" s="9">
        <f t="shared" si="0"/>
        <v>0</v>
      </c>
      <c r="BM45" s="9">
        <v>123.65</v>
      </c>
    </row>
    <row r="46" spans="1:65" x14ac:dyDescent="0.35">
      <c r="A46" s="4" t="s">
        <v>56</v>
      </c>
      <c r="B46" s="5" t="s">
        <v>57</v>
      </c>
      <c r="C46" s="9">
        <v>3309.51</v>
      </c>
      <c r="D46" s="9">
        <v>-122.17</v>
      </c>
      <c r="E46" s="9">
        <v>3187.34</v>
      </c>
      <c r="F46" s="9">
        <v>-879.88</v>
      </c>
      <c r="G46" s="9">
        <v>2307.46</v>
      </c>
      <c r="H46" s="9">
        <v>3478.85</v>
      </c>
      <c r="I46" s="9">
        <v>5786.31</v>
      </c>
      <c r="J46" s="9">
        <v>-1549.16</v>
      </c>
      <c r="K46" s="9">
        <v>4237.1499999999996</v>
      </c>
      <c r="L46" s="9">
        <v>-22262.89</v>
      </c>
      <c r="M46" s="9">
        <v>-18025.740000000002</v>
      </c>
      <c r="N46" s="9">
        <v>21265.38</v>
      </c>
      <c r="O46" s="9">
        <v>3239.64</v>
      </c>
      <c r="P46" s="9">
        <v>-211.82</v>
      </c>
      <c r="Q46" s="9">
        <v>3027.82</v>
      </c>
      <c r="R46" s="9">
        <v>-2573.34</v>
      </c>
      <c r="S46" s="9">
        <v>454.48</v>
      </c>
      <c r="T46" s="9">
        <v>2995.9</v>
      </c>
      <c r="U46" s="9">
        <v>3450.38</v>
      </c>
      <c r="V46" s="9">
        <v>26.35</v>
      </c>
      <c r="W46" s="9">
        <v>3476.73</v>
      </c>
      <c r="X46" s="9">
        <v>-2476.09</v>
      </c>
      <c r="Y46" s="9">
        <v>1000.64</v>
      </c>
      <c r="Z46" s="9">
        <v>2303.81</v>
      </c>
      <c r="AA46" s="9">
        <v>3304.45</v>
      </c>
      <c r="AB46" s="9">
        <v>294.02999999999997</v>
      </c>
      <c r="AC46" s="9">
        <v>3598.48</v>
      </c>
      <c r="AD46" s="9">
        <v>-3426.04</v>
      </c>
      <c r="AE46" s="9">
        <v>172.44</v>
      </c>
      <c r="AF46" s="9">
        <v>2468.8000000000002</v>
      </c>
      <c r="AG46" s="9">
        <v>2641.24</v>
      </c>
      <c r="AH46" s="9">
        <v>440.24</v>
      </c>
      <c r="AI46" s="9">
        <v>3081.48</v>
      </c>
      <c r="AJ46" s="9">
        <v>-3760.2</v>
      </c>
      <c r="AK46" s="9">
        <v>-678.72</v>
      </c>
      <c r="AL46" s="9">
        <v>6100.75</v>
      </c>
      <c r="AM46" s="9">
        <v>5422.03</v>
      </c>
      <c r="AN46" s="9">
        <v>-1896.42</v>
      </c>
      <c r="AO46" s="9">
        <v>3525.61</v>
      </c>
      <c r="AP46" s="9">
        <v>-3423.89</v>
      </c>
      <c r="AQ46" s="9">
        <v>101.72</v>
      </c>
      <c r="AR46" s="9">
        <v>2135.12</v>
      </c>
      <c r="AS46" s="9">
        <v>2236.84</v>
      </c>
      <c r="AT46" s="9">
        <v>6977.46</v>
      </c>
      <c r="AU46" s="9">
        <v>9214.2999999999993</v>
      </c>
      <c r="AV46" s="9">
        <v>-4172.87</v>
      </c>
      <c r="AW46" s="9">
        <v>5041.43</v>
      </c>
      <c r="AX46" s="9">
        <v>-2829.98</v>
      </c>
      <c r="AY46" s="9">
        <v>2211.4499999999998</v>
      </c>
      <c r="AZ46" s="9">
        <v>844.73</v>
      </c>
      <c r="BA46" s="9">
        <v>3056.18</v>
      </c>
      <c r="BB46" s="9">
        <v>-241.57</v>
      </c>
      <c r="BC46" s="9">
        <v>2814.61</v>
      </c>
      <c r="BD46" s="9">
        <v>-17.79</v>
      </c>
      <c r="BE46" s="9">
        <v>2796.82</v>
      </c>
      <c r="BF46" s="9">
        <v>-83.21</v>
      </c>
      <c r="BG46" s="9">
        <v>2713.61</v>
      </c>
      <c r="BH46" s="9">
        <v>58.25</v>
      </c>
      <c r="BI46" s="9">
        <v>2771.86</v>
      </c>
      <c r="BJ46" s="9">
        <f t="shared" si="0"/>
        <v>17.449999999999818</v>
      </c>
      <c r="BK46" s="9">
        <v>2789.31</v>
      </c>
      <c r="BL46" s="9">
        <f t="shared" si="0"/>
        <v>-162.00999999999976</v>
      </c>
      <c r="BM46" s="9">
        <v>2627.3</v>
      </c>
    </row>
    <row r="47" spans="1:65" x14ac:dyDescent="0.35">
      <c r="A47" s="4" t="s">
        <v>58</v>
      </c>
      <c r="B47" s="5" t="s">
        <v>59</v>
      </c>
      <c r="C47" s="9">
        <v>21632.91</v>
      </c>
      <c r="D47" s="9">
        <v>-1890.95</v>
      </c>
      <c r="E47" s="9">
        <v>19741.96</v>
      </c>
      <c r="F47" s="9">
        <v>-966.32</v>
      </c>
      <c r="G47" s="9">
        <v>18775.64</v>
      </c>
      <c r="H47" s="9">
        <v>-198.12</v>
      </c>
      <c r="I47" s="9">
        <v>18577.52</v>
      </c>
      <c r="J47" s="9">
        <v>957.8</v>
      </c>
      <c r="K47" s="9">
        <v>19535.32</v>
      </c>
      <c r="L47" s="9">
        <v>-17694.580000000002</v>
      </c>
      <c r="M47" s="9">
        <v>1840.74</v>
      </c>
      <c r="N47" s="9">
        <v>19507.740000000002</v>
      </c>
      <c r="O47" s="9">
        <v>21348.48</v>
      </c>
      <c r="P47" s="9">
        <v>-3033.69</v>
      </c>
      <c r="Q47" s="9">
        <v>18314.79</v>
      </c>
      <c r="R47" s="9">
        <v>1412.62</v>
      </c>
      <c r="S47" s="9">
        <v>19727.41</v>
      </c>
      <c r="T47" s="9">
        <v>-11994.06</v>
      </c>
      <c r="U47" s="9">
        <v>7733.35</v>
      </c>
      <c r="V47" s="9">
        <v>10312.16</v>
      </c>
      <c r="W47" s="9">
        <v>18045.509999999998</v>
      </c>
      <c r="X47" s="9">
        <v>1048.2</v>
      </c>
      <c r="Y47" s="9">
        <v>19093.71</v>
      </c>
      <c r="Z47" s="9">
        <v>-756.52</v>
      </c>
      <c r="AA47" s="9">
        <v>18337.189999999999</v>
      </c>
      <c r="AB47" s="9">
        <v>-551.49</v>
      </c>
      <c r="AC47" s="9">
        <v>17785.7</v>
      </c>
      <c r="AD47" s="9">
        <v>747.29</v>
      </c>
      <c r="AE47" s="9">
        <v>18532.990000000002</v>
      </c>
      <c r="AF47" s="9">
        <v>-653.47</v>
      </c>
      <c r="AG47" s="9">
        <v>17879.52</v>
      </c>
      <c r="AH47" s="9">
        <v>-241.08</v>
      </c>
      <c r="AI47" s="9">
        <v>17638.439999999999</v>
      </c>
      <c r="AJ47" s="9">
        <v>-204.13</v>
      </c>
      <c r="AK47" s="9">
        <v>17434.310000000001</v>
      </c>
      <c r="AL47" s="9">
        <v>117.59</v>
      </c>
      <c r="AM47" s="9">
        <v>17551.900000000001</v>
      </c>
      <c r="AN47" s="9">
        <v>521.42999999999995</v>
      </c>
      <c r="AO47" s="9">
        <v>18073.330000000002</v>
      </c>
      <c r="AP47" s="9">
        <v>-996.69</v>
      </c>
      <c r="AQ47" s="9">
        <v>17076.64</v>
      </c>
      <c r="AR47" s="9">
        <v>185.35</v>
      </c>
      <c r="AS47" s="9">
        <v>17261.990000000002</v>
      </c>
      <c r="AT47" s="9">
        <v>-202.17</v>
      </c>
      <c r="AU47" s="9">
        <v>17059.82</v>
      </c>
      <c r="AV47" s="9">
        <v>951.45</v>
      </c>
      <c r="AW47" s="9">
        <v>18011.27</v>
      </c>
      <c r="AX47" s="9">
        <v>-118.43</v>
      </c>
      <c r="AY47" s="9">
        <v>17892.84</v>
      </c>
      <c r="AZ47" s="9">
        <v>305.45999999999998</v>
      </c>
      <c r="BA47" s="9">
        <v>18198.3</v>
      </c>
      <c r="BB47" s="9">
        <v>2463.6799999999998</v>
      </c>
      <c r="BC47" s="9">
        <v>20661.98</v>
      </c>
      <c r="BD47" s="9">
        <v>-1166.94</v>
      </c>
      <c r="BE47" s="9">
        <v>19495.04</v>
      </c>
      <c r="BF47" s="9">
        <v>-659.99</v>
      </c>
      <c r="BG47" s="9">
        <v>18835.05</v>
      </c>
      <c r="BH47" s="9">
        <v>-537.01</v>
      </c>
      <c r="BI47" s="9">
        <v>18298.04</v>
      </c>
      <c r="BJ47" s="9">
        <f t="shared" si="0"/>
        <v>-66.409999999999854</v>
      </c>
      <c r="BK47" s="9">
        <v>18231.63</v>
      </c>
      <c r="BL47" s="9">
        <f t="shared" si="0"/>
        <v>491.05999999999767</v>
      </c>
      <c r="BM47" s="9">
        <v>18722.689999999999</v>
      </c>
    </row>
    <row r="48" spans="1:65" x14ac:dyDescent="0.35">
      <c r="A48" s="4" t="s">
        <v>135</v>
      </c>
      <c r="B48" s="5" t="s">
        <v>136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0.36</v>
      </c>
      <c r="AM48" s="9">
        <v>0.36</v>
      </c>
      <c r="AN48" s="9">
        <v>-0.36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f t="shared" ref="BJ48" si="1">BK48-BI48</f>
        <v>0</v>
      </c>
      <c r="BK48" s="9">
        <v>0</v>
      </c>
      <c r="BL48" s="9">
        <f t="shared" ref="BL48" si="2">BM48-BK48</f>
        <v>0</v>
      </c>
      <c r="BM48" s="9">
        <v>0</v>
      </c>
    </row>
    <row r="49" spans="1:65" x14ac:dyDescent="0.35">
      <c r="A49" s="4" t="s">
        <v>60</v>
      </c>
      <c r="B49" s="5" t="s">
        <v>61</v>
      </c>
      <c r="C49" s="9">
        <v>2.59</v>
      </c>
      <c r="D49" s="9">
        <v>49.9</v>
      </c>
      <c r="E49" s="9">
        <v>52.49</v>
      </c>
      <c r="F49" s="9">
        <v>27.58</v>
      </c>
      <c r="G49" s="9">
        <v>80.069999999999993</v>
      </c>
      <c r="H49" s="9">
        <v>-36.799999999999997</v>
      </c>
      <c r="I49" s="9">
        <v>43.27</v>
      </c>
      <c r="J49" s="9">
        <v>-25.76</v>
      </c>
      <c r="K49" s="9">
        <v>17.510000000000002</v>
      </c>
      <c r="L49" s="9">
        <v>0.21</v>
      </c>
      <c r="M49" s="9">
        <v>17.72</v>
      </c>
      <c r="N49" s="9">
        <v>32.21</v>
      </c>
      <c r="O49" s="9">
        <v>49.93</v>
      </c>
      <c r="P49" s="9">
        <v>-39.58</v>
      </c>
      <c r="Q49" s="9">
        <v>10.35</v>
      </c>
      <c r="R49" s="9">
        <v>-0.66</v>
      </c>
      <c r="S49" s="9">
        <v>9.69</v>
      </c>
      <c r="T49" s="9">
        <v>34.79</v>
      </c>
      <c r="U49" s="9">
        <v>44.48</v>
      </c>
      <c r="V49" s="9">
        <v>-39.93</v>
      </c>
      <c r="W49" s="9">
        <v>4.55</v>
      </c>
      <c r="X49" s="9">
        <v>10.81</v>
      </c>
      <c r="Y49" s="9">
        <v>15.36</v>
      </c>
      <c r="Z49" s="9">
        <v>159.11000000000001</v>
      </c>
      <c r="AA49" s="9">
        <v>174.47</v>
      </c>
      <c r="AB49" s="9">
        <v>-124.86</v>
      </c>
      <c r="AC49" s="9">
        <v>49.61</v>
      </c>
      <c r="AD49" s="9">
        <v>13.58</v>
      </c>
      <c r="AE49" s="9">
        <v>63.19</v>
      </c>
      <c r="AF49" s="9">
        <v>-21.95</v>
      </c>
      <c r="AG49" s="9">
        <v>41.24</v>
      </c>
      <c r="AH49" s="9">
        <v>-41.17</v>
      </c>
      <c r="AI49" s="9">
        <v>7.0000000000000007E-2</v>
      </c>
      <c r="AJ49" s="9">
        <v>6.53</v>
      </c>
      <c r="AK49" s="9">
        <v>6.6</v>
      </c>
      <c r="AL49" s="9">
        <v>-1.55</v>
      </c>
      <c r="AM49" s="9">
        <v>5.05</v>
      </c>
      <c r="AN49" s="9">
        <v>-4.41</v>
      </c>
      <c r="AO49" s="9">
        <v>0.64</v>
      </c>
      <c r="AP49" s="9">
        <v>40.19</v>
      </c>
      <c r="AQ49" s="9">
        <v>40.83</v>
      </c>
      <c r="AR49" s="9">
        <v>-0.11</v>
      </c>
      <c r="AS49" s="9">
        <v>40.72</v>
      </c>
      <c r="AT49" s="9">
        <v>-80.94</v>
      </c>
      <c r="AU49" s="9">
        <v>-40.22</v>
      </c>
      <c r="AV49" s="9">
        <v>51.03</v>
      </c>
      <c r="AW49" s="9">
        <v>10.81</v>
      </c>
      <c r="AX49" s="9">
        <v>-7.43</v>
      </c>
      <c r="AY49" s="9">
        <v>3.38</v>
      </c>
      <c r="AZ49" s="9">
        <v>4.2300000000000004</v>
      </c>
      <c r="BA49" s="9">
        <v>7.61</v>
      </c>
      <c r="BB49" s="9">
        <v>-1.46</v>
      </c>
      <c r="BC49" s="9">
        <v>6.15</v>
      </c>
      <c r="BD49" s="9">
        <v>-5.86</v>
      </c>
      <c r="BE49" s="9">
        <v>0.28999999999999998</v>
      </c>
      <c r="BF49" s="9">
        <v>4.66</v>
      </c>
      <c r="BG49" s="9">
        <v>4.95</v>
      </c>
      <c r="BH49" s="9">
        <v>-4.55</v>
      </c>
      <c r="BI49" s="9">
        <v>0.4</v>
      </c>
      <c r="BJ49" s="9">
        <f t="shared" ref="BJ49" si="3">BK49-BI49</f>
        <v>46.75</v>
      </c>
      <c r="BK49" s="9">
        <v>47.15</v>
      </c>
      <c r="BL49" s="9">
        <f t="shared" ref="BL49" si="4">BM49-BK49</f>
        <v>-35.67</v>
      </c>
      <c r="BM49" s="9">
        <v>11.48</v>
      </c>
    </row>
    <row r="50" spans="1:65" x14ac:dyDescent="0.35">
      <c r="A50" s="4" t="s">
        <v>62</v>
      </c>
      <c r="B50" s="5" t="s">
        <v>63</v>
      </c>
      <c r="C50" s="9">
        <v>993.31</v>
      </c>
      <c r="D50" s="9">
        <v>0</v>
      </c>
      <c r="E50" s="9">
        <v>993.31</v>
      </c>
      <c r="F50" s="9">
        <v>0</v>
      </c>
      <c r="G50" s="9">
        <v>993.31</v>
      </c>
      <c r="H50" s="9">
        <v>0</v>
      </c>
      <c r="I50" s="9">
        <v>993.31</v>
      </c>
      <c r="J50" s="9">
        <v>0</v>
      </c>
      <c r="K50" s="9">
        <v>993.31</v>
      </c>
      <c r="L50" s="9">
        <v>0</v>
      </c>
      <c r="M50" s="9">
        <v>993.31</v>
      </c>
      <c r="N50" s="9">
        <v>0</v>
      </c>
      <c r="O50" s="9">
        <v>993.31</v>
      </c>
      <c r="P50" s="9">
        <v>-142.18</v>
      </c>
      <c r="Q50" s="9">
        <v>851.13</v>
      </c>
      <c r="R50" s="9">
        <v>71.09</v>
      </c>
      <c r="S50" s="9">
        <v>922.22</v>
      </c>
      <c r="T50" s="9">
        <v>0</v>
      </c>
      <c r="U50" s="9">
        <v>922.22</v>
      </c>
      <c r="V50" s="9">
        <v>0</v>
      </c>
      <c r="W50" s="9">
        <v>922.22</v>
      </c>
      <c r="X50" s="9">
        <v>0</v>
      </c>
      <c r="Y50" s="9">
        <v>922.22</v>
      </c>
      <c r="Z50" s="9">
        <v>0</v>
      </c>
      <c r="AA50" s="9">
        <v>922.22</v>
      </c>
      <c r="AB50" s="9">
        <v>0</v>
      </c>
      <c r="AC50" s="9">
        <v>922.22</v>
      </c>
      <c r="AD50" s="9">
        <v>0</v>
      </c>
      <c r="AE50" s="9">
        <v>922.22</v>
      </c>
      <c r="AF50" s="9">
        <v>0</v>
      </c>
      <c r="AG50" s="9">
        <v>922.22</v>
      </c>
      <c r="AH50" s="9">
        <v>0</v>
      </c>
      <c r="AI50" s="9">
        <v>922.22</v>
      </c>
      <c r="AJ50" s="9">
        <v>0</v>
      </c>
      <c r="AK50" s="9">
        <v>922.22</v>
      </c>
      <c r="AL50" s="9">
        <v>0</v>
      </c>
      <c r="AM50" s="9">
        <v>922.22</v>
      </c>
      <c r="AN50" s="9">
        <v>0</v>
      </c>
      <c r="AO50" s="9">
        <v>922.22</v>
      </c>
      <c r="AP50" s="9">
        <v>0</v>
      </c>
      <c r="AQ50" s="9">
        <v>922.22</v>
      </c>
      <c r="AR50" s="9">
        <v>0</v>
      </c>
      <c r="AS50" s="9">
        <v>922.22</v>
      </c>
      <c r="AT50" s="9">
        <v>0</v>
      </c>
      <c r="AU50" s="9">
        <v>922.22</v>
      </c>
      <c r="AV50" s="9">
        <v>0</v>
      </c>
      <c r="AW50" s="9">
        <v>922.22</v>
      </c>
      <c r="AX50" s="9">
        <v>-922.22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f t="shared" ref="BJ50" si="5">BK50-BI50</f>
        <v>0</v>
      </c>
      <c r="BK50" s="9">
        <v>0</v>
      </c>
      <c r="BL50" s="9">
        <f t="shared" si="0"/>
        <v>0</v>
      </c>
      <c r="BM50" s="9">
        <v>0</v>
      </c>
    </row>
    <row r="51" spans="1:65" x14ac:dyDescent="0.35">
      <c r="A51" s="4" t="s">
        <v>0</v>
      </c>
      <c r="B51" s="5" t="s">
        <v>64</v>
      </c>
      <c r="C51" s="10">
        <v>50019.26</v>
      </c>
      <c r="D51" s="10">
        <v>-4850.45</v>
      </c>
      <c r="E51" s="10">
        <v>45168.81</v>
      </c>
      <c r="F51" s="10">
        <v>-7836.18</v>
      </c>
      <c r="G51" s="10">
        <v>37332.629999999997</v>
      </c>
      <c r="H51" s="10">
        <v>9002.7999999999993</v>
      </c>
      <c r="I51" s="10">
        <v>46335.43</v>
      </c>
      <c r="J51" s="10">
        <v>-3614.55</v>
      </c>
      <c r="K51" s="10">
        <v>42720.88</v>
      </c>
      <c r="L51" s="10">
        <v>-33819.39</v>
      </c>
      <c r="M51" s="10">
        <v>8901.49</v>
      </c>
      <c r="N51" s="10">
        <v>36186.769999999997</v>
      </c>
      <c r="O51" s="10">
        <v>45088.26</v>
      </c>
      <c r="P51" s="10">
        <v>-3411.93</v>
      </c>
      <c r="Q51" s="10">
        <v>41676.33</v>
      </c>
      <c r="R51" s="10">
        <v>2251.9299999999998</v>
      </c>
      <c r="S51" s="10">
        <v>43928.26</v>
      </c>
      <c r="T51" s="10">
        <v>-10406.4</v>
      </c>
      <c r="U51" s="10">
        <v>33521.86</v>
      </c>
      <c r="V51" s="10">
        <v>9841</v>
      </c>
      <c r="W51" s="10">
        <v>43362.86</v>
      </c>
      <c r="X51" s="10">
        <v>14433.26</v>
      </c>
      <c r="Y51" s="10">
        <v>57796.12</v>
      </c>
      <c r="Z51" s="10">
        <v>-14161.16</v>
      </c>
      <c r="AA51" s="10">
        <v>43634.96</v>
      </c>
      <c r="AB51" s="10">
        <v>1573.31</v>
      </c>
      <c r="AC51" s="10">
        <v>45208.27</v>
      </c>
      <c r="AD51" s="10">
        <v>-3733.83</v>
      </c>
      <c r="AE51" s="10">
        <v>41474.44</v>
      </c>
      <c r="AF51" s="10">
        <v>2811.02</v>
      </c>
      <c r="AG51" s="10">
        <v>44285.46</v>
      </c>
      <c r="AH51" s="10">
        <v>1866.25</v>
      </c>
      <c r="AI51" s="10">
        <v>46151.71</v>
      </c>
      <c r="AJ51" s="10">
        <v>-3938.44</v>
      </c>
      <c r="AK51" s="10">
        <v>42213.27</v>
      </c>
      <c r="AL51" s="10">
        <v>5828.31</v>
      </c>
      <c r="AM51" s="10">
        <v>48041.58</v>
      </c>
      <c r="AN51" s="10">
        <v>-4547.82</v>
      </c>
      <c r="AO51" s="10">
        <v>43493.760000000002</v>
      </c>
      <c r="AP51" s="10">
        <v>-8703.1299999999992</v>
      </c>
      <c r="AQ51" s="10">
        <v>34790.629999999997</v>
      </c>
      <c r="AR51" s="10">
        <v>3986.35</v>
      </c>
      <c r="AS51" s="10">
        <v>38776.980000000003</v>
      </c>
      <c r="AT51" s="10">
        <v>6052.27</v>
      </c>
      <c r="AU51" s="10">
        <v>44829.25</v>
      </c>
      <c r="AV51" s="10">
        <v>-546.42999999999995</v>
      </c>
      <c r="AW51" s="10">
        <v>44282.82</v>
      </c>
      <c r="AX51" s="10">
        <v>-4688.78</v>
      </c>
      <c r="AY51" s="10">
        <v>39594.04</v>
      </c>
      <c r="AZ51" s="10">
        <v>-28.19</v>
      </c>
      <c r="BA51" s="10">
        <v>39565.85</v>
      </c>
      <c r="BB51" s="10">
        <v>-5014.7700000000004</v>
      </c>
      <c r="BC51" s="10">
        <v>34551.08</v>
      </c>
      <c r="BD51" s="10">
        <v>12783.22</v>
      </c>
      <c r="BE51" s="10">
        <v>47334.3</v>
      </c>
      <c r="BF51" s="10">
        <v>-6933.79</v>
      </c>
      <c r="BG51" s="10">
        <v>40400.51</v>
      </c>
      <c r="BH51" s="10">
        <v>-2824.04</v>
      </c>
      <c r="BI51" s="10">
        <v>37576.47</v>
      </c>
      <c r="BJ51" s="10">
        <f>BK51-BI51</f>
        <v>-1356.489999999998</v>
      </c>
      <c r="BK51" s="10">
        <f>SUM(BK41:BK50)</f>
        <v>36219.980000000003</v>
      </c>
      <c r="BL51" s="10">
        <f>BM51-BK51</f>
        <v>3722.5699999999997</v>
      </c>
      <c r="BM51" s="10">
        <f>SUM(BM41:BM50)</f>
        <v>39942.550000000003</v>
      </c>
    </row>
    <row r="52" spans="1:65" x14ac:dyDescent="0.35">
      <c r="A52" s="4" t="s">
        <v>0</v>
      </c>
      <c r="B52" s="5" t="s">
        <v>65</v>
      </c>
      <c r="C52" s="10">
        <v>410797.19</v>
      </c>
      <c r="D52" s="10">
        <v>-68900.94</v>
      </c>
      <c r="E52" s="10">
        <v>341896.25</v>
      </c>
      <c r="F52" s="10">
        <v>-53139.76</v>
      </c>
      <c r="G52" s="10">
        <v>288756.49</v>
      </c>
      <c r="H52" s="10">
        <v>-89026.75</v>
      </c>
      <c r="I52" s="10">
        <v>199729.74</v>
      </c>
      <c r="J52" s="10">
        <v>-26525.8</v>
      </c>
      <c r="K52" s="10">
        <v>173203.94</v>
      </c>
      <c r="L52" s="10">
        <v>-72149.89</v>
      </c>
      <c r="M52" s="10">
        <v>101054.05</v>
      </c>
      <c r="N52" s="10">
        <v>33938.980000000003</v>
      </c>
      <c r="O52" s="10">
        <v>134993.03</v>
      </c>
      <c r="P52" s="10">
        <v>-7189.46</v>
      </c>
      <c r="Q52" s="10">
        <v>127803.57</v>
      </c>
      <c r="R52" s="10">
        <v>-10380.25</v>
      </c>
      <c r="S52" s="10">
        <v>117423.32</v>
      </c>
      <c r="T52" s="10">
        <v>9250.32</v>
      </c>
      <c r="U52" s="10">
        <v>126673.64</v>
      </c>
      <c r="V52" s="10">
        <v>87225.26</v>
      </c>
      <c r="W52" s="10">
        <v>213898.9</v>
      </c>
      <c r="X52" s="10">
        <v>30481.26</v>
      </c>
      <c r="Y52" s="10">
        <v>244380.16</v>
      </c>
      <c r="Z52" s="10">
        <v>26681.4</v>
      </c>
      <c r="AA52" s="10">
        <v>271061.56</v>
      </c>
      <c r="AB52" s="10">
        <v>-55018.78</v>
      </c>
      <c r="AC52" s="10">
        <v>216042.78</v>
      </c>
      <c r="AD52" s="10">
        <v>-46447.88</v>
      </c>
      <c r="AE52" s="10">
        <v>169594.9</v>
      </c>
      <c r="AF52" s="10">
        <v>-6202.17</v>
      </c>
      <c r="AG52" s="10">
        <v>163392.73000000001</v>
      </c>
      <c r="AH52" s="10">
        <v>-24441.17</v>
      </c>
      <c r="AI52" s="10">
        <v>138951.56</v>
      </c>
      <c r="AJ52" s="10">
        <v>-19744.03</v>
      </c>
      <c r="AK52" s="10">
        <v>119207.53</v>
      </c>
      <c r="AL52" s="10">
        <v>6589.62</v>
      </c>
      <c r="AM52" s="10">
        <v>125797.15</v>
      </c>
      <c r="AN52" s="10">
        <v>-14126.52</v>
      </c>
      <c r="AO52" s="10">
        <v>111670.63</v>
      </c>
      <c r="AP52" s="10">
        <v>-10785.64</v>
      </c>
      <c r="AQ52" s="10">
        <v>100884.99</v>
      </c>
      <c r="AR52" s="10">
        <v>28097.38</v>
      </c>
      <c r="AS52" s="10">
        <v>128982.37</v>
      </c>
      <c r="AT52" s="10">
        <v>55220.46</v>
      </c>
      <c r="AU52" s="10">
        <v>184202.83</v>
      </c>
      <c r="AV52" s="10">
        <v>84352.12</v>
      </c>
      <c r="AW52" s="10">
        <v>268554.95</v>
      </c>
      <c r="AX52" s="10">
        <v>30270.31</v>
      </c>
      <c r="AY52" s="10">
        <v>298825.26</v>
      </c>
      <c r="AZ52" s="10">
        <v>-61571.07</v>
      </c>
      <c r="BA52" s="10">
        <v>237254.19</v>
      </c>
      <c r="BB52" s="10">
        <v>-44012.78</v>
      </c>
      <c r="BC52" s="10">
        <v>193241.41</v>
      </c>
      <c r="BD52" s="10">
        <v>-2864.49</v>
      </c>
      <c r="BE52" s="10">
        <v>190376.92</v>
      </c>
      <c r="BF52" s="10">
        <v>-26132.45</v>
      </c>
      <c r="BG52" s="10">
        <v>164244.47</v>
      </c>
      <c r="BH52" s="10">
        <v>-26375.03</v>
      </c>
      <c r="BI52" s="10">
        <v>137869.44</v>
      </c>
      <c r="BJ52" s="10">
        <f>BK52-BI52</f>
        <v>-12703.130000000005</v>
      </c>
      <c r="BK52" s="10">
        <f>BK23+BK25+BK32+BK36+BK38+BK40+BK51</f>
        <v>125166.31</v>
      </c>
      <c r="BL52" s="10">
        <f>BM52-BK52</f>
        <v>14662.530000000028</v>
      </c>
      <c r="BM52" s="10">
        <f>BM23+BM25+BM32+BM36+BM38+BM40+BM51</f>
        <v>139828.84000000003</v>
      </c>
    </row>
    <row r="53" spans="1:65" x14ac:dyDescent="0.35">
      <c r="A53" s="4" t="s">
        <v>0</v>
      </c>
      <c r="B53" s="5" t="s">
        <v>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x14ac:dyDescent="0.35">
      <c r="A54" s="4" t="s">
        <v>0</v>
      </c>
      <c r="B54" s="5" t="s">
        <v>145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x14ac:dyDescent="0.35">
      <c r="A55" s="4" t="s">
        <v>146</v>
      </c>
      <c r="B55" s="5" t="s">
        <v>147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/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4.1399999999999997</v>
      </c>
      <c r="BG55" s="9">
        <v>4.1399999999999997</v>
      </c>
      <c r="BH55" s="9">
        <v>0.14000000000000001</v>
      </c>
      <c r="BI55" s="9">
        <v>4.28</v>
      </c>
      <c r="BJ55" s="9">
        <f t="shared" si="0"/>
        <v>0.22999999999999954</v>
      </c>
      <c r="BK55" s="9">
        <v>4.51</v>
      </c>
      <c r="BL55" s="9">
        <f t="shared" si="0"/>
        <v>0.12999999999999989</v>
      </c>
      <c r="BM55" s="9">
        <v>4.6399999999999997</v>
      </c>
    </row>
    <row r="56" spans="1:65" x14ac:dyDescent="0.35">
      <c r="A56" s="7" t="s">
        <v>0</v>
      </c>
      <c r="B56" s="5" t="s">
        <v>148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4.1399999999999997</v>
      </c>
      <c r="BG56" s="10">
        <v>4.1399999999999997</v>
      </c>
      <c r="BH56" s="10">
        <v>0.14000000000000001</v>
      </c>
      <c r="BI56" s="10">
        <v>4.28</v>
      </c>
      <c r="BJ56" s="10">
        <f t="shared" si="0"/>
        <v>0.22999999999999954</v>
      </c>
      <c r="BK56" s="10">
        <f>SUM(BK55)</f>
        <v>4.51</v>
      </c>
      <c r="BL56" s="10">
        <f t="shared" si="0"/>
        <v>0.12999999999999989</v>
      </c>
      <c r="BM56" s="10">
        <f>SUM(BM55)</f>
        <v>4.6399999999999997</v>
      </c>
    </row>
    <row r="57" spans="1:65" x14ac:dyDescent="0.35">
      <c r="A57" s="7" t="s">
        <v>0</v>
      </c>
      <c r="B57" s="5" t="s">
        <v>149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4.1399999999999997</v>
      </c>
      <c r="BG57" s="10">
        <v>4.1399999999999997</v>
      </c>
      <c r="BH57" s="10">
        <v>0.14000000000000001</v>
      </c>
      <c r="BI57" s="10">
        <v>4.28</v>
      </c>
      <c r="BJ57" s="10">
        <f t="shared" si="0"/>
        <v>0.22999999999999954</v>
      </c>
      <c r="BK57" s="10">
        <f>BK56</f>
        <v>4.51</v>
      </c>
      <c r="BL57" s="10">
        <f t="shared" si="0"/>
        <v>0.12999999999999989</v>
      </c>
      <c r="BM57" s="10">
        <f>BM56</f>
        <v>4.6399999999999997</v>
      </c>
    </row>
    <row r="58" spans="1:65" x14ac:dyDescent="0.35">
      <c r="A58" s="7" t="s">
        <v>0</v>
      </c>
      <c r="B58" s="5" t="s">
        <v>150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4.1399999999999997</v>
      </c>
      <c r="BG58" s="10">
        <v>4.1399999999999997</v>
      </c>
      <c r="BH58" s="10">
        <v>0.14000000000000001</v>
      </c>
      <c r="BI58" s="10">
        <v>4.28</v>
      </c>
      <c r="BJ58" s="10">
        <f t="shared" si="0"/>
        <v>0.22999999999999954</v>
      </c>
      <c r="BK58" s="10">
        <f>BK57</f>
        <v>4.51</v>
      </c>
      <c r="BL58" s="10">
        <f t="shared" si="0"/>
        <v>0.12999999999999989</v>
      </c>
      <c r="BM58" s="10">
        <f>BM57</f>
        <v>4.6399999999999997</v>
      </c>
    </row>
    <row r="59" spans="1:65" x14ac:dyDescent="0.35">
      <c r="A59" s="4" t="s">
        <v>151</v>
      </c>
      <c r="B59" s="5" t="s">
        <v>152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10.28</v>
      </c>
      <c r="BG59" s="9">
        <v>10.28</v>
      </c>
      <c r="BH59" s="9">
        <v>0.44</v>
      </c>
      <c r="BI59" s="9">
        <v>10.72</v>
      </c>
      <c r="BJ59" s="9">
        <f t="shared" si="0"/>
        <v>0.56999999999999851</v>
      </c>
      <c r="BK59" s="9">
        <v>11.29</v>
      </c>
      <c r="BL59" s="9">
        <f t="shared" si="0"/>
        <v>0.24000000000000021</v>
      </c>
      <c r="BM59" s="9">
        <v>11.53</v>
      </c>
    </row>
    <row r="60" spans="1:65" x14ac:dyDescent="0.35">
      <c r="A60" s="7" t="s">
        <v>0</v>
      </c>
      <c r="B60" s="5" t="s">
        <v>153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10.28</v>
      </c>
      <c r="BG60" s="10">
        <v>10.28</v>
      </c>
      <c r="BH60" s="10">
        <v>0.44</v>
      </c>
      <c r="BI60" s="10">
        <v>10.72</v>
      </c>
      <c r="BJ60" s="10">
        <f>BK60-BI60</f>
        <v>0.56999999999999851</v>
      </c>
      <c r="BK60" s="10">
        <f>SUM(BK59)</f>
        <v>11.29</v>
      </c>
      <c r="BL60" s="10">
        <f>BM60-BK60</f>
        <v>0.24000000000000021</v>
      </c>
      <c r="BM60" s="10">
        <f>SUM(BM59)</f>
        <v>11.53</v>
      </c>
    </row>
    <row r="61" spans="1:65" x14ac:dyDescent="0.35">
      <c r="A61" s="4" t="s">
        <v>67</v>
      </c>
      <c r="B61" s="5" t="s">
        <v>68</v>
      </c>
      <c r="C61" s="9">
        <v>2455.5500000000002</v>
      </c>
      <c r="D61" s="9">
        <v>26.71</v>
      </c>
      <c r="E61" s="9">
        <v>2482.2600000000002</v>
      </c>
      <c r="F61" s="9">
        <v>40.020000000000003</v>
      </c>
      <c r="G61" s="9">
        <v>2522.2800000000002</v>
      </c>
      <c r="H61" s="9">
        <v>72.66</v>
      </c>
      <c r="I61" s="9">
        <v>2594.94</v>
      </c>
      <c r="J61" s="9">
        <v>-144.26</v>
      </c>
      <c r="K61" s="9">
        <v>2450.6799999999998</v>
      </c>
      <c r="L61" s="9">
        <v>155.38999999999999</v>
      </c>
      <c r="M61" s="9">
        <v>2606.0700000000002</v>
      </c>
      <c r="N61" s="9">
        <v>579.76</v>
      </c>
      <c r="O61" s="9">
        <v>3185.83</v>
      </c>
      <c r="P61" s="9">
        <v>-768.93</v>
      </c>
      <c r="Q61" s="9">
        <v>2416.9</v>
      </c>
      <c r="R61" s="9">
        <v>187.96</v>
      </c>
      <c r="S61" s="9">
        <v>2604.86</v>
      </c>
      <c r="T61" s="9">
        <v>12.46</v>
      </c>
      <c r="U61" s="9">
        <v>2617.3200000000002</v>
      </c>
      <c r="V61" s="9">
        <v>-6.3</v>
      </c>
      <c r="W61" s="9">
        <v>2611.02</v>
      </c>
      <c r="X61" s="9">
        <v>-167.19</v>
      </c>
      <c r="Y61" s="9">
        <v>2443.83</v>
      </c>
      <c r="Z61" s="9">
        <v>30.63</v>
      </c>
      <c r="AA61" s="9">
        <v>2474.46</v>
      </c>
      <c r="AB61" s="9">
        <v>348.5</v>
      </c>
      <c r="AC61" s="9">
        <v>2822.96</v>
      </c>
      <c r="AD61" s="9">
        <v>-340.63</v>
      </c>
      <c r="AE61" s="9">
        <v>2482.33</v>
      </c>
      <c r="AF61" s="9">
        <v>342.21</v>
      </c>
      <c r="AG61" s="9">
        <v>2824.54</v>
      </c>
      <c r="AH61" s="9">
        <v>-425.95</v>
      </c>
      <c r="AI61" s="9">
        <v>2398.59</v>
      </c>
      <c r="AJ61" s="9">
        <v>734.94</v>
      </c>
      <c r="AK61" s="9">
        <v>3133.53</v>
      </c>
      <c r="AL61" s="9">
        <v>-642</v>
      </c>
      <c r="AM61" s="9">
        <v>2491.5300000000002</v>
      </c>
      <c r="AN61" s="9">
        <v>-34.729999999999997</v>
      </c>
      <c r="AO61" s="9">
        <v>2456.8000000000002</v>
      </c>
      <c r="AP61" s="9">
        <v>-86.87</v>
      </c>
      <c r="AQ61" s="9">
        <v>2369.9299999999998</v>
      </c>
      <c r="AR61" s="9">
        <v>164.98</v>
      </c>
      <c r="AS61" s="9">
        <v>2534.91</v>
      </c>
      <c r="AT61" s="9">
        <v>59.62</v>
      </c>
      <c r="AU61" s="9">
        <v>2594.5300000000002</v>
      </c>
      <c r="AV61" s="9">
        <v>-169.77</v>
      </c>
      <c r="AW61" s="9">
        <v>2424.7600000000002</v>
      </c>
      <c r="AX61" s="9">
        <v>1103.83</v>
      </c>
      <c r="AY61" s="9">
        <v>3528.59</v>
      </c>
      <c r="AZ61" s="9">
        <v>475.97</v>
      </c>
      <c r="BA61" s="9">
        <v>4004.56</v>
      </c>
      <c r="BB61" s="9">
        <v>239.47</v>
      </c>
      <c r="BC61" s="9">
        <v>4244.03</v>
      </c>
      <c r="BD61" s="9">
        <v>-212.33</v>
      </c>
      <c r="BE61" s="9">
        <v>4031.7</v>
      </c>
      <c r="BF61" s="9">
        <v>146.41</v>
      </c>
      <c r="BG61" s="9">
        <v>4178.1099999999997</v>
      </c>
      <c r="BH61" s="9">
        <v>33.94</v>
      </c>
      <c r="BI61" s="9">
        <v>4212.05</v>
      </c>
      <c r="BJ61" s="9">
        <f t="shared" si="0"/>
        <v>828.77999999999975</v>
      </c>
      <c r="BK61" s="9">
        <v>5040.83</v>
      </c>
      <c r="BL61" s="9">
        <f t="shared" si="0"/>
        <v>-473.10000000000036</v>
      </c>
      <c r="BM61" s="9">
        <v>4567.7299999999996</v>
      </c>
    </row>
    <row r="62" spans="1:65" x14ac:dyDescent="0.35">
      <c r="A62" s="4" t="s">
        <v>131</v>
      </c>
      <c r="B62" s="5" t="s">
        <v>132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82.52</v>
      </c>
      <c r="M62" s="9">
        <v>82.52</v>
      </c>
      <c r="N62" s="9">
        <v>26.05</v>
      </c>
      <c r="O62" s="9">
        <v>108.57</v>
      </c>
      <c r="P62" s="9">
        <v>56.62</v>
      </c>
      <c r="Q62" s="9">
        <v>165.19</v>
      </c>
      <c r="R62" s="9">
        <v>70.209999999999994</v>
      </c>
      <c r="S62" s="9">
        <v>235.4</v>
      </c>
      <c r="T62" s="9">
        <v>1664.54</v>
      </c>
      <c r="U62" s="9">
        <v>1899.94</v>
      </c>
      <c r="V62" s="9">
        <v>-1788.23</v>
      </c>
      <c r="W62" s="9">
        <v>111.71</v>
      </c>
      <c r="X62" s="9">
        <v>-111.71</v>
      </c>
      <c r="Y62" s="9">
        <v>0</v>
      </c>
      <c r="Z62" s="9">
        <v>-949.97</v>
      </c>
      <c r="AA62" s="9">
        <v>-949.97</v>
      </c>
      <c r="AB62" s="9">
        <v>4076.01</v>
      </c>
      <c r="AC62" s="9">
        <v>3126.04</v>
      </c>
      <c r="AD62" s="9">
        <v>-6251.56</v>
      </c>
      <c r="AE62" s="9">
        <v>-3125.52</v>
      </c>
      <c r="AF62" s="9">
        <v>3125.5</v>
      </c>
      <c r="AG62" s="9">
        <v>-0.02</v>
      </c>
      <c r="AH62" s="9">
        <v>83.38</v>
      </c>
      <c r="AI62" s="9">
        <v>83.36</v>
      </c>
      <c r="AJ62" s="9">
        <v>82.96</v>
      </c>
      <c r="AK62" s="9">
        <v>166.32</v>
      </c>
      <c r="AL62" s="9">
        <v>106.45</v>
      </c>
      <c r="AM62" s="9">
        <v>272.77</v>
      </c>
      <c r="AN62" s="9">
        <v>40.89</v>
      </c>
      <c r="AO62" s="9">
        <v>313.66000000000003</v>
      </c>
      <c r="AP62" s="9">
        <v>-313.66000000000003</v>
      </c>
      <c r="AQ62" s="9">
        <v>0</v>
      </c>
      <c r="AR62" s="9">
        <v>644.45000000000005</v>
      </c>
      <c r="AS62" s="9">
        <v>644.45000000000005</v>
      </c>
      <c r="AT62" s="9">
        <v>-644.45000000000005</v>
      </c>
      <c r="AU62" s="9">
        <v>0</v>
      </c>
      <c r="AV62" s="9">
        <v>90.22</v>
      </c>
      <c r="AW62" s="9">
        <v>90.22</v>
      </c>
      <c r="AX62" s="9">
        <v>-90.22</v>
      </c>
      <c r="AY62" s="9">
        <v>0</v>
      </c>
      <c r="AZ62" s="9">
        <v>0</v>
      </c>
      <c r="BA62" s="9">
        <v>0</v>
      </c>
      <c r="BB62" s="9">
        <v>98.56</v>
      </c>
      <c r="BC62" s="9">
        <v>98.56</v>
      </c>
      <c r="BD62" s="9">
        <v>-98.56</v>
      </c>
      <c r="BE62" s="9">
        <v>0</v>
      </c>
      <c r="BF62" s="9">
        <v>144</v>
      </c>
      <c r="BG62" s="9">
        <v>144</v>
      </c>
      <c r="BH62" s="9">
        <v>5.99</v>
      </c>
      <c r="BI62" s="9">
        <v>149.99</v>
      </c>
      <c r="BJ62" s="9">
        <f t="shared" si="0"/>
        <v>7.9299999999999784</v>
      </c>
      <c r="BK62" s="9">
        <v>157.91999999999999</v>
      </c>
      <c r="BL62" s="9">
        <f t="shared" si="0"/>
        <v>82.640000000000015</v>
      </c>
      <c r="BM62" s="9">
        <v>240.56</v>
      </c>
    </row>
    <row r="63" spans="1:65" x14ac:dyDescent="0.35">
      <c r="A63" s="4" t="s">
        <v>133</v>
      </c>
      <c r="B63" s="5" t="s">
        <v>134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18.350000000000001</v>
      </c>
      <c r="Q63" s="9">
        <v>18.350000000000001</v>
      </c>
      <c r="R63" s="9">
        <v>-18.350000000000001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66.72</v>
      </c>
      <c r="BG63" s="9">
        <v>66.72</v>
      </c>
      <c r="BH63" s="9">
        <v>1449.82</v>
      </c>
      <c r="BI63" s="9">
        <v>1516.54</v>
      </c>
      <c r="BJ63" s="9">
        <f t="shared" si="0"/>
        <v>-1353.24</v>
      </c>
      <c r="BK63" s="9">
        <v>163.30000000000001</v>
      </c>
      <c r="BL63" s="9">
        <f t="shared" si="0"/>
        <v>-119.47000000000001</v>
      </c>
      <c r="BM63" s="9">
        <v>43.83</v>
      </c>
    </row>
    <row r="64" spans="1:65" x14ac:dyDescent="0.35">
      <c r="A64" s="4" t="s">
        <v>69</v>
      </c>
      <c r="B64" s="5" t="s">
        <v>70</v>
      </c>
      <c r="C64" s="9">
        <v>7841.84</v>
      </c>
      <c r="D64" s="9">
        <v>-774.97</v>
      </c>
      <c r="E64" s="9">
        <v>7066.87</v>
      </c>
      <c r="F64" s="9">
        <v>-1347.54</v>
      </c>
      <c r="G64" s="9">
        <v>5719.33</v>
      </c>
      <c r="H64" s="9">
        <v>-614.54999999999995</v>
      </c>
      <c r="I64" s="9">
        <v>5104.78</v>
      </c>
      <c r="J64" s="9">
        <v>-2774.18</v>
      </c>
      <c r="K64" s="9">
        <v>2330.6</v>
      </c>
      <c r="L64" s="9">
        <v>392.36</v>
      </c>
      <c r="M64" s="9">
        <v>2722.96</v>
      </c>
      <c r="N64" s="9">
        <v>-445.32</v>
      </c>
      <c r="O64" s="9">
        <v>2277.64</v>
      </c>
      <c r="P64" s="9">
        <v>-1005.79</v>
      </c>
      <c r="Q64" s="9">
        <v>1271.8499999999999</v>
      </c>
      <c r="R64" s="9">
        <v>-559.99</v>
      </c>
      <c r="S64" s="9">
        <v>711.86</v>
      </c>
      <c r="T64" s="9">
        <v>3561.8</v>
      </c>
      <c r="U64" s="9">
        <v>4273.66</v>
      </c>
      <c r="V64" s="9">
        <v>-2711.99</v>
      </c>
      <c r="W64" s="9">
        <v>1561.67</v>
      </c>
      <c r="X64" s="9">
        <v>1337.89</v>
      </c>
      <c r="Y64" s="9">
        <v>2899.56</v>
      </c>
      <c r="Z64" s="9">
        <v>443.16</v>
      </c>
      <c r="AA64" s="9">
        <v>3342.72</v>
      </c>
      <c r="AB64" s="9">
        <v>888.63</v>
      </c>
      <c r="AC64" s="9">
        <v>4231.3500000000004</v>
      </c>
      <c r="AD64" s="9">
        <v>-122.03</v>
      </c>
      <c r="AE64" s="9">
        <v>4109.32</v>
      </c>
      <c r="AF64" s="9">
        <v>161.57</v>
      </c>
      <c r="AG64" s="9">
        <v>4270.8900000000003</v>
      </c>
      <c r="AH64" s="9">
        <v>1961.3</v>
      </c>
      <c r="AI64" s="9">
        <v>6232.19</v>
      </c>
      <c r="AJ64" s="9">
        <v>-3870.8</v>
      </c>
      <c r="AK64" s="9">
        <v>2361.39</v>
      </c>
      <c r="AL64" s="9">
        <v>-308.27999999999997</v>
      </c>
      <c r="AM64" s="9">
        <v>2053.11</v>
      </c>
      <c r="AN64" s="9">
        <v>237.07</v>
      </c>
      <c r="AO64" s="9">
        <v>2290.1799999999998</v>
      </c>
      <c r="AP64" s="9">
        <v>-650.62</v>
      </c>
      <c r="AQ64" s="9">
        <v>1639.56</v>
      </c>
      <c r="AR64" s="9">
        <v>-656.04</v>
      </c>
      <c r="AS64" s="9">
        <v>983.52</v>
      </c>
      <c r="AT64" s="9">
        <v>0.87</v>
      </c>
      <c r="AU64" s="9">
        <v>984.39</v>
      </c>
      <c r="AV64" s="9">
        <v>2148.04</v>
      </c>
      <c r="AW64" s="9">
        <v>3132.43</v>
      </c>
      <c r="AX64" s="9">
        <v>-1116.29</v>
      </c>
      <c r="AY64" s="9">
        <v>2016.14</v>
      </c>
      <c r="AZ64" s="9">
        <v>5841.19</v>
      </c>
      <c r="BA64" s="9">
        <v>7857.33</v>
      </c>
      <c r="BB64" s="9">
        <v>331.54</v>
      </c>
      <c r="BC64" s="9">
        <v>8188.87</v>
      </c>
      <c r="BD64" s="9">
        <v>-5213.25</v>
      </c>
      <c r="BE64" s="9">
        <v>2975.62</v>
      </c>
      <c r="BF64" s="9">
        <v>-2118.34</v>
      </c>
      <c r="BG64" s="20">
        <v>857.28</v>
      </c>
      <c r="BH64" s="9">
        <v>1170.5999999999999</v>
      </c>
      <c r="BI64" s="9">
        <v>2027.88</v>
      </c>
      <c r="BJ64" s="9">
        <f t="shared" si="0"/>
        <v>6092.72</v>
      </c>
      <c r="BK64" s="9">
        <v>8120.6</v>
      </c>
      <c r="BL64" s="9">
        <f t="shared" si="0"/>
        <v>-5782.6200000000008</v>
      </c>
      <c r="BM64" s="9">
        <v>2337.98</v>
      </c>
    </row>
    <row r="65" spans="1:65" x14ac:dyDescent="0.35">
      <c r="A65" s="4" t="s">
        <v>71</v>
      </c>
      <c r="B65" s="5" t="s">
        <v>72</v>
      </c>
      <c r="C65" s="9">
        <v>1457.13</v>
      </c>
      <c r="D65" s="9">
        <v>-788.17</v>
      </c>
      <c r="E65" s="9">
        <v>668.96</v>
      </c>
      <c r="F65" s="9">
        <v>584.70000000000005</v>
      </c>
      <c r="G65" s="9">
        <v>1253.6600000000001</v>
      </c>
      <c r="H65" s="9">
        <v>-320.8</v>
      </c>
      <c r="I65" s="9">
        <v>932.86</v>
      </c>
      <c r="J65" s="9">
        <v>-777.02</v>
      </c>
      <c r="K65" s="9">
        <v>155.84</v>
      </c>
      <c r="L65" s="9">
        <v>67.12</v>
      </c>
      <c r="M65" s="9">
        <v>222.96</v>
      </c>
      <c r="N65" s="9">
        <v>133.93</v>
      </c>
      <c r="O65" s="9">
        <v>356.89</v>
      </c>
      <c r="P65" s="9">
        <v>410.36</v>
      </c>
      <c r="Q65" s="9">
        <v>767.25</v>
      </c>
      <c r="R65" s="9">
        <v>3.83</v>
      </c>
      <c r="S65" s="9">
        <v>771.08</v>
      </c>
      <c r="T65" s="9">
        <v>271.88</v>
      </c>
      <c r="U65" s="9">
        <v>1042.96</v>
      </c>
      <c r="V65" s="9">
        <v>-1042.96</v>
      </c>
      <c r="W65" s="9">
        <v>0</v>
      </c>
      <c r="X65" s="9">
        <v>302.22000000000003</v>
      </c>
      <c r="Y65" s="9">
        <v>302.22000000000003</v>
      </c>
      <c r="Z65" s="9">
        <v>-261.25</v>
      </c>
      <c r="AA65" s="9">
        <v>40.97</v>
      </c>
      <c r="AB65" s="9">
        <v>1236.1600000000001</v>
      </c>
      <c r="AC65" s="9">
        <v>1277.1300000000001</v>
      </c>
      <c r="AD65" s="9">
        <v>-400.05</v>
      </c>
      <c r="AE65" s="9">
        <v>877.08</v>
      </c>
      <c r="AF65" s="9">
        <v>-607.51</v>
      </c>
      <c r="AG65" s="9">
        <v>269.57</v>
      </c>
      <c r="AH65" s="9">
        <v>114.29</v>
      </c>
      <c r="AI65" s="9">
        <v>383.86</v>
      </c>
      <c r="AJ65" s="9">
        <v>821.22</v>
      </c>
      <c r="AK65" s="9">
        <v>1205.08</v>
      </c>
      <c r="AL65" s="9">
        <v>-469.01</v>
      </c>
      <c r="AM65" s="9">
        <v>736.07</v>
      </c>
      <c r="AN65" s="9">
        <v>-402.86</v>
      </c>
      <c r="AO65" s="9">
        <v>333.21</v>
      </c>
      <c r="AP65" s="9">
        <v>526.82000000000005</v>
      </c>
      <c r="AQ65" s="9">
        <v>860.03</v>
      </c>
      <c r="AR65" s="9">
        <v>85.75</v>
      </c>
      <c r="AS65" s="9">
        <v>945.78</v>
      </c>
      <c r="AT65" s="9">
        <v>0.44</v>
      </c>
      <c r="AU65" s="9">
        <v>946.22</v>
      </c>
      <c r="AV65" s="9">
        <v>-280.70999999999998</v>
      </c>
      <c r="AW65" s="9">
        <v>665.51</v>
      </c>
      <c r="AX65" s="9">
        <v>-524.33000000000004</v>
      </c>
      <c r="AY65" s="9">
        <v>141.18</v>
      </c>
      <c r="AZ65" s="9">
        <v>778.92</v>
      </c>
      <c r="BA65" s="9">
        <v>920.1</v>
      </c>
      <c r="BB65" s="9">
        <v>-827.54</v>
      </c>
      <c r="BC65" s="9">
        <v>92.56</v>
      </c>
      <c r="BD65" s="9">
        <v>771.22</v>
      </c>
      <c r="BE65" s="9">
        <v>863.78</v>
      </c>
      <c r="BF65" s="9">
        <v>137.96</v>
      </c>
      <c r="BG65" s="9">
        <v>1001.74</v>
      </c>
      <c r="BH65" s="9">
        <v>1905.49</v>
      </c>
      <c r="BI65" s="9">
        <v>2907.23</v>
      </c>
      <c r="BJ65" s="9">
        <f t="shared" si="0"/>
        <v>-2156.4499999999998</v>
      </c>
      <c r="BK65" s="9">
        <v>750.78</v>
      </c>
      <c r="BL65" s="9">
        <f t="shared" si="0"/>
        <v>-49.120000000000005</v>
      </c>
      <c r="BM65" s="9">
        <v>701.66</v>
      </c>
    </row>
    <row r="66" spans="1:65" x14ac:dyDescent="0.35">
      <c r="A66" s="7" t="s">
        <v>0</v>
      </c>
      <c r="B66" s="5" t="s">
        <v>73</v>
      </c>
      <c r="C66" s="10">
        <v>11754.52</v>
      </c>
      <c r="D66" s="10">
        <v>-1536.43</v>
      </c>
      <c r="E66" s="10">
        <v>10218.09</v>
      </c>
      <c r="F66" s="10">
        <v>-722.82</v>
      </c>
      <c r="G66" s="10">
        <v>9495.27</v>
      </c>
      <c r="H66" s="10">
        <v>-862.69</v>
      </c>
      <c r="I66" s="10">
        <v>8632.58</v>
      </c>
      <c r="J66" s="10">
        <v>-3695.46</v>
      </c>
      <c r="K66" s="10">
        <v>4937.12</v>
      </c>
      <c r="L66" s="10">
        <v>697.39</v>
      </c>
      <c r="M66" s="10">
        <v>5634.51</v>
      </c>
      <c r="N66" s="10">
        <v>294.42</v>
      </c>
      <c r="O66" s="10">
        <v>5928.93</v>
      </c>
      <c r="P66" s="10">
        <v>-1289.3900000000001</v>
      </c>
      <c r="Q66" s="10">
        <v>4639.54</v>
      </c>
      <c r="R66" s="10">
        <v>-316.33999999999997</v>
      </c>
      <c r="S66" s="10">
        <v>4323.2</v>
      </c>
      <c r="T66" s="10">
        <v>5510.68</v>
      </c>
      <c r="U66" s="10">
        <v>9833.8799999999992</v>
      </c>
      <c r="V66" s="10">
        <v>-5549.48</v>
      </c>
      <c r="W66" s="10">
        <v>4284.3999999999996</v>
      </c>
      <c r="X66" s="10">
        <v>2185.09</v>
      </c>
      <c r="Y66" s="10">
        <v>6469.49</v>
      </c>
      <c r="Z66" s="10">
        <v>-1561.31</v>
      </c>
      <c r="AA66" s="10">
        <v>4908.18</v>
      </c>
      <c r="AB66" s="10">
        <v>6967.69</v>
      </c>
      <c r="AC66" s="10">
        <v>11875.87</v>
      </c>
      <c r="AD66" s="10">
        <v>-7532.66</v>
      </c>
      <c r="AE66" s="10">
        <v>4343.21</v>
      </c>
      <c r="AF66" s="10">
        <v>3021.77</v>
      </c>
      <c r="AG66" s="10">
        <v>7364.98</v>
      </c>
      <c r="AH66" s="10">
        <v>1733.02</v>
      </c>
      <c r="AI66" s="10">
        <v>9098</v>
      </c>
      <c r="AJ66" s="10">
        <v>-2231.6799999999998</v>
      </c>
      <c r="AK66" s="10">
        <v>6866.32</v>
      </c>
      <c r="AL66" s="10">
        <v>-1312.84</v>
      </c>
      <c r="AM66" s="10">
        <v>5553.48</v>
      </c>
      <c r="AN66" s="10">
        <v>-159.63</v>
      </c>
      <c r="AO66" s="10">
        <v>5393.85</v>
      </c>
      <c r="AP66" s="10">
        <v>-524.33000000000004</v>
      </c>
      <c r="AQ66" s="10">
        <v>4869.5200000000004</v>
      </c>
      <c r="AR66" s="10">
        <v>239.14</v>
      </c>
      <c r="AS66" s="10">
        <v>5108.66</v>
      </c>
      <c r="AT66" s="10">
        <v>-583.52</v>
      </c>
      <c r="AU66" s="10">
        <v>4525.1400000000003</v>
      </c>
      <c r="AV66" s="10">
        <v>1787.78</v>
      </c>
      <c r="AW66" s="10">
        <v>6312.92</v>
      </c>
      <c r="AX66" s="10">
        <v>-627.01</v>
      </c>
      <c r="AY66" s="10">
        <v>5685.91</v>
      </c>
      <c r="AZ66" s="10">
        <v>7096.08</v>
      </c>
      <c r="BA66" s="10">
        <v>12781.99</v>
      </c>
      <c r="BB66" s="10">
        <v>-157.97</v>
      </c>
      <c r="BC66" s="10">
        <v>12624.02</v>
      </c>
      <c r="BD66" s="10">
        <v>-4752.92</v>
      </c>
      <c r="BE66" s="10">
        <v>7871.1</v>
      </c>
      <c r="BF66" s="10">
        <v>-1623.25</v>
      </c>
      <c r="BG66" s="10">
        <v>6247.85</v>
      </c>
      <c r="BH66" s="10">
        <v>4565.84</v>
      </c>
      <c r="BI66" s="10">
        <v>10813.69</v>
      </c>
      <c r="BJ66" s="10">
        <f>BK66-BI66</f>
        <v>3419.7400000000016</v>
      </c>
      <c r="BK66" s="10">
        <f>SUM(BK61:BK65)</f>
        <v>14233.430000000002</v>
      </c>
      <c r="BL66" s="10">
        <f>BM66-BK66</f>
        <v>-6341.6700000000019</v>
      </c>
      <c r="BM66" s="10">
        <f>SUM(BM61:BM65)</f>
        <v>7891.76</v>
      </c>
    </row>
    <row r="67" spans="1:65" x14ac:dyDescent="0.35">
      <c r="A67" s="4" t="s">
        <v>74</v>
      </c>
      <c r="B67" s="5" t="s">
        <v>75</v>
      </c>
      <c r="C67" s="9">
        <v>12.92</v>
      </c>
      <c r="D67" s="9">
        <v>328.09</v>
      </c>
      <c r="E67" s="9">
        <v>341.01</v>
      </c>
      <c r="F67" s="9">
        <v>418.7</v>
      </c>
      <c r="G67" s="9">
        <v>759.71</v>
      </c>
      <c r="H67" s="9">
        <v>-749.78</v>
      </c>
      <c r="I67" s="9">
        <v>9.93</v>
      </c>
      <c r="J67" s="9">
        <v>-1.01</v>
      </c>
      <c r="K67" s="9">
        <v>8.92</v>
      </c>
      <c r="L67" s="9">
        <v>1.55</v>
      </c>
      <c r="M67" s="9">
        <v>10.47</v>
      </c>
      <c r="N67" s="9">
        <v>-10.47</v>
      </c>
      <c r="O67" s="9">
        <v>0</v>
      </c>
      <c r="P67" s="9">
        <v>8.35</v>
      </c>
      <c r="Q67" s="9">
        <v>8.35</v>
      </c>
      <c r="R67" s="9">
        <v>2.93</v>
      </c>
      <c r="S67" s="9">
        <v>11.28</v>
      </c>
      <c r="T67" s="9">
        <v>-1.79</v>
      </c>
      <c r="U67" s="9">
        <v>9.49</v>
      </c>
      <c r="V67" s="9">
        <v>20.22</v>
      </c>
      <c r="W67" s="9">
        <v>29.71</v>
      </c>
      <c r="X67" s="9">
        <v>-16.649999999999999</v>
      </c>
      <c r="Y67" s="9">
        <v>13.06</v>
      </c>
      <c r="Z67" s="9">
        <v>-3.44</v>
      </c>
      <c r="AA67" s="9">
        <v>9.6199999999999992</v>
      </c>
      <c r="AB67" s="9">
        <v>3.61</v>
      </c>
      <c r="AC67" s="9">
        <v>13.23</v>
      </c>
      <c r="AD67" s="9">
        <v>146.55000000000001</v>
      </c>
      <c r="AE67" s="9">
        <v>159.78</v>
      </c>
      <c r="AF67" s="9">
        <v>-85.18</v>
      </c>
      <c r="AG67" s="9">
        <v>74.599999999999994</v>
      </c>
      <c r="AH67" s="9">
        <v>-34.96</v>
      </c>
      <c r="AI67" s="9">
        <v>39.64</v>
      </c>
      <c r="AJ67" s="9">
        <v>18.739999999999998</v>
      </c>
      <c r="AK67" s="9">
        <v>58.38</v>
      </c>
      <c r="AL67" s="9">
        <v>73.12</v>
      </c>
      <c r="AM67" s="9">
        <v>131.5</v>
      </c>
      <c r="AN67" s="9">
        <v>-100.47</v>
      </c>
      <c r="AO67" s="9">
        <v>31.03</v>
      </c>
      <c r="AP67" s="9">
        <v>-23.5</v>
      </c>
      <c r="AQ67" s="9">
        <v>7.53</v>
      </c>
      <c r="AR67" s="9">
        <v>1.85</v>
      </c>
      <c r="AS67" s="9">
        <v>9.3800000000000008</v>
      </c>
      <c r="AT67" s="9">
        <v>0.46</v>
      </c>
      <c r="AU67" s="9">
        <v>9.84</v>
      </c>
      <c r="AV67" s="9">
        <v>-1.55</v>
      </c>
      <c r="AW67" s="9">
        <v>8.2899999999999991</v>
      </c>
      <c r="AX67" s="9">
        <v>0.21</v>
      </c>
      <c r="AY67" s="9">
        <v>8.5</v>
      </c>
      <c r="AZ67" s="9">
        <v>9.17</v>
      </c>
      <c r="BA67" s="9">
        <v>17.670000000000002</v>
      </c>
      <c r="BB67" s="9">
        <v>-7.99</v>
      </c>
      <c r="BC67" s="9">
        <v>9.68</v>
      </c>
      <c r="BD67" s="9">
        <v>0.2</v>
      </c>
      <c r="BE67" s="9">
        <v>9.8800000000000008</v>
      </c>
      <c r="BF67" s="9">
        <v>-1.02</v>
      </c>
      <c r="BG67" s="9">
        <v>8.86</v>
      </c>
      <c r="BH67" s="9">
        <v>-8.86</v>
      </c>
      <c r="BI67" s="9">
        <v>0</v>
      </c>
      <c r="BJ67" s="9">
        <f t="shared" si="0"/>
        <v>13.4</v>
      </c>
      <c r="BK67" s="9">
        <v>13.4</v>
      </c>
      <c r="BL67" s="9">
        <f t="shared" si="0"/>
        <v>7.7999999999999989</v>
      </c>
      <c r="BM67" s="9">
        <v>21.2</v>
      </c>
    </row>
    <row r="68" spans="1:65" x14ac:dyDescent="0.35">
      <c r="A68" s="7" t="s">
        <v>0</v>
      </c>
      <c r="B68" s="5" t="s">
        <v>76</v>
      </c>
      <c r="C68" s="10">
        <v>12.92</v>
      </c>
      <c r="D68" s="10">
        <v>328.09</v>
      </c>
      <c r="E68" s="10">
        <v>341.01</v>
      </c>
      <c r="F68" s="10">
        <v>418.7</v>
      </c>
      <c r="G68" s="10">
        <v>759.71</v>
      </c>
      <c r="H68" s="10">
        <v>-749.78</v>
      </c>
      <c r="I68" s="10">
        <v>9.93</v>
      </c>
      <c r="J68" s="10">
        <v>-1.01</v>
      </c>
      <c r="K68" s="10">
        <v>8.92</v>
      </c>
      <c r="L68" s="10">
        <v>1.55</v>
      </c>
      <c r="M68" s="10">
        <v>10.47</v>
      </c>
      <c r="N68" s="10">
        <v>-10.47</v>
      </c>
      <c r="O68" s="10">
        <v>0</v>
      </c>
      <c r="P68" s="10">
        <v>8.35</v>
      </c>
      <c r="Q68" s="10">
        <v>8.35</v>
      </c>
      <c r="R68" s="10">
        <v>2.93</v>
      </c>
      <c r="S68" s="10">
        <v>11.28</v>
      </c>
      <c r="T68" s="10">
        <v>-1.79</v>
      </c>
      <c r="U68" s="10">
        <v>9.49</v>
      </c>
      <c r="V68" s="10">
        <v>20.22</v>
      </c>
      <c r="W68" s="10">
        <v>29.71</v>
      </c>
      <c r="X68" s="10">
        <v>-16.649999999999999</v>
      </c>
      <c r="Y68" s="10">
        <v>13.06</v>
      </c>
      <c r="Z68" s="10">
        <v>-3.44</v>
      </c>
      <c r="AA68" s="10">
        <v>9.6199999999999992</v>
      </c>
      <c r="AB68" s="10">
        <v>3.61</v>
      </c>
      <c r="AC68" s="10">
        <v>13.23</v>
      </c>
      <c r="AD68" s="10">
        <v>146.55000000000001</v>
      </c>
      <c r="AE68" s="10">
        <v>159.78</v>
      </c>
      <c r="AF68" s="10">
        <v>-85.18</v>
      </c>
      <c r="AG68" s="10">
        <v>74.599999999999994</v>
      </c>
      <c r="AH68" s="10">
        <v>-34.96</v>
      </c>
      <c r="AI68" s="10">
        <v>39.64</v>
      </c>
      <c r="AJ68" s="10">
        <v>18.739999999999998</v>
      </c>
      <c r="AK68" s="10">
        <v>58.38</v>
      </c>
      <c r="AL68" s="10">
        <v>73.12</v>
      </c>
      <c r="AM68" s="10">
        <v>131.5</v>
      </c>
      <c r="AN68" s="10">
        <v>-100.47</v>
      </c>
      <c r="AO68" s="10">
        <v>31.03</v>
      </c>
      <c r="AP68" s="10">
        <v>-23.5</v>
      </c>
      <c r="AQ68" s="10">
        <v>7.53</v>
      </c>
      <c r="AR68" s="10">
        <v>1.85</v>
      </c>
      <c r="AS68" s="10">
        <v>9.3800000000000008</v>
      </c>
      <c r="AT68" s="10">
        <v>0.46</v>
      </c>
      <c r="AU68" s="10">
        <v>9.84</v>
      </c>
      <c r="AV68" s="10">
        <v>-1.55</v>
      </c>
      <c r="AW68" s="10">
        <v>8.2899999999999991</v>
      </c>
      <c r="AX68" s="10">
        <v>0.21</v>
      </c>
      <c r="AY68" s="10">
        <v>8.5</v>
      </c>
      <c r="AZ68" s="10">
        <v>9.17</v>
      </c>
      <c r="BA68" s="10">
        <v>17.670000000000002</v>
      </c>
      <c r="BB68" s="10">
        <v>-7.99</v>
      </c>
      <c r="BC68" s="10">
        <v>9.68</v>
      </c>
      <c r="BD68" s="10">
        <v>0.2</v>
      </c>
      <c r="BE68" s="10">
        <v>9.8800000000000008</v>
      </c>
      <c r="BF68" s="10">
        <v>-1.02</v>
      </c>
      <c r="BG68" s="10">
        <v>8.86</v>
      </c>
      <c r="BH68" s="10">
        <v>-8.86</v>
      </c>
      <c r="BI68" s="10">
        <v>0</v>
      </c>
      <c r="BJ68" s="10">
        <f t="shared" si="0"/>
        <v>13.4</v>
      </c>
      <c r="BK68" s="10">
        <f>SUM(BK67)</f>
        <v>13.4</v>
      </c>
      <c r="BL68" s="10">
        <f t="shared" si="0"/>
        <v>7.7999999999999989</v>
      </c>
      <c r="BM68" s="10">
        <f>SUM(BM67)</f>
        <v>21.2</v>
      </c>
    </row>
    <row r="69" spans="1:65" x14ac:dyDescent="0.35">
      <c r="A69" s="7" t="s">
        <v>0</v>
      </c>
      <c r="B69" s="5" t="s">
        <v>77</v>
      </c>
      <c r="C69" s="10">
        <v>11767.44</v>
      </c>
      <c r="D69" s="10">
        <v>-1208.3399999999999</v>
      </c>
      <c r="E69" s="10">
        <v>10559.1</v>
      </c>
      <c r="F69" s="10">
        <v>-304.12</v>
      </c>
      <c r="G69" s="10">
        <v>10254.98</v>
      </c>
      <c r="H69" s="10">
        <v>-1612.47</v>
      </c>
      <c r="I69" s="10">
        <v>8642.51</v>
      </c>
      <c r="J69" s="10">
        <v>-3696.47</v>
      </c>
      <c r="K69" s="10">
        <v>4946.04</v>
      </c>
      <c r="L69" s="10">
        <v>698.94</v>
      </c>
      <c r="M69" s="10">
        <v>5644.98</v>
      </c>
      <c r="N69" s="10">
        <v>283.95</v>
      </c>
      <c r="O69" s="10">
        <v>5928.93</v>
      </c>
      <c r="P69" s="10">
        <v>-1281.04</v>
      </c>
      <c r="Q69" s="10">
        <v>4647.8900000000003</v>
      </c>
      <c r="R69" s="10">
        <v>-313.41000000000003</v>
      </c>
      <c r="S69" s="10">
        <v>4334.4799999999996</v>
      </c>
      <c r="T69" s="10">
        <v>5508.89</v>
      </c>
      <c r="U69" s="10">
        <v>9843.3700000000008</v>
      </c>
      <c r="V69" s="10">
        <v>-5529.26</v>
      </c>
      <c r="W69" s="10">
        <v>4314.1099999999997</v>
      </c>
      <c r="X69" s="10">
        <v>2168.44</v>
      </c>
      <c r="Y69" s="10">
        <v>6482.55</v>
      </c>
      <c r="Z69" s="10">
        <v>-1564.75</v>
      </c>
      <c r="AA69" s="10">
        <v>4917.8</v>
      </c>
      <c r="AB69" s="10">
        <v>6971.3</v>
      </c>
      <c r="AC69" s="10">
        <v>11889.1</v>
      </c>
      <c r="AD69" s="10">
        <v>-7386.11</v>
      </c>
      <c r="AE69" s="10">
        <v>4502.99</v>
      </c>
      <c r="AF69" s="10">
        <v>2936.59</v>
      </c>
      <c r="AG69" s="10">
        <v>7439.58</v>
      </c>
      <c r="AH69" s="10">
        <v>1698.06</v>
      </c>
      <c r="AI69" s="10">
        <v>9137.64</v>
      </c>
      <c r="AJ69" s="10">
        <v>-2212.94</v>
      </c>
      <c r="AK69" s="10">
        <v>6924.7</v>
      </c>
      <c r="AL69" s="10">
        <v>-1239.72</v>
      </c>
      <c r="AM69" s="10">
        <v>5684.98</v>
      </c>
      <c r="AN69" s="10">
        <v>-260.10000000000002</v>
      </c>
      <c r="AO69" s="10">
        <v>5424.88</v>
      </c>
      <c r="AP69" s="10">
        <v>-547.83000000000004</v>
      </c>
      <c r="AQ69" s="10">
        <v>4877.05</v>
      </c>
      <c r="AR69" s="10">
        <v>240.99</v>
      </c>
      <c r="AS69" s="10">
        <v>5118.04</v>
      </c>
      <c r="AT69" s="10">
        <v>-583.05999999999995</v>
      </c>
      <c r="AU69" s="10">
        <v>4534.9799999999996</v>
      </c>
      <c r="AV69" s="10">
        <v>1786.23</v>
      </c>
      <c r="AW69" s="10">
        <v>6321.21</v>
      </c>
      <c r="AX69" s="10">
        <v>-626.79999999999995</v>
      </c>
      <c r="AY69" s="10">
        <v>5694.41</v>
      </c>
      <c r="AZ69" s="10">
        <v>7105.25</v>
      </c>
      <c r="BA69" s="10">
        <v>12799.66</v>
      </c>
      <c r="BB69" s="10">
        <v>-165.96</v>
      </c>
      <c r="BC69" s="10">
        <v>12633.7</v>
      </c>
      <c r="BD69" s="10">
        <v>-4752.72</v>
      </c>
      <c r="BE69" s="10">
        <v>7880.98</v>
      </c>
      <c r="BF69" s="10">
        <v>-1609.85</v>
      </c>
      <c r="BG69" s="10">
        <v>6271.13</v>
      </c>
      <c r="BH69" s="10">
        <v>4557.5600000000004</v>
      </c>
      <c r="BI69" s="10">
        <v>10828.69</v>
      </c>
      <c r="BJ69" s="10">
        <f t="shared" si="0"/>
        <v>3433.9400000000005</v>
      </c>
      <c r="BK69" s="10">
        <f>BK58+BK60+BK66+BK68</f>
        <v>14262.630000000001</v>
      </c>
      <c r="BL69" s="10">
        <f t="shared" si="0"/>
        <v>-6333.5000000000009</v>
      </c>
      <c r="BM69" s="10">
        <f>BM58+BM60+BM66+BM68</f>
        <v>7929.13</v>
      </c>
    </row>
    <row r="70" spans="1:65" x14ac:dyDescent="0.35">
      <c r="A70" s="4" t="s">
        <v>78</v>
      </c>
      <c r="B70" s="5" t="s">
        <v>79</v>
      </c>
      <c r="C70" s="9">
        <v>7456.91</v>
      </c>
      <c r="D70" s="9">
        <v>-7.57</v>
      </c>
      <c r="E70" s="9">
        <v>7449.34</v>
      </c>
      <c r="F70" s="10">
        <v>7.16</v>
      </c>
      <c r="G70" s="9">
        <v>7456.5</v>
      </c>
      <c r="H70" s="9">
        <v>6.75</v>
      </c>
      <c r="I70" s="9">
        <v>7463.25</v>
      </c>
      <c r="J70" s="9">
        <v>2.35</v>
      </c>
      <c r="K70" s="9">
        <v>7465.6</v>
      </c>
      <c r="L70" s="9">
        <v>6.21</v>
      </c>
      <c r="M70" s="9">
        <v>7471.81</v>
      </c>
      <c r="N70" s="9">
        <v>8.1199999999999992</v>
      </c>
      <c r="O70" s="9">
        <v>7479.93</v>
      </c>
      <c r="P70" s="9">
        <v>1.95</v>
      </c>
      <c r="Q70" s="9">
        <v>7481.88</v>
      </c>
      <c r="R70" s="9">
        <v>84.4</v>
      </c>
      <c r="S70" s="9">
        <v>7566.28</v>
      </c>
      <c r="T70" s="9">
        <v>97.76</v>
      </c>
      <c r="U70" s="9">
        <v>7664.04</v>
      </c>
      <c r="V70" s="9">
        <v>18.559999999999999</v>
      </c>
      <c r="W70" s="9">
        <v>7682.6</v>
      </c>
      <c r="X70" s="9">
        <v>-6.41</v>
      </c>
      <c r="Y70" s="9">
        <v>7676.19</v>
      </c>
      <c r="Z70" s="9">
        <v>-90.69</v>
      </c>
      <c r="AA70" s="9">
        <v>7585.5</v>
      </c>
      <c r="AB70" s="9">
        <v>76.13</v>
      </c>
      <c r="AC70" s="9">
        <v>7661.63</v>
      </c>
      <c r="AD70" s="9">
        <v>8.08</v>
      </c>
      <c r="AE70" s="9">
        <v>7669.71</v>
      </c>
      <c r="AF70" s="9">
        <v>72.83</v>
      </c>
      <c r="AG70" s="9">
        <v>7742.54</v>
      </c>
      <c r="AH70" s="9">
        <v>1.95</v>
      </c>
      <c r="AI70" s="9">
        <v>7744.49</v>
      </c>
      <c r="AJ70" s="9">
        <v>6.21</v>
      </c>
      <c r="AK70" s="9">
        <v>7750.7</v>
      </c>
      <c r="AL70" s="9">
        <v>3.37</v>
      </c>
      <c r="AM70" s="9">
        <v>7754.07</v>
      </c>
      <c r="AN70" s="9">
        <v>88.47</v>
      </c>
      <c r="AO70" s="9">
        <v>7842.54</v>
      </c>
      <c r="AP70" s="9">
        <v>113.06</v>
      </c>
      <c r="AQ70" s="9">
        <v>7955.6</v>
      </c>
      <c r="AR70" s="9">
        <v>26.17</v>
      </c>
      <c r="AS70" s="9">
        <v>7981.77</v>
      </c>
      <c r="AT70" s="9">
        <v>23.55</v>
      </c>
      <c r="AU70" s="9">
        <v>8005.32</v>
      </c>
      <c r="AV70" s="9">
        <v>10.9</v>
      </c>
      <c r="AW70" s="9">
        <v>8016.22</v>
      </c>
      <c r="AX70" s="9">
        <v>3.45</v>
      </c>
      <c r="AY70" s="9">
        <v>8019.67</v>
      </c>
      <c r="AZ70" s="9">
        <v>190.8</v>
      </c>
      <c r="BA70" s="9">
        <v>8210.4699999999993</v>
      </c>
      <c r="BB70" s="9">
        <v>2.6</v>
      </c>
      <c r="BC70" s="9">
        <v>8213.07</v>
      </c>
      <c r="BD70" s="9">
        <v>5.27</v>
      </c>
      <c r="BE70" s="9">
        <v>8218.34</v>
      </c>
      <c r="BF70" s="9">
        <v>7.1</v>
      </c>
      <c r="BG70" s="9">
        <v>8225.44</v>
      </c>
      <c r="BH70" s="9">
        <v>19.87</v>
      </c>
      <c r="BI70" s="9">
        <v>8245.31</v>
      </c>
      <c r="BJ70" s="9">
        <f t="shared" si="0"/>
        <v>15.649999999999636</v>
      </c>
      <c r="BK70" s="9">
        <v>8260.9599999999991</v>
      </c>
      <c r="BL70" s="9">
        <f t="shared" si="0"/>
        <v>18.6200000000008</v>
      </c>
      <c r="BM70" s="9">
        <v>8279.58</v>
      </c>
    </row>
    <row r="71" spans="1:65" x14ac:dyDescent="0.35">
      <c r="A71" s="7" t="s">
        <v>0</v>
      </c>
      <c r="B71" s="5" t="s">
        <v>80</v>
      </c>
      <c r="C71" s="10">
        <v>7456.91</v>
      </c>
      <c r="D71" s="10">
        <v>-7.57</v>
      </c>
      <c r="E71" s="10">
        <v>7449.34</v>
      </c>
      <c r="F71" s="9">
        <v>0.01</v>
      </c>
      <c r="G71" s="10">
        <v>7456.5</v>
      </c>
      <c r="H71" s="10">
        <v>6.75</v>
      </c>
      <c r="I71" s="10">
        <v>7463.25</v>
      </c>
      <c r="J71" s="10">
        <v>2.35</v>
      </c>
      <c r="K71" s="10">
        <v>7465.6</v>
      </c>
      <c r="L71" s="10">
        <v>6.21</v>
      </c>
      <c r="M71" s="10">
        <v>7471.81</v>
      </c>
      <c r="N71" s="10">
        <v>8.1199999999999992</v>
      </c>
      <c r="O71" s="10">
        <v>7479.93</v>
      </c>
      <c r="P71" s="10">
        <v>1.95</v>
      </c>
      <c r="Q71" s="10">
        <v>7481.88</v>
      </c>
      <c r="R71" s="10">
        <v>84.4</v>
      </c>
      <c r="S71" s="10">
        <v>7566.28</v>
      </c>
      <c r="T71" s="10">
        <v>97.76</v>
      </c>
      <c r="U71" s="10">
        <v>7664.04</v>
      </c>
      <c r="V71" s="10">
        <v>18.559999999999999</v>
      </c>
      <c r="W71" s="10">
        <v>7682.6</v>
      </c>
      <c r="X71" s="10">
        <v>-6.41</v>
      </c>
      <c r="Y71" s="10">
        <v>7676.19</v>
      </c>
      <c r="Z71" s="10">
        <v>-90.69</v>
      </c>
      <c r="AA71" s="10">
        <v>7585.5</v>
      </c>
      <c r="AB71" s="10">
        <v>76.13</v>
      </c>
      <c r="AC71" s="10">
        <v>7661.63</v>
      </c>
      <c r="AD71" s="10">
        <v>8.08</v>
      </c>
      <c r="AE71" s="10">
        <v>7669.71</v>
      </c>
      <c r="AF71" s="10">
        <v>72.83</v>
      </c>
      <c r="AG71" s="10">
        <v>7742.54</v>
      </c>
      <c r="AH71" s="10">
        <v>1.95</v>
      </c>
      <c r="AI71" s="10">
        <v>7744.49</v>
      </c>
      <c r="AJ71" s="10">
        <v>6.21</v>
      </c>
      <c r="AK71" s="10">
        <v>7750.7</v>
      </c>
      <c r="AL71" s="10">
        <v>3.37</v>
      </c>
      <c r="AM71" s="10">
        <v>7754.07</v>
      </c>
      <c r="AN71" s="10">
        <v>88.47</v>
      </c>
      <c r="AO71" s="10">
        <v>7842.54</v>
      </c>
      <c r="AP71" s="10">
        <v>113.06</v>
      </c>
      <c r="AQ71" s="10">
        <v>7955.6</v>
      </c>
      <c r="AR71" s="10">
        <v>26.17</v>
      </c>
      <c r="AS71" s="10">
        <v>7981.77</v>
      </c>
      <c r="AT71" s="10">
        <v>23.55</v>
      </c>
      <c r="AU71" s="10">
        <v>8005.32</v>
      </c>
      <c r="AV71" s="10">
        <v>10.9</v>
      </c>
      <c r="AW71" s="10">
        <v>8016.22</v>
      </c>
      <c r="AX71" s="10">
        <v>3.45</v>
      </c>
      <c r="AY71" s="10">
        <v>8019.67</v>
      </c>
      <c r="AZ71" s="10">
        <v>190.8</v>
      </c>
      <c r="BA71" s="10">
        <v>8210.4699999999993</v>
      </c>
      <c r="BB71" s="10">
        <v>2.6</v>
      </c>
      <c r="BC71" s="10">
        <v>8213.07</v>
      </c>
      <c r="BD71" s="10">
        <v>5.27</v>
      </c>
      <c r="BE71" s="10">
        <v>8218.34</v>
      </c>
      <c r="BF71" s="10">
        <v>7.1</v>
      </c>
      <c r="BG71" s="10">
        <v>8225.44</v>
      </c>
      <c r="BH71" s="10">
        <v>19.87</v>
      </c>
      <c r="BI71" s="10">
        <v>8245.31</v>
      </c>
      <c r="BJ71" s="10">
        <f>BK71-BI71</f>
        <v>15.649999999999636</v>
      </c>
      <c r="BK71" s="10">
        <f>SUM(BK70)</f>
        <v>8260.9599999999991</v>
      </c>
      <c r="BL71" s="10">
        <f>BM71-BK71</f>
        <v>18.6200000000008</v>
      </c>
      <c r="BM71" s="10">
        <f>SUM(BM70)</f>
        <v>8279.58</v>
      </c>
    </row>
    <row r="72" spans="1:65" x14ac:dyDescent="0.35">
      <c r="A72" s="4" t="s">
        <v>81</v>
      </c>
      <c r="B72" s="5" t="s">
        <v>82</v>
      </c>
      <c r="C72" s="9">
        <v>1597.85</v>
      </c>
      <c r="D72" s="9">
        <v>-0.02</v>
      </c>
      <c r="E72" s="9">
        <v>1597.83</v>
      </c>
      <c r="F72" s="10">
        <v>0.01</v>
      </c>
      <c r="G72" s="9">
        <v>1597.84</v>
      </c>
      <c r="H72" s="9">
        <v>-8.59</v>
      </c>
      <c r="I72" s="9">
        <v>1589.25</v>
      </c>
      <c r="J72" s="9">
        <v>0.14000000000000001</v>
      </c>
      <c r="K72" s="9">
        <v>1589.39</v>
      </c>
      <c r="L72" s="9">
        <v>0.05</v>
      </c>
      <c r="M72" s="9">
        <v>1589.44</v>
      </c>
      <c r="N72" s="9">
        <v>-0.16</v>
      </c>
      <c r="O72" s="9">
        <v>1589.28</v>
      </c>
      <c r="P72" s="9">
        <v>0.06</v>
      </c>
      <c r="Q72" s="9">
        <v>1589.34</v>
      </c>
      <c r="R72" s="9">
        <v>0</v>
      </c>
      <c r="S72" s="9">
        <v>1589.34</v>
      </c>
      <c r="T72" s="9">
        <v>0</v>
      </c>
      <c r="U72" s="9">
        <v>1589.34</v>
      </c>
      <c r="V72" s="9">
        <v>882.02</v>
      </c>
      <c r="W72" s="9">
        <v>2471.36</v>
      </c>
      <c r="X72" s="9">
        <v>-360.46</v>
      </c>
      <c r="Y72" s="9">
        <v>2110.9</v>
      </c>
      <c r="Z72" s="9">
        <v>-40.549999999999997</v>
      </c>
      <c r="AA72" s="9">
        <v>2070.35</v>
      </c>
      <c r="AB72" s="9">
        <v>12.33</v>
      </c>
      <c r="AC72" s="9">
        <v>2082.6799999999998</v>
      </c>
      <c r="AD72" s="9">
        <v>460.25</v>
      </c>
      <c r="AE72" s="9">
        <v>2542.9299999999998</v>
      </c>
      <c r="AF72" s="9">
        <v>-302.47000000000003</v>
      </c>
      <c r="AG72" s="9">
        <v>2240.46</v>
      </c>
      <c r="AH72" s="9">
        <v>521.47</v>
      </c>
      <c r="AI72" s="9">
        <v>2761.93</v>
      </c>
      <c r="AJ72" s="9">
        <v>-198.62</v>
      </c>
      <c r="AK72" s="9">
        <v>2563.31</v>
      </c>
      <c r="AL72" s="9">
        <v>-23.39</v>
      </c>
      <c r="AM72" s="9">
        <v>2539.92</v>
      </c>
      <c r="AN72" s="9">
        <v>-0.01</v>
      </c>
      <c r="AO72" s="9">
        <v>2539.91</v>
      </c>
      <c r="AP72" s="9">
        <v>0</v>
      </c>
      <c r="AQ72" s="9">
        <v>2539.91</v>
      </c>
      <c r="AR72" s="9">
        <v>-0.06</v>
      </c>
      <c r="AS72" s="9">
        <v>2539.85</v>
      </c>
      <c r="AT72" s="9">
        <v>83.94</v>
      </c>
      <c r="AU72" s="9">
        <v>2623.79</v>
      </c>
      <c r="AV72" s="9">
        <v>516.23</v>
      </c>
      <c r="AW72" s="9">
        <v>3140.02</v>
      </c>
      <c r="AX72" s="9">
        <v>-75.680000000000007</v>
      </c>
      <c r="AY72" s="9">
        <v>3064.34</v>
      </c>
      <c r="AZ72" s="9">
        <v>4.34</v>
      </c>
      <c r="BA72" s="9">
        <v>3068.68</v>
      </c>
      <c r="BB72" s="9">
        <v>-0.08</v>
      </c>
      <c r="BC72" s="9">
        <v>3068.6</v>
      </c>
      <c r="BD72" s="9">
        <v>3.39</v>
      </c>
      <c r="BE72" s="9">
        <v>3071.99</v>
      </c>
      <c r="BF72" s="9">
        <v>0.19</v>
      </c>
      <c r="BG72" s="9">
        <v>3072.18</v>
      </c>
      <c r="BH72" s="9">
        <v>-6.68</v>
      </c>
      <c r="BI72" s="9">
        <v>3065.5</v>
      </c>
      <c r="BJ72" s="9">
        <f t="shared" ref="BJ71:BM105" si="6">BK72-BI72</f>
        <v>9.9999999999909051E-2</v>
      </c>
      <c r="BK72" s="9">
        <v>3065.6</v>
      </c>
      <c r="BL72" s="9">
        <f t="shared" si="6"/>
        <v>0.84999999999990905</v>
      </c>
      <c r="BM72" s="9">
        <v>3066.45</v>
      </c>
    </row>
    <row r="73" spans="1:65" x14ac:dyDescent="0.35">
      <c r="A73" s="7" t="s">
        <v>0</v>
      </c>
      <c r="B73" s="5" t="s">
        <v>83</v>
      </c>
      <c r="C73" s="10">
        <v>1597.85</v>
      </c>
      <c r="D73" s="10">
        <v>-0.02</v>
      </c>
      <c r="E73" s="10">
        <v>1597.83</v>
      </c>
      <c r="F73" s="10">
        <v>-0.01</v>
      </c>
      <c r="G73" s="10">
        <v>1597.84</v>
      </c>
      <c r="H73" s="10">
        <v>-8.59</v>
      </c>
      <c r="I73" s="10">
        <v>1589.25</v>
      </c>
      <c r="J73" s="10">
        <v>0.14000000000000001</v>
      </c>
      <c r="K73" s="10">
        <v>1589.39</v>
      </c>
      <c r="L73" s="10">
        <v>0.05</v>
      </c>
      <c r="M73" s="10">
        <v>1589.44</v>
      </c>
      <c r="N73" s="10">
        <v>-0.16</v>
      </c>
      <c r="O73" s="10">
        <v>1589.28</v>
      </c>
      <c r="P73" s="10">
        <v>0.06</v>
      </c>
      <c r="Q73" s="10">
        <v>1589.34</v>
      </c>
      <c r="R73" s="10">
        <v>0</v>
      </c>
      <c r="S73" s="10">
        <v>1589.34</v>
      </c>
      <c r="T73" s="10">
        <v>0</v>
      </c>
      <c r="U73" s="10">
        <v>1589.34</v>
      </c>
      <c r="V73" s="10">
        <v>882.02</v>
      </c>
      <c r="W73" s="10">
        <v>2471.36</v>
      </c>
      <c r="X73" s="10">
        <v>-360.46</v>
      </c>
      <c r="Y73" s="10">
        <v>2110.9</v>
      </c>
      <c r="Z73" s="10">
        <v>-40.549999999999997</v>
      </c>
      <c r="AA73" s="10">
        <v>2070.35</v>
      </c>
      <c r="AB73" s="10">
        <v>12.33</v>
      </c>
      <c r="AC73" s="10">
        <v>2082.6799999999998</v>
      </c>
      <c r="AD73" s="10">
        <v>460.25</v>
      </c>
      <c r="AE73" s="10">
        <v>2542.9299999999998</v>
      </c>
      <c r="AF73" s="10">
        <v>-302.47000000000003</v>
      </c>
      <c r="AG73" s="10">
        <v>2240.46</v>
      </c>
      <c r="AH73" s="10">
        <v>521.47</v>
      </c>
      <c r="AI73" s="10">
        <v>2761.93</v>
      </c>
      <c r="AJ73" s="10">
        <v>-198.62</v>
      </c>
      <c r="AK73" s="10">
        <v>2563.31</v>
      </c>
      <c r="AL73" s="10">
        <v>-23.39</v>
      </c>
      <c r="AM73" s="10">
        <v>2539.92</v>
      </c>
      <c r="AN73" s="10">
        <v>-0.01</v>
      </c>
      <c r="AO73" s="10">
        <v>2539.91</v>
      </c>
      <c r="AP73" s="10">
        <v>0</v>
      </c>
      <c r="AQ73" s="10">
        <v>2539.91</v>
      </c>
      <c r="AR73" s="10">
        <v>-0.06</v>
      </c>
      <c r="AS73" s="10">
        <v>2539.85</v>
      </c>
      <c r="AT73" s="10">
        <v>83.94</v>
      </c>
      <c r="AU73" s="10">
        <v>2623.79</v>
      </c>
      <c r="AV73" s="10">
        <v>516.23</v>
      </c>
      <c r="AW73" s="10">
        <v>3140.02</v>
      </c>
      <c r="AX73" s="10">
        <v>-75.680000000000007</v>
      </c>
      <c r="AY73" s="10">
        <v>3064.34</v>
      </c>
      <c r="AZ73" s="10">
        <v>4.34</v>
      </c>
      <c r="BA73" s="10">
        <v>3068.68</v>
      </c>
      <c r="BB73" s="10">
        <v>-0.08</v>
      </c>
      <c r="BC73" s="10">
        <v>3068.6</v>
      </c>
      <c r="BD73" s="10">
        <v>3.39</v>
      </c>
      <c r="BE73" s="10">
        <v>3071.99</v>
      </c>
      <c r="BF73" s="10">
        <v>0.19</v>
      </c>
      <c r="BG73" s="10">
        <v>3072.18</v>
      </c>
      <c r="BH73" s="10">
        <v>-6.68</v>
      </c>
      <c r="BI73" s="10">
        <v>3065.5</v>
      </c>
      <c r="BJ73" s="10">
        <f>BK73-BI73</f>
        <v>9.9999999999909051E-2</v>
      </c>
      <c r="BK73" s="10">
        <f>SUM(BK72)</f>
        <v>3065.6</v>
      </c>
      <c r="BL73" s="10">
        <f>BM73-BK73</f>
        <v>0.84999999999990905</v>
      </c>
      <c r="BM73" s="10">
        <f>SUM(BM72)</f>
        <v>3066.45</v>
      </c>
    </row>
    <row r="74" spans="1:65" x14ac:dyDescent="0.35">
      <c r="A74" s="4" t="s">
        <v>84</v>
      </c>
      <c r="B74" s="5" t="s">
        <v>85</v>
      </c>
      <c r="C74" s="9">
        <v>17431.75</v>
      </c>
      <c r="D74" s="9">
        <v>-6104.29</v>
      </c>
      <c r="E74" s="9">
        <v>11327.46</v>
      </c>
      <c r="F74" s="9">
        <v>1559.65</v>
      </c>
      <c r="G74" s="9">
        <v>12887.11</v>
      </c>
      <c r="H74" s="9">
        <v>-6680.15</v>
      </c>
      <c r="I74" s="9">
        <v>6206.96</v>
      </c>
      <c r="J74" s="9">
        <v>370</v>
      </c>
      <c r="K74" s="9">
        <v>6576.96</v>
      </c>
      <c r="L74" s="9">
        <v>-855.45</v>
      </c>
      <c r="M74" s="9">
        <v>5721.51</v>
      </c>
      <c r="N74" s="9">
        <v>612.54</v>
      </c>
      <c r="O74" s="9">
        <v>6334.05</v>
      </c>
      <c r="P74" s="9">
        <v>918.7</v>
      </c>
      <c r="Q74" s="9">
        <v>7252.75</v>
      </c>
      <c r="R74" s="9">
        <v>170.39</v>
      </c>
      <c r="S74" s="9">
        <v>7423.14</v>
      </c>
      <c r="T74" s="9">
        <v>-723.86</v>
      </c>
      <c r="U74" s="9">
        <v>6699.28</v>
      </c>
      <c r="V74" s="9">
        <v>3773.94</v>
      </c>
      <c r="W74" s="9">
        <v>10473.219999999999</v>
      </c>
      <c r="X74" s="9">
        <v>5111.54</v>
      </c>
      <c r="Y74" s="9">
        <v>15584.76</v>
      </c>
      <c r="Z74" s="9">
        <v>-4309.6099999999997</v>
      </c>
      <c r="AA74" s="9">
        <v>11275.15</v>
      </c>
      <c r="AB74" s="9">
        <v>-2431.13</v>
      </c>
      <c r="AC74" s="9">
        <v>8844.02</v>
      </c>
      <c r="AD74" s="9">
        <v>-601.36</v>
      </c>
      <c r="AE74" s="9">
        <v>8242.66</v>
      </c>
      <c r="AF74" s="9">
        <v>-208.77</v>
      </c>
      <c r="AG74" s="9">
        <v>8033.89</v>
      </c>
      <c r="AH74" s="9">
        <v>-114.87</v>
      </c>
      <c r="AI74" s="9">
        <v>7919.02</v>
      </c>
      <c r="AJ74" s="9">
        <v>-37.590000000000003</v>
      </c>
      <c r="AK74" s="9">
        <v>7881.43</v>
      </c>
      <c r="AL74" s="9">
        <v>269.29000000000002</v>
      </c>
      <c r="AM74" s="9">
        <v>8150.72</v>
      </c>
      <c r="AN74" s="9">
        <v>-558.94000000000005</v>
      </c>
      <c r="AO74" s="9">
        <v>7591.78</v>
      </c>
      <c r="AP74" s="9">
        <v>138.61000000000001</v>
      </c>
      <c r="AQ74" s="9">
        <v>7730.39</v>
      </c>
      <c r="AR74" s="9">
        <v>-75.8</v>
      </c>
      <c r="AS74" s="9">
        <v>7654.59</v>
      </c>
      <c r="AT74" s="9">
        <v>-2191.13</v>
      </c>
      <c r="AU74" s="9">
        <v>5463.46</v>
      </c>
      <c r="AV74" s="9">
        <v>4941.8100000000004</v>
      </c>
      <c r="AW74" s="9">
        <v>10405.27</v>
      </c>
      <c r="AX74" s="9">
        <v>-3396.81</v>
      </c>
      <c r="AY74" s="9">
        <v>7008.46</v>
      </c>
      <c r="AZ74" s="9">
        <v>-258.02999999999997</v>
      </c>
      <c r="BA74" s="9">
        <v>6750.43</v>
      </c>
      <c r="BB74" s="9">
        <v>-1587.53</v>
      </c>
      <c r="BC74" s="9">
        <v>5162.8999999999996</v>
      </c>
      <c r="BD74" s="9">
        <v>11940.77</v>
      </c>
      <c r="BE74" s="9">
        <v>17103.669999999998</v>
      </c>
      <c r="BF74" s="9">
        <v>-9661.1</v>
      </c>
      <c r="BG74" s="9">
        <v>7442.57</v>
      </c>
      <c r="BH74" s="9">
        <v>1413.36</v>
      </c>
      <c r="BI74" s="9">
        <v>8855.93</v>
      </c>
      <c r="BJ74" s="9">
        <f t="shared" si="6"/>
        <v>-3642.46</v>
      </c>
      <c r="BK74" s="9">
        <v>5213.47</v>
      </c>
      <c r="BL74" s="9">
        <f t="shared" si="6"/>
        <v>-607.61000000000058</v>
      </c>
      <c r="BM74" s="9">
        <v>4605.8599999999997</v>
      </c>
    </row>
    <row r="75" spans="1:65" x14ac:dyDescent="0.35">
      <c r="A75" s="7" t="s">
        <v>0</v>
      </c>
      <c r="B75" s="5" t="s">
        <v>86</v>
      </c>
      <c r="C75" s="10">
        <v>17431.75</v>
      </c>
      <c r="D75" s="10">
        <v>-6104.29</v>
      </c>
      <c r="E75" s="10">
        <v>11327.46</v>
      </c>
      <c r="F75" s="10">
        <v>1559.65</v>
      </c>
      <c r="G75" s="10">
        <v>12887.11</v>
      </c>
      <c r="H75" s="10">
        <v>-6680.15</v>
      </c>
      <c r="I75" s="10">
        <v>6206.96</v>
      </c>
      <c r="J75" s="10">
        <v>370</v>
      </c>
      <c r="K75" s="10">
        <v>6576.96</v>
      </c>
      <c r="L75" s="10">
        <v>-855.45</v>
      </c>
      <c r="M75" s="10">
        <v>5721.51</v>
      </c>
      <c r="N75" s="10">
        <v>612.54</v>
      </c>
      <c r="O75" s="10">
        <v>6334.05</v>
      </c>
      <c r="P75" s="10">
        <v>918.7</v>
      </c>
      <c r="Q75" s="10">
        <v>7252.75</v>
      </c>
      <c r="R75" s="10">
        <v>170.39</v>
      </c>
      <c r="S75" s="10">
        <v>7423.14</v>
      </c>
      <c r="T75" s="10">
        <v>-723.86</v>
      </c>
      <c r="U75" s="10">
        <v>6699.28</v>
      </c>
      <c r="V75" s="10">
        <v>3773.94</v>
      </c>
      <c r="W75" s="10">
        <v>10473.219999999999</v>
      </c>
      <c r="X75" s="10">
        <v>5111.54</v>
      </c>
      <c r="Y75" s="10">
        <v>15584.76</v>
      </c>
      <c r="Z75" s="10">
        <v>-4309.6099999999997</v>
      </c>
      <c r="AA75" s="10">
        <v>11275.15</v>
      </c>
      <c r="AB75" s="10">
        <v>-2431.13</v>
      </c>
      <c r="AC75" s="10">
        <v>8844.02</v>
      </c>
      <c r="AD75" s="10">
        <v>-601.36</v>
      </c>
      <c r="AE75" s="10">
        <v>8242.66</v>
      </c>
      <c r="AF75" s="10">
        <v>-208.77</v>
      </c>
      <c r="AG75" s="10">
        <v>8033.89</v>
      </c>
      <c r="AH75" s="10">
        <v>-114.87</v>
      </c>
      <c r="AI75" s="10">
        <v>7919.02</v>
      </c>
      <c r="AJ75" s="10">
        <v>-37.590000000000003</v>
      </c>
      <c r="AK75" s="10">
        <v>7881.43</v>
      </c>
      <c r="AL75" s="10">
        <v>269.29000000000002</v>
      </c>
      <c r="AM75" s="10">
        <v>8150.72</v>
      </c>
      <c r="AN75" s="10">
        <v>-558.94000000000005</v>
      </c>
      <c r="AO75" s="10">
        <v>7591.78</v>
      </c>
      <c r="AP75" s="10">
        <v>138.61000000000001</v>
      </c>
      <c r="AQ75" s="10">
        <v>7730.39</v>
      </c>
      <c r="AR75" s="10">
        <v>-75.8</v>
      </c>
      <c r="AS75" s="10">
        <v>7654.59</v>
      </c>
      <c r="AT75" s="10">
        <v>-2191.13</v>
      </c>
      <c r="AU75" s="10">
        <v>5463.46</v>
      </c>
      <c r="AV75" s="10">
        <v>4941.8100000000004</v>
      </c>
      <c r="AW75" s="10">
        <v>10405.27</v>
      </c>
      <c r="AX75" s="10">
        <v>-3396.81</v>
      </c>
      <c r="AY75" s="10">
        <v>7008.46</v>
      </c>
      <c r="AZ75" s="10">
        <v>-258.02999999999997</v>
      </c>
      <c r="BA75" s="10">
        <v>6750.43</v>
      </c>
      <c r="BB75" s="10">
        <v>-1587.53</v>
      </c>
      <c r="BC75" s="10">
        <v>5162.8999999999996</v>
      </c>
      <c r="BD75" s="10">
        <v>11940.77</v>
      </c>
      <c r="BE75" s="10">
        <v>17103.669999999998</v>
      </c>
      <c r="BF75" s="10">
        <v>-9661.1</v>
      </c>
      <c r="BG75" s="10">
        <v>7442.57</v>
      </c>
      <c r="BH75" s="10">
        <v>1413.36</v>
      </c>
      <c r="BI75" s="10">
        <v>8855.93</v>
      </c>
      <c r="BJ75" s="10">
        <f>BK75-BI75</f>
        <v>-3642.46</v>
      </c>
      <c r="BK75" s="10">
        <f>SUM(BK74)</f>
        <v>5213.47</v>
      </c>
      <c r="BL75" s="10">
        <f>BM75-BK75</f>
        <v>-607.61000000000058</v>
      </c>
      <c r="BM75" s="10">
        <f>SUM(BM74)</f>
        <v>4605.8599999999997</v>
      </c>
    </row>
    <row r="76" spans="1:65" x14ac:dyDescent="0.35">
      <c r="A76" s="4" t="s">
        <v>87</v>
      </c>
      <c r="B76" s="5" t="s">
        <v>88</v>
      </c>
      <c r="C76" s="9">
        <v>-22485</v>
      </c>
      <c r="D76" s="9">
        <v>-509</v>
      </c>
      <c r="E76" s="9">
        <v>-22994</v>
      </c>
      <c r="F76" s="9">
        <v>65791</v>
      </c>
      <c r="G76" s="9">
        <v>42797</v>
      </c>
      <c r="H76" s="9">
        <v>-43880</v>
      </c>
      <c r="I76" s="9">
        <v>-1083</v>
      </c>
      <c r="J76" s="9">
        <v>-37</v>
      </c>
      <c r="K76" s="9">
        <v>-1120</v>
      </c>
      <c r="L76" s="9">
        <v>623</v>
      </c>
      <c r="M76" s="9">
        <v>-497</v>
      </c>
      <c r="N76" s="9">
        <v>-659</v>
      </c>
      <c r="O76" s="9">
        <v>-1156</v>
      </c>
      <c r="P76" s="9">
        <v>19</v>
      </c>
      <c r="Q76" s="9">
        <v>-1137</v>
      </c>
      <c r="R76" s="9">
        <v>-883</v>
      </c>
      <c r="S76" s="9">
        <v>-2020</v>
      </c>
      <c r="T76" s="9">
        <v>989</v>
      </c>
      <c r="U76" s="9">
        <v>-1031</v>
      </c>
      <c r="V76" s="9">
        <v>-78760</v>
      </c>
      <c r="W76" s="9">
        <v>-79791</v>
      </c>
      <c r="X76" s="9">
        <v>-182756</v>
      </c>
      <c r="Y76" s="9">
        <v>-262547</v>
      </c>
      <c r="Z76" s="9">
        <v>262060</v>
      </c>
      <c r="AA76" s="9">
        <v>-487</v>
      </c>
      <c r="AB76" s="9">
        <v>-50</v>
      </c>
      <c r="AC76" s="9">
        <v>-537</v>
      </c>
      <c r="AD76" s="9">
        <v>-70873</v>
      </c>
      <c r="AE76" s="9">
        <v>-71410</v>
      </c>
      <c r="AF76" s="9">
        <v>44850</v>
      </c>
      <c r="AG76" s="9">
        <v>-26560</v>
      </c>
      <c r="AH76" s="9">
        <v>-4567</v>
      </c>
      <c r="AI76" s="9">
        <v>-31127</v>
      </c>
      <c r="AJ76" s="9">
        <v>9189</v>
      </c>
      <c r="AK76" s="9">
        <v>-21938</v>
      </c>
      <c r="AL76" s="9">
        <v>-2626</v>
      </c>
      <c r="AM76" s="9">
        <v>-24564</v>
      </c>
      <c r="AN76" s="9">
        <v>-646</v>
      </c>
      <c r="AO76" s="9">
        <v>-25210</v>
      </c>
      <c r="AP76" s="9">
        <v>3482</v>
      </c>
      <c r="AQ76" s="9">
        <v>-21728</v>
      </c>
      <c r="AR76" s="9">
        <v>245</v>
      </c>
      <c r="AS76" s="9">
        <v>-21483</v>
      </c>
      <c r="AT76" s="9">
        <v>-12365</v>
      </c>
      <c r="AU76" s="9">
        <v>-33848</v>
      </c>
      <c r="AV76" s="9">
        <v>61270</v>
      </c>
      <c r="AW76" s="9">
        <v>27422</v>
      </c>
      <c r="AX76" s="9">
        <v>-27422</v>
      </c>
      <c r="AY76" s="9">
        <v>0</v>
      </c>
      <c r="AZ76" s="9">
        <v>0</v>
      </c>
      <c r="BA76" s="9">
        <v>0</v>
      </c>
      <c r="BB76" s="9">
        <v>-140468</v>
      </c>
      <c r="BC76" s="9">
        <v>-140468</v>
      </c>
      <c r="BD76" s="9">
        <v>123444</v>
      </c>
      <c r="BE76" s="9">
        <v>-17024</v>
      </c>
      <c r="BF76" s="9">
        <v>17024</v>
      </c>
      <c r="BG76" s="9">
        <v>0</v>
      </c>
      <c r="BH76" s="9">
        <v>-43264</v>
      </c>
      <c r="BI76" s="9">
        <v>-43264</v>
      </c>
      <c r="BJ76" s="9">
        <f t="shared" si="6"/>
        <v>43264</v>
      </c>
      <c r="BK76" s="9">
        <v>0</v>
      </c>
      <c r="BL76" s="9">
        <f t="shared" si="6"/>
        <v>0</v>
      </c>
      <c r="BM76" s="9">
        <v>0</v>
      </c>
    </row>
    <row r="77" spans="1:65" x14ac:dyDescent="0.35">
      <c r="A77" s="7" t="s">
        <v>0</v>
      </c>
      <c r="B77" s="5" t="s">
        <v>89</v>
      </c>
      <c r="C77" s="10">
        <v>-22485</v>
      </c>
      <c r="D77" s="10">
        <v>-509</v>
      </c>
      <c r="E77" s="10">
        <v>-22994</v>
      </c>
      <c r="F77" s="10">
        <v>65791</v>
      </c>
      <c r="G77" s="10">
        <v>42797</v>
      </c>
      <c r="H77" s="10">
        <v>-43880</v>
      </c>
      <c r="I77" s="10">
        <v>-1083</v>
      </c>
      <c r="J77" s="10">
        <v>-37</v>
      </c>
      <c r="K77" s="10">
        <v>-1120</v>
      </c>
      <c r="L77" s="10">
        <v>623</v>
      </c>
      <c r="M77" s="10">
        <v>-497</v>
      </c>
      <c r="N77" s="10">
        <v>-659</v>
      </c>
      <c r="O77" s="10">
        <v>-1156</v>
      </c>
      <c r="P77" s="10">
        <v>19</v>
      </c>
      <c r="Q77" s="10">
        <v>-1137</v>
      </c>
      <c r="R77" s="10">
        <v>-883</v>
      </c>
      <c r="S77" s="10">
        <v>-2020</v>
      </c>
      <c r="T77" s="10">
        <v>989</v>
      </c>
      <c r="U77" s="10">
        <v>-1031</v>
      </c>
      <c r="V77" s="10">
        <v>-78760</v>
      </c>
      <c r="W77" s="10">
        <v>-79791</v>
      </c>
      <c r="X77" s="10">
        <v>-182756</v>
      </c>
      <c r="Y77" s="10">
        <v>-262547</v>
      </c>
      <c r="Z77" s="10">
        <v>262060</v>
      </c>
      <c r="AA77" s="10">
        <v>-487</v>
      </c>
      <c r="AB77" s="10">
        <v>-50</v>
      </c>
      <c r="AC77" s="10">
        <v>-537</v>
      </c>
      <c r="AD77" s="10">
        <v>-70873</v>
      </c>
      <c r="AE77" s="10">
        <v>-71410</v>
      </c>
      <c r="AF77" s="10">
        <v>44850</v>
      </c>
      <c r="AG77" s="10">
        <v>-26560</v>
      </c>
      <c r="AH77" s="10">
        <v>-4567</v>
      </c>
      <c r="AI77" s="10">
        <v>-31127</v>
      </c>
      <c r="AJ77" s="10">
        <v>9189</v>
      </c>
      <c r="AK77" s="10">
        <v>-21938</v>
      </c>
      <c r="AL77" s="10">
        <v>-2626</v>
      </c>
      <c r="AM77" s="10">
        <v>-24564</v>
      </c>
      <c r="AN77" s="10">
        <v>-646</v>
      </c>
      <c r="AO77" s="10">
        <v>-25210</v>
      </c>
      <c r="AP77" s="10">
        <v>3482</v>
      </c>
      <c r="AQ77" s="10">
        <v>-21728</v>
      </c>
      <c r="AR77" s="10">
        <v>245</v>
      </c>
      <c r="AS77" s="10">
        <v>-21483</v>
      </c>
      <c r="AT77" s="10">
        <v>-12365</v>
      </c>
      <c r="AU77" s="10">
        <v>-33848</v>
      </c>
      <c r="AV77" s="10">
        <v>61270</v>
      </c>
      <c r="AW77" s="10">
        <v>27422</v>
      </c>
      <c r="AX77" s="10">
        <v>-27422</v>
      </c>
      <c r="AY77" s="10">
        <v>0</v>
      </c>
      <c r="AZ77" s="10">
        <v>0</v>
      </c>
      <c r="BA77" s="10">
        <v>0</v>
      </c>
      <c r="BB77" s="10">
        <v>-140468</v>
      </c>
      <c r="BC77" s="10">
        <v>-140468</v>
      </c>
      <c r="BD77" s="10">
        <v>123444</v>
      </c>
      <c r="BE77" s="10">
        <v>-17024</v>
      </c>
      <c r="BF77" s="10">
        <v>17024</v>
      </c>
      <c r="BG77" s="10">
        <v>0</v>
      </c>
      <c r="BH77" s="10">
        <v>-43264</v>
      </c>
      <c r="BI77" s="10">
        <v>-43264</v>
      </c>
      <c r="BJ77" s="10">
        <f>BK77-BI77</f>
        <v>43264</v>
      </c>
      <c r="BK77" s="10">
        <f>SUM(BK76)</f>
        <v>0</v>
      </c>
      <c r="BL77" s="10">
        <f>BM77-BK77</f>
        <v>0</v>
      </c>
      <c r="BM77" s="10">
        <f>SUM(BM76)</f>
        <v>0</v>
      </c>
    </row>
    <row r="78" spans="1:65" x14ac:dyDescent="0.35">
      <c r="A78" s="4" t="s">
        <v>120</v>
      </c>
      <c r="B78" s="5" t="s">
        <v>121</v>
      </c>
      <c r="C78" s="9">
        <v>0</v>
      </c>
      <c r="D78" s="9">
        <v>0</v>
      </c>
      <c r="E78" s="9">
        <v>0</v>
      </c>
      <c r="F78" s="9">
        <v>-64232</v>
      </c>
      <c r="G78" s="9">
        <v>-64232</v>
      </c>
      <c r="H78" s="9">
        <v>38281</v>
      </c>
      <c r="I78" s="9">
        <v>-25951</v>
      </c>
      <c r="J78" s="9">
        <v>-854</v>
      </c>
      <c r="K78" s="9">
        <v>-26805</v>
      </c>
      <c r="L78" s="9">
        <v>7828</v>
      </c>
      <c r="M78" s="9">
        <v>-18977</v>
      </c>
      <c r="N78" s="9">
        <v>-10233</v>
      </c>
      <c r="O78" s="9">
        <v>-29210</v>
      </c>
      <c r="P78" s="9">
        <v>478</v>
      </c>
      <c r="Q78" s="9">
        <v>-28732</v>
      </c>
      <c r="R78" s="9">
        <v>1972</v>
      </c>
      <c r="S78" s="9">
        <v>-26760</v>
      </c>
      <c r="T78" s="9">
        <v>3279</v>
      </c>
      <c r="U78" s="9">
        <v>-23481</v>
      </c>
      <c r="V78" s="9">
        <v>68122</v>
      </c>
      <c r="W78" s="9">
        <v>44641</v>
      </c>
      <c r="X78" s="9">
        <v>118240</v>
      </c>
      <c r="Y78" s="9">
        <v>162881</v>
      </c>
      <c r="Z78" s="9">
        <v>-178788</v>
      </c>
      <c r="AA78" s="9">
        <v>-15907</v>
      </c>
      <c r="AB78" s="9">
        <v>-1629</v>
      </c>
      <c r="AC78" s="9">
        <v>-17536</v>
      </c>
      <c r="AD78" s="9">
        <v>65040</v>
      </c>
      <c r="AE78" s="9">
        <v>47504</v>
      </c>
      <c r="AF78" s="9">
        <v>-44771</v>
      </c>
      <c r="AG78" s="9">
        <v>2733</v>
      </c>
      <c r="AH78" s="9">
        <v>3855</v>
      </c>
      <c r="AI78" s="9">
        <v>6588</v>
      </c>
      <c r="AJ78" s="9">
        <v>-10337</v>
      </c>
      <c r="AK78" s="9">
        <v>-3749</v>
      </c>
      <c r="AL78" s="9">
        <v>-509</v>
      </c>
      <c r="AM78" s="9">
        <v>-4258</v>
      </c>
      <c r="AN78" s="9">
        <v>3450</v>
      </c>
      <c r="AO78" s="9">
        <v>-808</v>
      </c>
      <c r="AP78" s="9">
        <v>-65</v>
      </c>
      <c r="AQ78" s="9">
        <v>-873</v>
      </c>
      <c r="AR78" s="9">
        <v>-2947</v>
      </c>
      <c r="AS78" s="9">
        <v>-3820</v>
      </c>
      <c r="AT78" s="9">
        <v>17547</v>
      </c>
      <c r="AU78" s="9">
        <v>13727</v>
      </c>
      <c r="AV78" s="9">
        <v>-36836</v>
      </c>
      <c r="AW78" s="9">
        <v>-23109</v>
      </c>
      <c r="AX78" s="9">
        <v>23109</v>
      </c>
      <c r="AY78" s="9">
        <v>0</v>
      </c>
      <c r="AZ78" s="9">
        <v>0</v>
      </c>
      <c r="BA78" s="9">
        <v>0</v>
      </c>
      <c r="BB78" s="9">
        <v>56405</v>
      </c>
      <c r="BC78" s="9">
        <v>56405</v>
      </c>
      <c r="BD78" s="9">
        <v>-56514</v>
      </c>
      <c r="BE78" s="9">
        <v>-109</v>
      </c>
      <c r="BF78" s="9">
        <v>109</v>
      </c>
      <c r="BG78" s="9">
        <v>0</v>
      </c>
      <c r="BH78" s="9">
        <v>13953</v>
      </c>
      <c r="BI78" s="9">
        <v>13953</v>
      </c>
      <c r="BJ78" s="9">
        <f t="shared" si="6"/>
        <v>-13953</v>
      </c>
      <c r="BK78" s="9">
        <v>0</v>
      </c>
      <c r="BL78" s="9">
        <f t="shared" si="6"/>
        <v>0</v>
      </c>
      <c r="BM78" s="9">
        <v>0</v>
      </c>
    </row>
    <row r="79" spans="1:65" x14ac:dyDescent="0.35">
      <c r="A79" s="7" t="s">
        <v>0</v>
      </c>
      <c r="B79" s="5" t="s">
        <v>122</v>
      </c>
      <c r="C79" s="10">
        <v>0</v>
      </c>
      <c r="D79" s="10">
        <v>0</v>
      </c>
      <c r="E79" s="10">
        <v>0</v>
      </c>
      <c r="F79" s="10">
        <v>-64232</v>
      </c>
      <c r="G79" s="10">
        <v>-64232</v>
      </c>
      <c r="H79" s="10">
        <v>38281</v>
      </c>
      <c r="I79" s="10">
        <v>-25951</v>
      </c>
      <c r="J79" s="10">
        <v>-854</v>
      </c>
      <c r="K79" s="10">
        <v>-26805</v>
      </c>
      <c r="L79" s="10">
        <v>7828</v>
      </c>
      <c r="M79" s="10">
        <v>-18977</v>
      </c>
      <c r="N79" s="10">
        <v>-10233</v>
      </c>
      <c r="O79" s="10">
        <v>-29210</v>
      </c>
      <c r="P79" s="10">
        <v>478</v>
      </c>
      <c r="Q79" s="10">
        <v>-28732</v>
      </c>
      <c r="R79" s="10">
        <v>1972</v>
      </c>
      <c r="S79" s="10">
        <v>-26760</v>
      </c>
      <c r="T79" s="10">
        <v>3279</v>
      </c>
      <c r="U79" s="10">
        <v>-23481</v>
      </c>
      <c r="V79" s="10">
        <v>68122</v>
      </c>
      <c r="W79" s="10">
        <v>44641</v>
      </c>
      <c r="X79" s="10">
        <v>118240</v>
      </c>
      <c r="Y79" s="10">
        <v>162881</v>
      </c>
      <c r="Z79" s="10">
        <v>-178788</v>
      </c>
      <c r="AA79" s="10">
        <v>-15907</v>
      </c>
      <c r="AB79" s="10">
        <v>-1629</v>
      </c>
      <c r="AC79" s="10">
        <v>-17536</v>
      </c>
      <c r="AD79" s="10">
        <v>65040</v>
      </c>
      <c r="AE79" s="10">
        <v>47504</v>
      </c>
      <c r="AF79" s="10">
        <v>-44771</v>
      </c>
      <c r="AG79" s="10">
        <v>2733</v>
      </c>
      <c r="AH79" s="10">
        <v>3855</v>
      </c>
      <c r="AI79" s="10">
        <v>6588</v>
      </c>
      <c r="AJ79" s="10">
        <v>-10337</v>
      </c>
      <c r="AK79" s="10">
        <v>-3749</v>
      </c>
      <c r="AL79" s="10">
        <v>-509</v>
      </c>
      <c r="AM79" s="10">
        <v>-4258</v>
      </c>
      <c r="AN79" s="10">
        <v>3450</v>
      </c>
      <c r="AO79" s="10">
        <v>-808</v>
      </c>
      <c r="AP79" s="10">
        <v>-65</v>
      </c>
      <c r="AQ79" s="10">
        <v>-873</v>
      </c>
      <c r="AR79" s="10">
        <v>-2947</v>
      </c>
      <c r="AS79" s="10">
        <v>-3820</v>
      </c>
      <c r="AT79" s="10">
        <v>17547</v>
      </c>
      <c r="AU79" s="10">
        <v>13727</v>
      </c>
      <c r="AV79" s="10">
        <v>-36836</v>
      </c>
      <c r="AW79" s="10">
        <v>-23109</v>
      </c>
      <c r="AX79" s="10">
        <v>23109</v>
      </c>
      <c r="AY79" s="10">
        <v>0</v>
      </c>
      <c r="AZ79" s="10">
        <v>0</v>
      </c>
      <c r="BA79" s="10">
        <v>0</v>
      </c>
      <c r="BB79" s="10">
        <v>56405</v>
      </c>
      <c r="BC79" s="10">
        <v>56405</v>
      </c>
      <c r="BD79" s="10">
        <v>-56514</v>
      </c>
      <c r="BE79" s="10">
        <v>-109</v>
      </c>
      <c r="BF79" s="10">
        <v>109</v>
      </c>
      <c r="BG79" s="10">
        <v>0</v>
      </c>
      <c r="BH79" s="10">
        <v>13953</v>
      </c>
      <c r="BI79" s="10">
        <v>13953</v>
      </c>
      <c r="BJ79" s="10">
        <f t="shared" si="6"/>
        <v>-13953</v>
      </c>
      <c r="BK79" s="10">
        <f>SUM(BK78)</f>
        <v>0</v>
      </c>
      <c r="BL79" s="10">
        <f t="shared" si="6"/>
        <v>0</v>
      </c>
      <c r="BM79" s="10">
        <f>SUM(BM78)</f>
        <v>0</v>
      </c>
    </row>
    <row r="80" spans="1:65" x14ac:dyDescent="0.35">
      <c r="A80" s="7" t="s">
        <v>0</v>
      </c>
      <c r="B80" s="5" t="s">
        <v>90</v>
      </c>
      <c r="C80" s="10">
        <v>426566.14</v>
      </c>
      <c r="D80" s="10">
        <v>-76730.16</v>
      </c>
      <c r="E80" s="10">
        <v>349835.98</v>
      </c>
      <c r="F80" s="10">
        <v>-50318.06</v>
      </c>
      <c r="G80" s="10">
        <v>299517.92</v>
      </c>
      <c r="H80" s="10">
        <v>-102920.21</v>
      </c>
      <c r="I80" s="10">
        <v>196597.71</v>
      </c>
      <c r="J80" s="10">
        <v>-30740.78</v>
      </c>
      <c r="K80" s="10">
        <v>165856.93</v>
      </c>
      <c r="L80" s="10">
        <v>-63849.14</v>
      </c>
      <c r="M80" s="10">
        <v>102007.79</v>
      </c>
      <c r="N80" s="10">
        <v>23951.43</v>
      </c>
      <c r="O80" s="10">
        <v>125959.22</v>
      </c>
      <c r="P80" s="10">
        <v>-7052.79</v>
      </c>
      <c r="Q80" s="10">
        <v>118906.43</v>
      </c>
      <c r="R80" s="10">
        <v>-9349.8700000000008</v>
      </c>
      <c r="S80" s="10">
        <v>109556.56</v>
      </c>
      <c r="T80" s="10">
        <v>18401.11</v>
      </c>
      <c r="U80" s="10">
        <v>127957.67</v>
      </c>
      <c r="V80" s="10">
        <v>75732.52</v>
      </c>
      <c r="W80" s="10">
        <v>203690.19</v>
      </c>
      <c r="X80" s="10">
        <v>-27121.63</v>
      </c>
      <c r="Y80" s="10">
        <v>176568.56</v>
      </c>
      <c r="Z80" s="10">
        <v>103947.8</v>
      </c>
      <c r="AA80" s="10">
        <v>280516.36</v>
      </c>
      <c r="AB80" s="10">
        <v>-52069.15</v>
      </c>
      <c r="AC80" s="10">
        <v>228447.21</v>
      </c>
      <c r="AD80" s="10">
        <v>-59800.02</v>
      </c>
      <c r="AE80" s="10">
        <v>168647.19</v>
      </c>
      <c r="AF80" s="10">
        <v>-3624.99</v>
      </c>
      <c r="AG80" s="10">
        <v>165022.20000000001</v>
      </c>
      <c r="AH80" s="10">
        <v>-23046.560000000001</v>
      </c>
      <c r="AI80" s="10">
        <v>141975.64000000001</v>
      </c>
      <c r="AJ80" s="10">
        <v>-23334.97</v>
      </c>
      <c r="AK80" s="10">
        <v>118640.67</v>
      </c>
      <c r="AL80" s="10">
        <v>2464.17</v>
      </c>
      <c r="AM80" s="10">
        <v>121104.84</v>
      </c>
      <c r="AN80" s="10">
        <v>-12053.1</v>
      </c>
      <c r="AO80" s="10">
        <v>109051.74</v>
      </c>
      <c r="AP80" s="10">
        <v>-7664.8</v>
      </c>
      <c r="AQ80" s="10">
        <v>101386.94</v>
      </c>
      <c r="AR80" s="10">
        <v>25586.68</v>
      </c>
      <c r="AS80" s="10">
        <v>126973.62</v>
      </c>
      <c r="AT80" s="10">
        <v>57735.76</v>
      </c>
      <c r="AU80" s="10">
        <v>184709.38</v>
      </c>
      <c r="AV80" s="10">
        <v>116041.29</v>
      </c>
      <c r="AW80" s="10">
        <v>300750.67</v>
      </c>
      <c r="AX80" s="10">
        <v>21861.47</v>
      </c>
      <c r="AY80" s="10">
        <v>322612.14</v>
      </c>
      <c r="AZ80" s="10">
        <v>-54528.71</v>
      </c>
      <c r="BA80" s="10">
        <v>268083.43</v>
      </c>
      <c r="BB80" s="10">
        <v>-129826.75</v>
      </c>
      <c r="BC80" s="10">
        <v>138256.68</v>
      </c>
      <c r="BD80" s="10">
        <v>71262.22</v>
      </c>
      <c r="BE80" s="10">
        <v>209518.9</v>
      </c>
      <c r="BF80" s="10">
        <v>-20263.11</v>
      </c>
      <c r="BG80" s="10">
        <v>189255.79</v>
      </c>
      <c r="BH80" s="10">
        <v>-49701.919999999998</v>
      </c>
      <c r="BI80" s="10">
        <v>139553.87</v>
      </c>
      <c r="BJ80" s="10">
        <f t="shared" si="6"/>
        <v>16415.100000000006</v>
      </c>
      <c r="BK80" s="10">
        <f>BK52+BK69+BK71+BK73+BK75+BK77+BK79</f>
        <v>155968.97</v>
      </c>
      <c r="BL80" s="10">
        <f t="shared" si="6"/>
        <v>7740.890000000014</v>
      </c>
      <c r="BM80" s="10">
        <f>BM52+BM69+BM71+BM73+BM75+BM77+BM79</f>
        <v>163709.86000000002</v>
      </c>
    </row>
    <row r="81" spans="1:65" x14ac:dyDescent="0.35">
      <c r="A81" s="7" t="s">
        <v>0</v>
      </c>
      <c r="B81" s="5" t="s">
        <v>91</v>
      </c>
      <c r="C81" s="10">
        <v>51062.44</v>
      </c>
      <c r="D81" s="10">
        <v>4656.49</v>
      </c>
      <c r="E81" s="10">
        <v>55718.93</v>
      </c>
      <c r="F81" s="10">
        <v>-7158.82</v>
      </c>
      <c r="G81" s="10">
        <v>48560.11</v>
      </c>
      <c r="H81" s="10">
        <v>17781.91</v>
      </c>
      <c r="I81" s="10">
        <v>66342.02</v>
      </c>
      <c r="J81" s="10">
        <v>-234.13</v>
      </c>
      <c r="K81" s="10">
        <v>66107.89</v>
      </c>
      <c r="L81" s="10">
        <v>-24733.96</v>
      </c>
      <c r="M81" s="10">
        <v>41373.93</v>
      </c>
      <c r="N81" s="10">
        <v>31984.880000000001</v>
      </c>
      <c r="O81" s="10">
        <v>73358.81</v>
      </c>
      <c r="P81" s="10">
        <v>-297.70999999999998</v>
      </c>
      <c r="Q81" s="10">
        <v>73061.100000000006</v>
      </c>
      <c r="R81" s="10">
        <v>-2710.34</v>
      </c>
      <c r="S81" s="10">
        <v>70350.759999999995</v>
      </c>
      <c r="T81" s="10">
        <v>-11874.91</v>
      </c>
      <c r="U81" s="10">
        <v>58475.85</v>
      </c>
      <c r="V81" s="10">
        <v>-30893.5</v>
      </c>
      <c r="W81" s="10">
        <v>27582.35</v>
      </c>
      <c r="X81" s="10">
        <v>-50938.67</v>
      </c>
      <c r="Y81" s="10">
        <v>-23356.32</v>
      </c>
      <c r="Z81" s="10">
        <v>57514.87</v>
      </c>
      <c r="AA81" s="10">
        <v>34158.550000000003</v>
      </c>
      <c r="AB81" s="10">
        <v>5698.96</v>
      </c>
      <c r="AC81" s="10">
        <v>39857.51</v>
      </c>
      <c r="AD81" s="10">
        <v>3808.45</v>
      </c>
      <c r="AE81" s="10">
        <v>43665.96</v>
      </c>
      <c r="AF81" s="10">
        <v>16588.53</v>
      </c>
      <c r="AG81" s="10">
        <v>60254.49</v>
      </c>
      <c r="AH81" s="10">
        <v>5250.43</v>
      </c>
      <c r="AI81" s="10">
        <v>65504.92</v>
      </c>
      <c r="AJ81" s="10">
        <v>4879.46</v>
      </c>
      <c r="AK81" s="10">
        <v>70384.38</v>
      </c>
      <c r="AL81" s="10">
        <v>6881.04</v>
      </c>
      <c r="AM81" s="10">
        <v>77265.42</v>
      </c>
      <c r="AN81" s="10">
        <v>-6651.01</v>
      </c>
      <c r="AO81" s="10">
        <v>70614.41</v>
      </c>
      <c r="AP81" s="10">
        <v>-9223.7800000000007</v>
      </c>
      <c r="AQ81" s="10">
        <v>61390.63</v>
      </c>
      <c r="AR81" s="10">
        <v>5441.13</v>
      </c>
      <c r="AS81" s="10">
        <v>66831.759999999995</v>
      </c>
      <c r="AT81" s="10">
        <v>-13077.53</v>
      </c>
      <c r="AU81" s="10">
        <v>53754.23</v>
      </c>
      <c r="AV81" s="10">
        <v>12242.88</v>
      </c>
      <c r="AW81" s="10">
        <v>65997.11</v>
      </c>
      <c r="AX81" s="10">
        <v>-46690.11</v>
      </c>
      <c r="AY81" s="10">
        <v>19307</v>
      </c>
      <c r="AZ81" s="10">
        <v>32952.1</v>
      </c>
      <c r="BA81" s="10">
        <v>52259.1</v>
      </c>
      <c r="BB81" s="10">
        <v>-61422.68</v>
      </c>
      <c r="BC81" s="10">
        <v>-9163.58</v>
      </c>
      <c r="BD81" s="10">
        <v>58175.67</v>
      </c>
      <c r="BE81" s="10">
        <v>49012.09</v>
      </c>
      <c r="BF81" s="10">
        <v>-12350.12</v>
      </c>
      <c r="BG81" s="10">
        <v>36661.97</v>
      </c>
      <c r="BH81" s="10">
        <v>8617.01</v>
      </c>
      <c r="BI81" s="10">
        <v>45278.98</v>
      </c>
      <c r="BJ81" s="10">
        <f t="shared" si="6"/>
        <v>22065.599999999999</v>
      </c>
      <c r="BK81" s="10">
        <f>BK12+BK80</f>
        <v>67344.58</v>
      </c>
      <c r="BL81" s="10">
        <f t="shared" si="6"/>
        <v>12726.750000000015</v>
      </c>
      <c r="BM81" s="10">
        <f>BM12+BM80</f>
        <v>80071.330000000016</v>
      </c>
    </row>
    <row r="82" spans="1:65" x14ac:dyDescent="0.35">
      <c r="A82" s="4" t="s">
        <v>0</v>
      </c>
      <c r="B82" s="5" t="s">
        <v>92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35">
      <c r="A83" s="4" t="s">
        <v>0</v>
      </c>
      <c r="B83" s="5" t="s">
        <v>93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35">
      <c r="A84" s="4" t="s">
        <v>94</v>
      </c>
      <c r="B84" s="5" t="s">
        <v>95</v>
      </c>
      <c r="C84" s="9">
        <v>0</v>
      </c>
      <c r="D84" s="9">
        <v>-1997.03</v>
      </c>
      <c r="E84" s="9">
        <v>-1997.03</v>
      </c>
      <c r="F84" s="21">
        <v>1258.8</v>
      </c>
      <c r="G84" s="9">
        <v>-738.23</v>
      </c>
      <c r="H84" s="9">
        <v>-1031.1500000000001</v>
      </c>
      <c r="I84" s="9">
        <v>-1769.38</v>
      </c>
      <c r="J84" s="9">
        <v>1769.38</v>
      </c>
      <c r="K84" s="9">
        <v>0</v>
      </c>
      <c r="L84" s="9">
        <v>778.69</v>
      </c>
      <c r="M84" s="9">
        <v>-778.69</v>
      </c>
      <c r="N84" s="9">
        <v>778.69</v>
      </c>
      <c r="O84" s="9">
        <v>0</v>
      </c>
      <c r="P84" s="9">
        <v>-1084.1500000000001</v>
      </c>
      <c r="Q84" s="9">
        <v>-1084.1500000000001</v>
      </c>
      <c r="R84" s="9">
        <v>305.45999999999998</v>
      </c>
      <c r="S84" s="9">
        <v>-778.69</v>
      </c>
      <c r="T84" s="9">
        <v>-1206.55</v>
      </c>
      <c r="U84" s="9">
        <v>-1985.24</v>
      </c>
      <c r="V84" s="9">
        <v>-277.63</v>
      </c>
      <c r="W84" s="9">
        <v>-2262.87</v>
      </c>
      <c r="X84" s="9">
        <v>2041.87</v>
      </c>
      <c r="Y84" s="9">
        <v>-221</v>
      </c>
      <c r="Z84" s="9">
        <v>-1182.73</v>
      </c>
      <c r="AA84" s="9">
        <v>-1403.73</v>
      </c>
      <c r="AB84" s="9">
        <v>287.60000000000002</v>
      </c>
      <c r="AC84" s="9">
        <v>-1116.1300000000001</v>
      </c>
      <c r="AD84" s="9">
        <v>-452.52</v>
      </c>
      <c r="AE84" s="9">
        <v>-1568.65</v>
      </c>
      <c r="AF84" s="9">
        <v>1568.65</v>
      </c>
      <c r="AG84" s="9">
        <v>0</v>
      </c>
      <c r="AH84" s="9">
        <v>-946.36</v>
      </c>
      <c r="AI84" s="9">
        <v>-946.36</v>
      </c>
      <c r="AJ84" s="9">
        <v>-1055.22</v>
      </c>
      <c r="AK84" s="9">
        <v>-2001.58</v>
      </c>
      <c r="AL84" s="9">
        <v>2001.58</v>
      </c>
      <c r="AM84" s="9">
        <v>0</v>
      </c>
      <c r="AN84" s="9">
        <v>-1788.98</v>
      </c>
      <c r="AO84" s="9">
        <v>-1788.98</v>
      </c>
      <c r="AP84" s="9">
        <v>-1261.07</v>
      </c>
      <c r="AQ84" s="9">
        <v>-3050.05</v>
      </c>
      <c r="AR84" s="9">
        <v>2557.5500000000002</v>
      </c>
      <c r="AS84" s="9">
        <v>-492.5</v>
      </c>
      <c r="AT84" s="9">
        <v>-2177.62</v>
      </c>
      <c r="AU84" s="9">
        <v>-2670.12</v>
      </c>
      <c r="AV84" s="9">
        <v>1824.36</v>
      </c>
      <c r="AW84" s="9">
        <v>-845.76</v>
      </c>
      <c r="AX84" s="9">
        <v>-1781.66</v>
      </c>
      <c r="AY84" s="9">
        <v>-2627.42</v>
      </c>
      <c r="AZ84" s="9">
        <v>401.86</v>
      </c>
      <c r="BA84" s="9">
        <v>-2225.56</v>
      </c>
      <c r="BB84" s="9">
        <v>2225.56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-166.41</v>
      </c>
      <c r="BI84" s="9">
        <v>-166.41</v>
      </c>
      <c r="BJ84" s="9">
        <f t="shared" si="6"/>
        <v>-450</v>
      </c>
      <c r="BK84" s="9">
        <v>-616.41</v>
      </c>
      <c r="BL84" s="9">
        <f t="shared" si="6"/>
        <v>-342.99</v>
      </c>
      <c r="BM84" s="9">
        <v>-959.4</v>
      </c>
    </row>
    <row r="85" spans="1:65" x14ac:dyDescent="0.35">
      <c r="A85" s="7" t="s">
        <v>0</v>
      </c>
      <c r="B85" s="5" t="s">
        <v>96</v>
      </c>
      <c r="C85" s="10">
        <v>0</v>
      </c>
      <c r="D85" s="10">
        <v>-1997.03</v>
      </c>
      <c r="E85" s="10">
        <v>-1997.03</v>
      </c>
      <c r="F85" s="22">
        <v>1258.8</v>
      </c>
      <c r="G85" s="10">
        <v>-738.23</v>
      </c>
      <c r="H85" s="10">
        <v>-1031.1500000000001</v>
      </c>
      <c r="I85" s="10">
        <v>-1769.38</v>
      </c>
      <c r="J85" s="10">
        <v>1769.38</v>
      </c>
      <c r="K85" s="10">
        <v>0</v>
      </c>
      <c r="L85" s="10">
        <v>778.69</v>
      </c>
      <c r="M85" s="10">
        <v>-778.69</v>
      </c>
      <c r="N85" s="10">
        <v>778.69</v>
      </c>
      <c r="O85" s="10">
        <v>0</v>
      </c>
      <c r="P85" s="10">
        <v>-1084.1500000000001</v>
      </c>
      <c r="Q85" s="10">
        <v>-1084.1500000000001</v>
      </c>
      <c r="R85" s="10">
        <v>305.45999999999998</v>
      </c>
      <c r="S85" s="10">
        <v>-778.69</v>
      </c>
      <c r="T85" s="10">
        <v>-1206.55</v>
      </c>
      <c r="U85" s="10">
        <v>-1985.24</v>
      </c>
      <c r="V85" s="10">
        <v>-277.63</v>
      </c>
      <c r="W85" s="10">
        <v>-2262.87</v>
      </c>
      <c r="X85" s="10">
        <v>2041.87</v>
      </c>
      <c r="Y85" s="10">
        <v>-221</v>
      </c>
      <c r="Z85" s="10">
        <v>-1182.73</v>
      </c>
      <c r="AA85" s="10">
        <v>-1403.73</v>
      </c>
      <c r="AB85" s="10">
        <v>287.60000000000002</v>
      </c>
      <c r="AC85" s="10">
        <v>-1116.1300000000001</v>
      </c>
      <c r="AD85" s="10">
        <v>-452.52</v>
      </c>
      <c r="AE85" s="10">
        <v>-1568.65</v>
      </c>
      <c r="AF85" s="10">
        <v>1568.65</v>
      </c>
      <c r="AG85" s="10">
        <v>0</v>
      </c>
      <c r="AH85" s="10">
        <v>-946.36</v>
      </c>
      <c r="AI85" s="10">
        <v>-946.36</v>
      </c>
      <c r="AJ85" s="10">
        <v>-1055.22</v>
      </c>
      <c r="AK85" s="10">
        <v>-2001.58</v>
      </c>
      <c r="AL85" s="10">
        <v>2001.58</v>
      </c>
      <c r="AM85" s="10">
        <v>0</v>
      </c>
      <c r="AN85" s="10">
        <v>-1788.98</v>
      </c>
      <c r="AO85" s="10">
        <v>-1788.98</v>
      </c>
      <c r="AP85" s="10">
        <v>-1261.07</v>
      </c>
      <c r="AQ85" s="10">
        <v>-3050.05</v>
      </c>
      <c r="AR85" s="10">
        <v>2557.5500000000002</v>
      </c>
      <c r="AS85" s="10">
        <v>-492.5</v>
      </c>
      <c r="AT85" s="10">
        <v>-2177.62</v>
      </c>
      <c r="AU85" s="10">
        <v>-2670.12</v>
      </c>
      <c r="AV85" s="10">
        <v>1824.36</v>
      </c>
      <c r="AW85" s="10">
        <v>-845.76</v>
      </c>
      <c r="AX85" s="10">
        <v>-1781.66</v>
      </c>
      <c r="AY85" s="10">
        <v>-2627.42</v>
      </c>
      <c r="AZ85" s="10">
        <v>401.86</v>
      </c>
      <c r="BA85" s="10">
        <v>-2225.56</v>
      </c>
      <c r="BB85" s="10">
        <v>2225.56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-166.41</v>
      </c>
      <c r="BI85" s="10">
        <v>-166.41</v>
      </c>
      <c r="BJ85" s="10">
        <f t="shared" si="6"/>
        <v>-450</v>
      </c>
      <c r="BK85" s="10">
        <f>BK84</f>
        <v>-616.41</v>
      </c>
      <c r="BL85" s="10">
        <f t="shared" si="6"/>
        <v>-342.99</v>
      </c>
      <c r="BM85" s="10">
        <f>BM84</f>
        <v>-959.4</v>
      </c>
    </row>
    <row r="86" spans="1:65" x14ac:dyDescent="0.35">
      <c r="A86" s="7" t="s">
        <v>0</v>
      </c>
      <c r="B86" s="5" t="s">
        <v>97</v>
      </c>
      <c r="C86" s="10">
        <v>0</v>
      </c>
      <c r="D86" s="10">
        <v>-1997.03</v>
      </c>
      <c r="E86" s="10">
        <v>-1997.03</v>
      </c>
      <c r="F86" s="22">
        <v>1258.8</v>
      </c>
      <c r="G86" s="10">
        <v>-738.23</v>
      </c>
      <c r="H86" s="10">
        <v>1031.1500000000001</v>
      </c>
      <c r="I86" s="10">
        <v>-1769.38</v>
      </c>
      <c r="J86" s="10">
        <v>1769.38</v>
      </c>
      <c r="K86" s="10">
        <v>0</v>
      </c>
      <c r="L86" s="10">
        <v>778.69</v>
      </c>
      <c r="M86" s="10">
        <v>-778.69</v>
      </c>
      <c r="N86" s="10">
        <v>778.69</v>
      </c>
      <c r="O86" s="10">
        <v>0</v>
      </c>
      <c r="P86" s="10">
        <v>-1084.1500000000001</v>
      </c>
      <c r="Q86" s="10">
        <v>-1084.1500000000001</v>
      </c>
      <c r="R86" s="10">
        <v>305.45999999999998</v>
      </c>
      <c r="S86" s="10">
        <v>-778.69</v>
      </c>
      <c r="T86" s="10">
        <v>-1206.55</v>
      </c>
      <c r="U86" s="10">
        <v>-1985.24</v>
      </c>
      <c r="V86" s="10">
        <v>-277.63</v>
      </c>
      <c r="W86" s="10">
        <v>-2262.87</v>
      </c>
      <c r="X86" s="10">
        <v>2041.87</v>
      </c>
      <c r="Y86" s="10">
        <v>-221</v>
      </c>
      <c r="Z86" s="10">
        <v>-1182.73</v>
      </c>
      <c r="AA86" s="10">
        <v>-1403.73</v>
      </c>
      <c r="AB86" s="10">
        <v>287.60000000000002</v>
      </c>
      <c r="AC86" s="10">
        <v>-1116.1300000000001</v>
      </c>
      <c r="AD86" s="10">
        <v>-452.52</v>
      </c>
      <c r="AE86" s="10">
        <v>-1568.65</v>
      </c>
      <c r="AF86" s="10">
        <v>1568.65</v>
      </c>
      <c r="AG86" s="10">
        <v>0</v>
      </c>
      <c r="AH86" s="10">
        <v>-946.36</v>
      </c>
      <c r="AI86" s="10">
        <v>-946.36</v>
      </c>
      <c r="AJ86" s="10">
        <v>-1055.22</v>
      </c>
      <c r="AK86" s="10">
        <v>-2001.58</v>
      </c>
      <c r="AL86" s="10">
        <v>2001.58</v>
      </c>
      <c r="AM86" s="10">
        <v>0</v>
      </c>
      <c r="AN86" s="10">
        <v>-1788.98</v>
      </c>
      <c r="AO86" s="10">
        <v>-1788.98</v>
      </c>
      <c r="AP86" s="10">
        <v>-1261.07</v>
      </c>
      <c r="AQ86" s="10">
        <v>-3050.05</v>
      </c>
      <c r="AR86" s="10">
        <v>2557.5500000000002</v>
      </c>
      <c r="AS86" s="10">
        <v>-492.5</v>
      </c>
      <c r="AT86" s="10">
        <v>-2177.62</v>
      </c>
      <c r="AU86" s="10">
        <v>-2670.12</v>
      </c>
      <c r="AV86" s="10">
        <v>1824.36</v>
      </c>
      <c r="AW86" s="10">
        <v>-845.76</v>
      </c>
      <c r="AX86" s="10">
        <v>-1781.66</v>
      </c>
      <c r="AY86" s="10">
        <v>-2627.42</v>
      </c>
      <c r="AZ86" s="10">
        <v>401.86</v>
      </c>
      <c r="BA86" s="10">
        <v>-2225.56</v>
      </c>
      <c r="BB86" s="10">
        <v>2225.56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-166.41</v>
      </c>
      <c r="BI86" s="10">
        <v>-166.41</v>
      </c>
      <c r="BJ86" s="10">
        <f t="shared" si="6"/>
        <v>-450</v>
      </c>
      <c r="BK86" s="10">
        <f>BK85</f>
        <v>-616.41</v>
      </c>
      <c r="BL86" s="10">
        <f t="shared" si="6"/>
        <v>-342.99</v>
      </c>
      <c r="BM86" s="10">
        <f>BM85</f>
        <v>-959.4</v>
      </c>
    </row>
    <row r="87" spans="1:65" x14ac:dyDescent="0.35">
      <c r="A87" s="4" t="s">
        <v>0</v>
      </c>
      <c r="B87" s="5" t="s">
        <v>98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x14ac:dyDescent="0.35">
      <c r="A88" s="4" t="s">
        <v>126</v>
      </c>
      <c r="B88" s="5" t="s">
        <v>127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28.43</v>
      </c>
      <c r="I88" s="9">
        <v>28.43</v>
      </c>
      <c r="J88" s="9">
        <v>-28.43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42.26</v>
      </c>
      <c r="AO88" s="9">
        <v>42.26</v>
      </c>
      <c r="AP88" s="9">
        <v>-42.26</v>
      </c>
      <c r="AQ88" s="9">
        <v>0</v>
      </c>
      <c r="AR88" s="9">
        <v>23.84</v>
      </c>
      <c r="AS88" s="9">
        <v>23.84</v>
      </c>
      <c r="AT88" s="9">
        <v>-23.84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f t="shared" si="6"/>
        <v>0</v>
      </c>
      <c r="BK88" s="9">
        <v>0</v>
      </c>
      <c r="BL88" s="9">
        <f t="shared" si="6"/>
        <v>0</v>
      </c>
      <c r="BM88" s="9"/>
    </row>
    <row r="89" spans="1:65" x14ac:dyDescent="0.35">
      <c r="A89" s="7" t="s">
        <v>0</v>
      </c>
      <c r="B89" s="5" t="s">
        <v>128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28.43</v>
      </c>
      <c r="I89" s="10">
        <v>28.43</v>
      </c>
      <c r="J89" s="10">
        <v>-28.43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42.26</v>
      </c>
      <c r="AO89" s="10">
        <v>42.26</v>
      </c>
      <c r="AP89" s="10">
        <v>-42.26</v>
      </c>
      <c r="AQ89" s="10">
        <v>0</v>
      </c>
      <c r="AR89" s="10">
        <v>23.84</v>
      </c>
      <c r="AS89" s="10">
        <v>23.84</v>
      </c>
      <c r="AT89" s="10">
        <v>-23.84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f>BK89-BI89</f>
        <v>0</v>
      </c>
      <c r="BK89" s="10">
        <f>SUM(BK88)</f>
        <v>0</v>
      </c>
      <c r="BL89" s="10">
        <f>BM89-BK89</f>
        <v>0</v>
      </c>
      <c r="BM89" s="10">
        <f>SUM(BM88)</f>
        <v>0</v>
      </c>
    </row>
    <row r="90" spans="1:65" x14ac:dyDescent="0.35">
      <c r="A90" s="4" t="s">
        <v>99</v>
      </c>
      <c r="B90" s="5" t="s">
        <v>100</v>
      </c>
      <c r="C90" s="9">
        <v>0</v>
      </c>
      <c r="D90" s="10">
        <v>1.52</v>
      </c>
      <c r="E90" s="9">
        <v>1.52</v>
      </c>
      <c r="F90" s="21">
        <v>-1.52</v>
      </c>
      <c r="G90" s="9">
        <v>0</v>
      </c>
      <c r="H90" s="9">
        <v>1.52</v>
      </c>
      <c r="I90" s="9">
        <v>1.52</v>
      </c>
      <c r="J90" s="9">
        <v>-1.52</v>
      </c>
      <c r="K90" s="9">
        <v>0</v>
      </c>
      <c r="L90" s="9">
        <v>0</v>
      </c>
      <c r="M90" s="9">
        <v>0</v>
      </c>
      <c r="N90" s="9">
        <v>1.52</v>
      </c>
      <c r="O90" s="9">
        <v>1.52</v>
      </c>
      <c r="P90" s="9">
        <v>-1.52</v>
      </c>
      <c r="Q90" s="9">
        <v>0</v>
      </c>
      <c r="R90" s="9">
        <v>0</v>
      </c>
      <c r="S90" s="9">
        <v>0</v>
      </c>
      <c r="T90" s="9">
        <v>1.52</v>
      </c>
      <c r="U90" s="9">
        <v>1.52</v>
      </c>
      <c r="V90" s="9">
        <v>-1.52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1.52</v>
      </c>
      <c r="AC90" s="9">
        <v>1.52</v>
      </c>
      <c r="AD90" s="9">
        <v>-1.52</v>
      </c>
      <c r="AE90" s="9">
        <v>0</v>
      </c>
      <c r="AF90" s="9">
        <v>2.69</v>
      </c>
      <c r="AG90" s="9">
        <v>2.69</v>
      </c>
      <c r="AH90" s="9">
        <v>-2.69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2.69</v>
      </c>
      <c r="AQ90" s="9">
        <v>2.69</v>
      </c>
      <c r="AR90" s="9">
        <v>0</v>
      </c>
      <c r="AS90" s="9">
        <v>2.69</v>
      </c>
      <c r="AT90" s="9">
        <v>-5.38</v>
      </c>
      <c r="AU90" s="9">
        <v>-2.69</v>
      </c>
      <c r="AV90" s="9">
        <v>2.69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f t="shared" si="6"/>
        <v>0</v>
      </c>
      <c r="BK90" s="9">
        <v>0</v>
      </c>
      <c r="BL90" s="9">
        <f t="shared" si="6"/>
        <v>0</v>
      </c>
      <c r="BM90" s="9"/>
    </row>
    <row r="91" spans="1:65" x14ac:dyDescent="0.35">
      <c r="A91" s="7" t="s">
        <v>0</v>
      </c>
      <c r="B91" s="5" t="s">
        <v>101</v>
      </c>
      <c r="C91" s="10">
        <v>0</v>
      </c>
      <c r="D91" s="10">
        <v>1.52</v>
      </c>
      <c r="E91" s="10">
        <v>1.52</v>
      </c>
      <c r="F91" s="22">
        <v>-1.52</v>
      </c>
      <c r="G91" s="10">
        <v>0</v>
      </c>
      <c r="H91" s="10">
        <v>1.52</v>
      </c>
      <c r="I91" s="10">
        <v>1.52</v>
      </c>
      <c r="J91" s="10">
        <v>-1.52</v>
      </c>
      <c r="K91" s="10">
        <v>0</v>
      </c>
      <c r="L91" s="10">
        <v>0</v>
      </c>
      <c r="M91" s="10">
        <v>0</v>
      </c>
      <c r="N91" s="10">
        <v>1.52</v>
      </c>
      <c r="O91" s="10">
        <v>1.52</v>
      </c>
      <c r="P91" s="10">
        <v>-1.52</v>
      </c>
      <c r="Q91" s="10">
        <v>0</v>
      </c>
      <c r="R91" s="10">
        <v>0</v>
      </c>
      <c r="S91" s="10">
        <v>0</v>
      </c>
      <c r="T91" s="10">
        <v>1.52</v>
      </c>
      <c r="U91" s="10">
        <v>1.52</v>
      </c>
      <c r="V91" s="10">
        <v>-1.52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1.52</v>
      </c>
      <c r="AC91" s="10">
        <v>1.52</v>
      </c>
      <c r="AD91" s="10">
        <v>-1.52</v>
      </c>
      <c r="AE91" s="10">
        <v>0</v>
      </c>
      <c r="AF91" s="10">
        <v>2.69</v>
      </c>
      <c r="AG91" s="10">
        <v>2.69</v>
      </c>
      <c r="AH91" s="10">
        <v>-2.69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2.69</v>
      </c>
      <c r="AQ91" s="10">
        <v>2.69</v>
      </c>
      <c r="AR91" s="10">
        <v>0</v>
      </c>
      <c r="AS91" s="10">
        <v>2.69</v>
      </c>
      <c r="AT91" s="10">
        <v>-5.38</v>
      </c>
      <c r="AU91" s="10">
        <v>-2.69</v>
      </c>
      <c r="AV91" s="10">
        <v>2.69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f t="shared" si="6"/>
        <v>0</v>
      </c>
      <c r="BK91" s="10">
        <f>SUM(BK90)</f>
        <v>0</v>
      </c>
      <c r="BL91" s="10">
        <f t="shared" si="6"/>
        <v>0</v>
      </c>
      <c r="BM91" s="10">
        <f>SUM(BM90)</f>
        <v>0</v>
      </c>
    </row>
    <row r="92" spans="1:65" x14ac:dyDescent="0.35">
      <c r="A92" s="7" t="s">
        <v>0</v>
      </c>
      <c r="B92" s="5" t="s">
        <v>102</v>
      </c>
      <c r="C92" s="10">
        <v>0</v>
      </c>
      <c r="D92" s="10">
        <v>-1995.51</v>
      </c>
      <c r="E92" s="10">
        <v>1.52</v>
      </c>
      <c r="F92" s="22">
        <v>-1.52</v>
      </c>
      <c r="G92" s="10">
        <v>0</v>
      </c>
      <c r="H92" s="10">
        <v>29.95</v>
      </c>
      <c r="I92" s="10">
        <v>29.95</v>
      </c>
      <c r="J92" s="10">
        <v>-29.95</v>
      </c>
      <c r="K92" s="10">
        <v>0</v>
      </c>
      <c r="L92" s="10">
        <v>0</v>
      </c>
      <c r="M92" s="10">
        <v>0</v>
      </c>
      <c r="N92" s="10">
        <v>1.52</v>
      </c>
      <c r="O92" s="10">
        <v>1.52</v>
      </c>
      <c r="P92" s="10">
        <v>-1.52</v>
      </c>
      <c r="Q92" s="10">
        <v>0</v>
      </c>
      <c r="R92" s="10">
        <v>0</v>
      </c>
      <c r="S92" s="10">
        <v>0</v>
      </c>
      <c r="T92" s="10">
        <v>1.52</v>
      </c>
      <c r="U92" s="10">
        <v>1.52</v>
      </c>
      <c r="V92" s="10">
        <v>-1.52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1.52</v>
      </c>
      <c r="AC92" s="10">
        <v>1.52</v>
      </c>
      <c r="AD92" s="10">
        <v>-1.52</v>
      </c>
      <c r="AE92" s="10">
        <v>0</v>
      </c>
      <c r="AF92" s="10">
        <v>2.69</v>
      </c>
      <c r="AG92" s="10">
        <v>2.69</v>
      </c>
      <c r="AH92" s="10">
        <v>-2.69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42.26</v>
      </c>
      <c r="AO92" s="10">
        <v>42.26</v>
      </c>
      <c r="AP92" s="10">
        <v>-39.57</v>
      </c>
      <c r="AQ92" s="10">
        <v>2.69</v>
      </c>
      <c r="AR92" s="10">
        <v>23.84</v>
      </c>
      <c r="AS92" s="10">
        <v>26.53</v>
      </c>
      <c r="AT92" s="10">
        <v>-29.22</v>
      </c>
      <c r="AU92" s="10">
        <v>-2.69</v>
      </c>
      <c r="AV92" s="10">
        <v>2.69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f t="shared" si="6"/>
        <v>0</v>
      </c>
      <c r="BK92" s="10">
        <f>BK89+BK91</f>
        <v>0</v>
      </c>
      <c r="BL92" s="10">
        <f t="shared" si="6"/>
        <v>0</v>
      </c>
      <c r="BM92" s="10">
        <f>BM89+BM91</f>
        <v>0</v>
      </c>
    </row>
    <row r="93" spans="1:65" x14ac:dyDescent="0.35">
      <c r="A93" s="7" t="s">
        <v>0</v>
      </c>
      <c r="B93" s="5" t="s">
        <v>103</v>
      </c>
      <c r="C93" s="10">
        <v>0</v>
      </c>
      <c r="D93" s="10">
        <v>1995.51</v>
      </c>
      <c r="E93" s="10">
        <v>-1995.51</v>
      </c>
      <c r="F93" s="22">
        <v>1257.28</v>
      </c>
      <c r="G93" s="10">
        <v>-738.23</v>
      </c>
      <c r="H93" s="10">
        <v>-1001.2</v>
      </c>
      <c r="I93" s="10">
        <v>-1739.43</v>
      </c>
      <c r="J93" s="10">
        <v>1739.43</v>
      </c>
      <c r="K93" s="10">
        <v>0</v>
      </c>
      <c r="L93" s="10">
        <v>778.69</v>
      </c>
      <c r="M93" s="10">
        <v>-778.69</v>
      </c>
      <c r="N93" s="10">
        <v>780.21</v>
      </c>
      <c r="O93" s="10">
        <v>1.52</v>
      </c>
      <c r="P93" s="10">
        <v>-1085.67</v>
      </c>
      <c r="Q93" s="10">
        <v>-1084.1500000000001</v>
      </c>
      <c r="R93" s="10">
        <v>305.45999999999998</v>
      </c>
      <c r="S93" s="10">
        <v>-778.69</v>
      </c>
      <c r="T93" s="10">
        <v>-1205.03</v>
      </c>
      <c r="U93" s="10">
        <v>-1983.72</v>
      </c>
      <c r="V93" s="10">
        <v>-279.14999999999998</v>
      </c>
      <c r="W93" s="10">
        <v>-2262.87</v>
      </c>
      <c r="X93" s="10">
        <v>2041.87</v>
      </c>
      <c r="Y93" s="10">
        <v>-221</v>
      </c>
      <c r="Z93" s="10">
        <v>-1182.73</v>
      </c>
      <c r="AA93" s="10">
        <v>-1403.73</v>
      </c>
      <c r="AB93" s="10">
        <v>289.12</v>
      </c>
      <c r="AC93" s="10">
        <v>-1114.6099999999999</v>
      </c>
      <c r="AD93" s="10">
        <v>-454.04</v>
      </c>
      <c r="AE93" s="10">
        <v>-1568.65</v>
      </c>
      <c r="AF93" s="10">
        <v>1571.34</v>
      </c>
      <c r="AG93" s="10">
        <v>2.69</v>
      </c>
      <c r="AH93" s="10">
        <v>-949.05</v>
      </c>
      <c r="AI93" s="10">
        <v>-946.36</v>
      </c>
      <c r="AJ93" s="10">
        <v>-1055.22</v>
      </c>
      <c r="AK93" s="10">
        <v>-2001.58</v>
      </c>
      <c r="AL93" s="10">
        <v>2001.58</v>
      </c>
      <c r="AM93" s="10">
        <v>0</v>
      </c>
      <c r="AN93" s="10">
        <v>-1746.72</v>
      </c>
      <c r="AO93" s="10">
        <v>-1746.72</v>
      </c>
      <c r="AP93" s="10">
        <v>-1300.6400000000001</v>
      </c>
      <c r="AQ93" s="10">
        <v>-3047.36</v>
      </c>
      <c r="AR93" s="10">
        <v>2581.39</v>
      </c>
      <c r="AS93" s="10">
        <v>-465.97</v>
      </c>
      <c r="AT93" s="10">
        <v>-2206.84</v>
      </c>
      <c r="AU93" s="10">
        <v>-2672.81</v>
      </c>
      <c r="AV93" s="10">
        <v>1827.05</v>
      </c>
      <c r="AW93" s="10">
        <v>-845.76</v>
      </c>
      <c r="AX93" s="10">
        <v>-1781.66</v>
      </c>
      <c r="AY93" s="10">
        <v>-2627.42</v>
      </c>
      <c r="AZ93" s="10">
        <v>401.86</v>
      </c>
      <c r="BA93" s="10">
        <v>-2225.56</v>
      </c>
      <c r="BB93" s="10">
        <v>2225.56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f t="shared" si="6"/>
        <v>-616.41</v>
      </c>
      <c r="BK93" s="10">
        <f>BK86+BK92</f>
        <v>-616.41</v>
      </c>
      <c r="BL93" s="10">
        <f t="shared" si="6"/>
        <v>-342.99</v>
      </c>
      <c r="BM93" s="10">
        <f>BM86+BM92</f>
        <v>-959.4</v>
      </c>
    </row>
    <row r="94" spans="1:65" x14ac:dyDescent="0.35">
      <c r="A94" s="4" t="s">
        <v>0</v>
      </c>
      <c r="B94" s="5" t="s">
        <v>104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35">
      <c r="A95" s="4" t="s">
        <v>105</v>
      </c>
      <c r="B95" s="5" t="s">
        <v>106</v>
      </c>
      <c r="C95" s="9">
        <v>605.76</v>
      </c>
      <c r="D95" s="9">
        <v>0</v>
      </c>
      <c r="E95" s="9">
        <v>605.76</v>
      </c>
      <c r="F95" s="9">
        <v>0</v>
      </c>
      <c r="G95" s="9">
        <v>605.76</v>
      </c>
      <c r="H95" s="9">
        <v>0</v>
      </c>
      <c r="I95" s="9">
        <v>605.76</v>
      </c>
      <c r="J95" s="9">
        <v>0</v>
      </c>
      <c r="K95" s="9">
        <v>605.76</v>
      </c>
      <c r="L95" s="9">
        <v>0</v>
      </c>
      <c r="M95" s="9">
        <v>605.76</v>
      </c>
      <c r="N95" s="9">
        <v>0</v>
      </c>
      <c r="O95" s="9">
        <v>605.76</v>
      </c>
      <c r="P95" s="9">
        <v>0</v>
      </c>
      <c r="Q95" s="9">
        <v>605.76</v>
      </c>
      <c r="R95" s="9">
        <v>0</v>
      </c>
      <c r="S95" s="9">
        <v>605.76</v>
      </c>
      <c r="T95" s="9">
        <v>0</v>
      </c>
      <c r="U95" s="9">
        <v>605.76</v>
      </c>
      <c r="V95" s="9">
        <v>0</v>
      </c>
      <c r="W95" s="9">
        <v>605.76</v>
      </c>
      <c r="X95" s="9">
        <v>0</v>
      </c>
      <c r="Y95" s="9">
        <v>605.76</v>
      </c>
      <c r="Z95" s="9">
        <v>0</v>
      </c>
      <c r="AA95" s="9">
        <v>605.76</v>
      </c>
      <c r="AB95" s="9">
        <v>0</v>
      </c>
      <c r="AC95" s="9">
        <v>605.76</v>
      </c>
      <c r="AD95" s="9">
        <v>15749.63</v>
      </c>
      <c r="AE95" s="9">
        <v>16355.39</v>
      </c>
      <c r="AF95" s="9">
        <v>-16355.39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f t="shared" si="6"/>
        <v>0</v>
      </c>
      <c r="BK95" s="9">
        <v>0</v>
      </c>
      <c r="BL95" s="9">
        <f t="shared" si="6"/>
        <v>0</v>
      </c>
      <c r="BM95" s="9">
        <v>0</v>
      </c>
    </row>
    <row r="96" spans="1:65" x14ac:dyDescent="0.35">
      <c r="A96" s="7" t="s">
        <v>0</v>
      </c>
      <c r="B96" s="5" t="s">
        <v>107</v>
      </c>
      <c r="C96" s="10">
        <v>605.76</v>
      </c>
      <c r="D96" s="10">
        <v>0</v>
      </c>
      <c r="E96" s="10">
        <v>605.76</v>
      </c>
      <c r="F96" s="10">
        <v>0</v>
      </c>
      <c r="G96" s="10">
        <v>605.76</v>
      </c>
      <c r="H96" s="10">
        <v>0</v>
      </c>
      <c r="I96" s="10">
        <v>605.76</v>
      </c>
      <c r="J96" s="10">
        <v>0</v>
      </c>
      <c r="K96" s="10">
        <v>605.76</v>
      </c>
      <c r="L96" s="10">
        <v>0</v>
      </c>
      <c r="M96" s="10">
        <v>605.76</v>
      </c>
      <c r="N96" s="10">
        <v>0</v>
      </c>
      <c r="O96" s="10">
        <v>605.76</v>
      </c>
      <c r="P96" s="10">
        <v>0</v>
      </c>
      <c r="Q96" s="10">
        <v>605.76</v>
      </c>
      <c r="R96" s="10">
        <v>0</v>
      </c>
      <c r="S96" s="10">
        <v>605.76</v>
      </c>
      <c r="T96" s="10">
        <v>0</v>
      </c>
      <c r="U96" s="10">
        <v>605.76</v>
      </c>
      <c r="V96" s="10">
        <v>0</v>
      </c>
      <c r="W96" s="10">
        <v>605.76</v>
      </c>
      <c r="X96" s="10">
        <v>0</v>
      </c>
      <c r="Y96" s="10">
        <v>605.76</v>
      </c>
      <c r="Z96" s="10">
        <v>0</v>
      </c>
      <c r="AA96" s="10">
        <v>605.76</v>
      </c>
      <c r="AB96" s="10">
        <v>0</v>
      </c>
      <c r="AC96" s="10">
        <v>605.76</v>
      </c>
      <c r="AD96" s="10">
        <v>15749.63</v>
      </c>
      <c r="AE96" s="10">
        <v>16355.39</v>
      </c>
      <c r="AF96" s="10">
        <v>-16355.39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f>BK96-BI96</f>
        <v>0</v>
      </c>
      <c r="BK96" s="10">
        <f>SUM(BK95)</f>
        <v>0</v>
      </c>
      <c r="BL96" s="10">
        <f>BM96-BK96</f>
        <v>0</v>
      </c>
      <c r="BM96" s="10">
        <f>SUM(BM94:BM95)</f>
        <v>0</v>
      </c>
    </row>
    <row r="97" spans="1:65" x14ac:dyDescent="0.35">
      <c r="A97" s="4" t="s">
        <v>108</v>
      </c>
      <c r="B97" s="5" t="s">
        <v>109</v>
      </c>
      <c r="C97" s="9">
        <v>16117.79</v>
      </c>
      <c r="D97" s="9">
        <v>-1136.5899999999999</v>
      </c>
      <c r="E97" s="9">
        <v>14981.2</v>
      </c>
      <c r="F97" s="21">
        <v>991.19</v>
      </c>
      <c r="G97" s="9">
        <v>15972.39</v>
      </c>
      <c r="H97" s="9">
        <v>305.16000000000003</v>
      </c>
      <c r="I97" s="9">
        <v>16277.55</v>
      </c>
      <c r="J97" s="9">
        <v>1186.95</v>
      </c>
      <c r="K97" s="9">
        <v>17464.5</v>
      </c>
      <c r="L97" s="9">
        <v>106.23</v>
      </c>
      <c r="M97" s="9">
        <v>17358.27</v>
      </c>
      <c r="N97" s="9">
        <v>247.91</v>
      </c>
      <c r="O97" s="9">
        <v>17606.18</v>
      </c>
      <c r="P97" s="9">
        <v>-102.76</v>
      </c>
      <c r="Q97" s="9">
        <v>17503.419999999998</v>
      </c>
      <c r="R97" s="9">
        <v>-862.5</v>
      </c>
      <c r="S97" s="9">
        <v>16640.919999999998</v>
      </c>
      <c r="T97" s="9">
        <v>242.97</v>
      </c>
      <c r="U97" s="9">
        <v>16883.89</v>
      </c>
      <c r="V97" s="9">
        <v>-1251.93</v>
      </c>
      <c r="W97" s="9">
        <v>15631.96</v>
      </c>
      <c r="X97" s="9">
        <v>-392.4</v>
      </c>
      <c r="Y97" s="9">
        <v>15239.56</v>
      </c>
      <c r="Z97" s="9">
        <v>151.63</v>
      </c>
      <c r="AA97" s="9">
        <v>15391.19</v>
      </c>
      <c r="AB97" s="9">
        <v>-1023.87</v>
      </c>
      <c r="AC97" s="9">
        <v>14367.32</v>
      </c>
      <c r="AD97" s="9">
        <v>-1803.77</v>
      </c>
      <c r="AE97" s="9">
        <v>12563.55</v>
      </c>
      <c r="AF97" s="9">
        <v>-2816.95</v>
      </c>
      <c r="AG97" s="9">
        <v>9746.6</v>
      </c>
      <c r="AH97" s="9">
        <v>-2200.25</v>
      </c>
      <c r="AI97" s="9">
        <v>7546.35</v>
      </c>
      <c r="AJ97" s="9">
        <v>-74.760000000000005</v>
      </c>
      <c r="AK97" s="9">
        <v>7471.59</v>
      </c>
      <c r="AL97" s="9">
        <v>259.23</v>
      </c>
      <c r="AM97" s="9">
        <v>7730.82</v>
      </c>
      <c r="AN97" s="9">
        <v>66.48</v>
      </c>
      <c r="AO97" s="9">
        <v>7797.3</v>
      </c>
      <c r="AP97" s="9">
        <v>-221.06</v>
      </c>
      <c r="AQ97" s="9">
        <v>7576.24</v>
      </c>
      <c r="AR97" s="9">
        <v>547.48</v>
      </c>
      <c r="AS97" s="9">
        <v>8123.72</v>
      </c>
      <c r="AT97" s="9">
        <v>-369.28</v>
      </c>
      <c r="AU97" s="9">
        <v>7754.44</v>
      </c>
      <c r="AV97" s="9">
        <v>369.83</v>
      </c>
      <c r="AW97" s="9">
        <v>8124.27</v>
      </c>
      <c r="AX97" s="9">
        <v>-6223.04</v>
      </c>
      <c r="AY97" s="9">
        <v>1901.23</v>
      </c>
      <c r="AZ97" s="9">
        <v>-72.290000000000006</v>
      </c>
      <c r="BA97" s="9">
        <v>1828.94</v>
      </c>
      <c r="BB97" s="9">
        <v>191.81</v>
      </c>
      <c r="BC97" s="9">
        <v>2020.75</v>
      </c>
      <c r="BD97" s="9">
        <v>105.52</v>
      </c>
      <c r="BE97" s="9">
        <v>2126.27</v>
      </c>
      <c r="BF97" s="9">
        <v>188.77</v>
      </c>
      <c r="BG97" s="9">
        <v>2315.04</v>
      </c>
      <c r="BH97" s="9">
        <v>126.96</v>
      </c>
      <c r="BI97" s="9">
        <v>2442</v>
      </c>
      <c r="BJ97" s="9">
        <f t="shared" si="6"/>
        <v>144.53999999999996</v>
      </c>
      <c r="BK97" s="9">
        <v>2586.54</v>
      </c>
      <c r="BL97" s="9">
        <f t="shared" si="6"/>
        <v>113.84999999999991</v>
      </c>
      <c r="BM97" s="9">
        <v>2700.39</v>
      </c>
    </row>
    <row r="98" spans="1:65" x14ac:dyDescent="0.35">
      <c r="A98" s="7" t="s">
        <v>0</v>
      </c>
      <c r="B98" s="5" t="s">
        <v>110</v>
      </c>
      <c r="C98" s="10">
        <v>16117.79</v>
      </c>
      <c r="D98" s="10">
        <v>-1136.5899999999999</v>
      </c>
      <c r="E98" s="10">
        <v>14981.2</v>
      </c>
      <c r="F98" s="22">
        <v>991.19</v>
      </c>
      <c r="G98" s="10">
        <v>15972.39</v>
      </c>
      <c r="H98" s="10">
        <v>305.16000000000003</v>
      </c>
      <c r="I98" s="10">
        <v>16277.55</v>
      </c>
      <c r="J98" s="10">
        <v>1186.95</v>
      </c>
      <c r="K98" s="10">
        <v>17464.5</v>
      </c>
      <c r="L98" s="10">
        <v>106.23</v>
      </c>
      <c r="M98" s="10">
        <v>17358.27</v>
      </c>
      <c r="N98" s="10">
        <v>247.91</v>
      </c>
      <c r="O98" s="10">
        <v>17606.18</v>
      </c>
      <c r="P98" s="10">
        <v>-102.76</v>
      </c>
      <c r="Q98" s="10">
        <v>17503.419999999998</v>
      </c>
      <c r="R98" s="10">
        <v>-862.5</v>
      </c>
      <c r="S98" s="10">
        <v>16640.919999999998</v>
      </c>
      <c r="T98" s="10">
        <v>242.97</v>
      </c>
      <c r="U98" s="10">
        <v>16883.89</v>
      </c>
      <c r="V98" s="10">
        <v>-1251.93</v>
      </c>
      <c r="W98" s="10">
        <v>15631.96</v>
      </c>
      <c r="X98" s="10">
        <v>-392.4</v>
      </c>
      <c r="Y98" s="10">
        <v>15239.56</v>
      </c>
      <c r="Z98" s="10">
        <v>151.63</v>
      </c>
      <c r="AA98" s="10">
        <v>15391.19</v>
      </c>
      <c r="AB98" s="10">
        <v>-1023.87</v>
      </c>
      <c r="AC98" s="10">
        <v>14367.32</v>
      </c>
      <c r="AD98" s="10">
        <v>-1803.77</v>
      </c>
      <c r="AE98" s="10">
        <v>12563.55</v>
      </c>
      <c r="AF98" s="10">
        <v>-2816.95</v>
      </c>
      <c r="AG98" s="10">
        <v>9746.6</v>
      </c>
      <c r="AH98" s="10">
        <v>-2200.25</v>
      </c>
      <c r="AI98" s="10">
        <v>7546.35</v>
      </c>
      <c r="AJ98" s="10">
        <v>-74.760000000000005</v>
      </c>
      <c r="AK98" s="10">
        <v>7471.59</v>
      </c>
      <c r="AL98" s="10">
        <v>259.23</v>
      </c>
      <c r="AM98" s="10">
        <v>7730.82</v>
      </c>
      <c r="AN98" s="10">
        <v>66.48</v>
      </c>
      <c r="AO98" s="10">
        <v>7797.3</v>
      </c>
      <c r="AP98" s="10">
        <v>-221.06</v>
      </c>
      <c r="AQ98" s="10">
        <v>7576.24</v>
      </c>
      <c r="AR98" s="10">
        <v>547.48</v>
      </c>
      <c r="AS98" s="10">
        <v>8123.72</v>
      </c>
      <c r="AT98" s="10">
        <v>-369.28</v>
      </c>
      <c r="AU98" s="10">
        <v>7754.44</v>
      </c>
      <c r="AV98" s="10">
        <v>369.83</v>
      </c>
      <c r="AW98" s="10">
        <v>8124.27</v>
      </c>
      <c r="AX98" s="10">
        <v>-6223.04</v>
      </c>
      <c r="AY98" s="10">
        <v>1901.23</v>
      </c>
      <c r="AZ98" s="10">
        <v>-72.290000000000006</v>
      </c>
      <c r="BA98" s="10">
        <v>1828.94</v>
      </c>
      <c r="BB98" s="10">
        <v>191.81</v>
      </c>
      <c r="BC98" s="10">
        <v>2020.75</v>
      </c>
      <c r="BD98" s="10">
        <v>105.52</v>
      </c>
      <c r="BE98" s="10">
        <v>2126.27</v>
      </c>
      <c r="BF98" s="10">
        <v>188.77</v>
      </c>
      <c r="BG98" s="10">
        <v>2315.04</v>
      </c>
      <c r="BH98" s="10">
        <v>126.96</v>
      </c>
      <c r="BI98" s="10">
        <v>2442</v>
      </c>
      <c r="BJ98" s="10">
        <f>BK98-BI98</f>
        <v>144.53999999999996</v>
      </c>
      <c r="BK98" s="10">
        <f>SUM(BK97)</f>
        <v>2586.54</v>
      </c>
      <c r="BL98" s="10">
        <f>BM98-BK98</f>
        <v>113.84999999999991</v>
      </c>
      <c r="BM98" s="10">
        <f>SUM(BM97)</f>
        <v>2700.39</v>
      </c>
    </row>
    <row r="99" spans="1:65" x14ac:dyDescent="0.35">
      <c r="A99" s="4" t="s">
        <v>123</v>
      </c>
      <c r="B99" s="5" t="s">
        <v>124</v>
      </c>
      <c r="C99" s="9">
        <v>0</v>
      </c>
      <c r="D99" s="9">
        <v>0</v>
      </c>
      <c r="E99" s="9">
        <v>0</v>
      </c>
      <c r="F99" s="21">
        <v>189.86</v>
      </c>
      <c r="G99" s="9">
        <v>189.86</v>
      </c>
      <c r="H99" s="9">
        <v>-189.86</v>
      </c>
      <c r="I99" s="9">
        <v>0</v>
      </c>
      <c r="J99" s="9">
        <v>0</v>
      </c>
      <c r="K99" s="9">
        <v>0</v>
      </c>
      <c r="L99" s="9">
        <v>-314.85000000000002</v>
      </c>
      <c r="M99" s="9">
        <v>314.85000000000002</v>
      </c>
      <c r="N99" s="15">
        <v>-314.85000000000002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-294.92</v>
      </c>
      <c r="AK99" s="9">
        <v>-294.92</v>
      </c>
      <c r="AL99" s="9">
        <v>0</v>
      </c>
      <c r="AM99" s="9">
        <v>0</v>
      </c>
      <c r="AN99" s="9">
        <v>6.06</v>
      </c>
      <c r="AO99" s="9">
        <v>6.06</v>
      </c>
      <c r="AP99" s="9">
        <v>-7.2</v>
      </c>
      <c r="AQ99" s="9">
        <v>-1.1399999999999999</v>
      </c>
      <c r="AR99" s="9">
        <v>1.38</v>
      </c>
      <c r="AS99" s="9">
        <v>0.24</v>
      </c>
      <c r="AT99" s="9">
        <v>-0.24</v>
      </c>
      <c r="AU99" s="9">
        <v>0</v>
      </c>
      <c r="AV99" s="9">
        <v>25.09</v>
      </c>
      <c r="AW99" s="9">
        <v>25.09</v>
      </c>
      <c r="AX99" s="9">
        <v>25.09</v>
      </c>
      <c r="AY99" s="9">
        <v>0</v>
      </c>
      <c r="AZ99" s="9">
        <v>0</v>
      </c>
      <c r="BA99" s="9">
        <v>0</v>
      </c>
      <c r="BB99" s="9">
        <v>-27.56</v>
      </c>
      <c r="BC99" s="9">
        <v>-27.56</v>
      </c>
      <c r="BD99" s="9">
        <v>27.56</v>
      </c>
      <c r="BE99" s="9">
        <v>0</v>
      </c>
      <c r="BF99" s="9">
        <v>0</v>
      </c>
      <c r="BG99" s="9">
        <v>0</v>
      </c>
      <c r="BH99" s="9">
        <v>10.61</v>
      </c>
      <c r="BI99" s="9">
        <v>10.61</v>
      </c>
      <c r="BJ99" s="9">
        <f t="shared" si="6"/>
        <v>-10.61</v>
      </c>
      <c r="BK99" s="9">
        <v>0</v>
      </c>
      <c r="BL99" s="9">
        <f t="shared" si="6"/>
        <v>0</v>
      </c>
      <c r="BM99" s="9">
        <v>0</v>
      </c>
    </row>
    <row r="100" spans="1:65" x14ac:dyDescent="0.35">
      <c r="A100" s="7" t="s">
        <v>0</v>
      </c>
      <c r="B100" s="5" t="s">
        <v>125</v>
      </c>
      <c r="C100" s="10">
        <v>0</v>
      </c>
      <c r="D100" s="10">
        <v>0</v>
      </c>
      <c r="E100" s="10">
        <v>0</v>
      </c>
      <c r="F100" s="22">
        <v>189.86</v>
      </c>
      <c r="G100" s="10">
        <v>189.86</v>
      </c>
      <c r="H100" s="10">
        <v>-189.86</v>
      </c>
      <c r="I100" s="10">
        <v>0</v>
      </c>
      <c r="J100" s="10">
        <v>0</v>
      </c>
      <c r="K100" s="10">
        <v>0</v>
      </c>
      <c r="L100" s="10">
        <v>-314.85000000000002</v>
      </c>
      <c r="M100" s="10">
        <v>314.85000000000002</v>
      </c>
      <c r="N100" s="17">
        <v>-314.85000000000002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-294.92</v>
      </c>
      <c r="AK100" s="10">
        <v>-294.92</v>
      </c>
      <c r="AL100" s="10">
        <v>0</v>
      </c>
      <c r="AM100" s="10">
        <v>0</v>
      </c>
      <c r="AN100" s="10">
        <v>6.06</v>
      </c>
      <c r="AO100" s="10">
        <v>6.06</v>
      </c>
      <c r="AP100" s="10">
        <v>-7.2</v>
      </c>
      <c r="AQ100" s="10">
        <v>-1.1399999999999999</v>
      </c>
      <c r="AR100" s="10">
        <v>1.38</v>
      </c>
      <c r="AS100" s="10">
        <v>0.24</v>
      </c>
      <c r="AT100" s="10">
        <v>-0.24</v>
      </c>
      <c r="AU100" s="10">
        <v>0</v>
      </c>
      <c r="AV100" s="10">
        <v>25.09</v>
      </c>
      <c r="AW100" s="10">
        <v>25.09</v>
      </c>
      <c r="AX100" s="10">
        <v>25.09</v>
      </c>
      <c r="AY100" s="10">
        <v>0</v>
      </c>
      <c r="AZ100" s="10">
        <v>0</v>
      </c>
      <c r="BA100" s="10">
        <v>0</v>
      </c>
      <c r="BB100" s="10">
        <v>-27.56</v>
      </c>
      <c r="BC100" s="10">
        <v>-27.56</v>
      </c>
      <c r="BD100" s="10">
        <v>27.56</v>
      </c>
      <c r="BE100" s="10">
        <v>0</v>
      </c>
      <c r="BF100" s="10">
        <v>0</v>
      </c>
      <c r="BG100" s="10">
        <v>0</v>
      </c>
      <c r="BH100" s="10">
        <v>10.61</v>
      </c>
      <c r="BI100" s="10">
        <v>10.61</v>
      </c>
      <c r="BJ100" s="10">
        <f>BK100-BI100</f>
        <v>-10.61</v>
      </c>
      <c r="BK100" s="10">
        <f>SUM(BK99)</f>
        <v>0</v>
      </c>
      <c r="BL100" s="10">
        <f>BM100-BK100</f>
        <v>0</v>
      </c>
      <c r="BM100" s="10">
        <f>SUM(BM99)</f>
        <v>0</v>
      </c>
    </row>
    <row r="101" spans="1:65" x14ac:dyDescent="0.35">
      <c r="A101" s="4" t="s">
        <v>111</v>
      </c>
      <c r="B101" s="5" t="s">
        <v>112</v>
      </c>
      <c r="C101" s="9">
        <v>-111.3</v>
      </c>
      <c r="D101" s="9">
        <v>5.26</v>
      </c>
      <c r="E101" s="9">
        <v>-106.04</v>
      </c>
      <c r="F101" s="21">
        <v>-25.98</v>
      </c>
      <c r="G101" s="9">
        <v>-132.02000000000001</v>
      </c>
      <c r="H101" s="9">
        <v>-5.71</v>
      </c>
      <c r="I101" s="9">
        <v>-137.72999999999999</v>
      </c>
      <c r="J101" s="9">
        <v>-17.170000000000002</v>
      </c>
      <c r="K101" s="9">
        <v>-154.9</v>
      </c>
      <c r="L101" s="9">
        <v>6.12</v>
      </c>
      <c r="M101" s="9">
        <v>-161.02000000000001</v>
      </c>
      <c r="N101" s="15">
        <v>-15.12</v>
      </c>
      <c r="O101" s="9">
        <v>-176.14</v>
      </c>
      <c r="P101" s="9">
        <v>-10.68</v>
      </c>
      <c r="Q101" s="9">
        <v>-186.82</v>
      </c>
      <c r="R101" s="9">
        <v>-3.74</v>
      </c>
      <c r="S101" s="9">
        <v>-190.56</v>
      </c>
      <c r="T101" s="9">
        <v>-18.079999999999998</v>
      </c>
      <c r="U101" s="9">
        <v>-208.64</v>
      </c>
      <c r="V101" s="9">
        <v>82.07</v>
      </c>
      <c r="W101" s="9">
        <v>-126.57</v>
      </c>
      <c r="X101" s="9">
        <v>-12.71</v>
      </c>
      <c r="Y101" s="9">
        <v>-139.28</v>
      </c>
      <c r="Z101" s="9">
        <v>-38.380000000000003</v>
      </c>
      <c r="AA101" s="9">
        <v>-177.66</v>
      </c>
      <c r="AB101" s="9">
        <v>8.9700000000000006</v>
      </c>
      <c r="AC101" s="9">
        <v>-168.69</v>
      </c>
      <c r="AD101" s="9">
        <v>-15.74</v>
      </c>
      <c r="AE101" s="9">
        <v>-184.43</v>
      </c>
      <c r="AF101" s="9">
        <v>28.98</v>
      </c>
      <c r="AG101" s="9">
        <v>-155.44999999999999</v>
      </c>
      <c r="AH101" s="9">
        <v>39.200000000000003</v>
      </c>
      <c r="AI101" s="9">
        <v>-116.25</v>
      </c>
      <c r="AJ101" s="9">
        <v>0.15</v>
      </c>
      <c r="AK101" s="9">
        <v>-116.1</v>
      </c>
      <c r="AL101" s="9">
        <v>-7.03</v>
      </c>
      <c r="AM101" s="9">
        <v>-123.13</v>
      </c>
      <c r="AN101" s="9">
        <v>-7.45</v>
      </c>
      <c r="AO101" s="9">
        <v>-130.58000000000001</v>
      </c>
      <c r="AP101" s="9">
        <v>0.52</v>
      </c>
      <c r="AQ101" s="9">
        <v>-130.06</v>
      </c>
      <c r="AR101" s="9">
        <v>-11.23</v>
      </c>
      <c r="AS101" s="9">
        <v>-141.29</v>
      </c>
      <c r="AT101" s="9">
        <v>-0.24</v>
      </c>
      <c r="AU101" s="9">
        <v>-140.5</v>
      </c>
      <c r="AV101" s="9">
        <v>-19.02</v>
      </c>
      <c r="AW101" s="9">
        <v>-159.52000000000001</v>
      </c>
      <c r="AX101" s="9">
        <v>133.21</v>
      </c>
      <c r="AY101" s="9">
        <v>-26.31</v>
      </c>
      <c r="AZ101" s="9">
        <v>-1.38</v>
      </c>
      <c r="BA101" s="9">
        <v>-27.69</v>
      </c>
      <c r="BB101" s="9">
        <v>-6.21</v>
      </c>
      <c r="BC101" s="9">
        <v>-33.9</v>
      </c>
      <c r="BD101" s="9">
        <v>-6.57</v>
      </c>
      <c r="BE101" s="9">
        <v>-40.47</v>
      </c>
      <c r="BF101" s="9">
        <v>-15.13</v>
      </c>
      <c r="BG101" s="9">
        <v>-55.6</v>
      </c>
      <c r="BH101" s="9">
        <v>-16.510000000000002</v>
      </c>
      <c r="BI101" s="9">
        <v>-72.11</v>
      </c>
      <c r="BJ101" s="9">
        <f t="shared" si="6"/>
        <v>-29.159999999999997</v>
      </c>
      <c r="BK101" s="9">
        <v>-101.27</v>
      </c>
      <c r="BL101" s="9">
        <f t="shared" si="6"/>
        <v>-13.549999999999997</v>
      </c>
      <c r="BM101" s="9">
        <v>-114.82</v>
      </c>
    </row>
    <row r="102" spans="1:65" x14ac:dyDescent="0.35">
      <c r="A102" s="7" t="s">
        <v>0</v>
      </c>
      <c r="B102" s="5" t="s">
        <v>113</v>
      </c>
      <c r="C102" s="10">
        <v>-111.3</v>
      </c>
      <c r="D102" s="10">
        <v>5.26</v>
      </c>
      <c r="E102" s="10">
        <v>-106.04</v>
      </c>
      <c r="F102" s="22">
        <v>-25.98</v>
      </c>
      <c r="G102" s="10">
        <v>-132.02000000000001</v>
      </c>
      <c r="H102" s="10">
        <v>-5.71</v>
      </c>
      <c r="I102" s="10">
        <v>-137.72999999999999</v>
      </c>
      <c r="J102" s="10">
        <v>-17.170000000000002</v>
      </c>
      <c r="K102" s="10">
        <v>-154.9</v>
      </c>
      <c r="L102" s="10">
        <v>6.12</v>
      </c>
      <c r="M102" s="10">
        <v>-161.02000000000001</v>
      </c>
      <c r="N102" s="17">
        <v>-15.12</v>
      </c>
      <c r="O102" s="10">
        <v>-176.14</v>
      </c>
      <c r="P102" s="10">
        <v>-10.68</v>
      </c>
      <c r="Q102" s="10">
        <v>-186.82</v>
      </c>
      <c r="R102" s="10">
        <v>-3.74</v>
      </c>
      <c r="S102" s="10">
        <v>-190.56</v>
      </c>
      <c r="T102" s="10">
        <v>-18.079999999999998</v>
      </c>
      <c r="U102" s="10">
        <v>-208.64</v>
      </c>
      <c r="V102" s="10">
        <v>82.07</v>
      </c>
      <c r="W102" s="10">
        <v>-126.57</v>
      </c>
      <c r="X102" s="10">
        <v>-12.71</v>
      </c>
      <c r="Y102" s="10">
        <v>-139.28</v>
      </c>
      <c r="Z102" s="10">
        <v>-38.380000000000003</v>
      </c>
      <c r="AA102" s="10">
        <v>-177.66</v>
      </c>
      <c r="AB102" s="10">
        <v>8.9700000000000006</v>
      </c>
      <c r="AC102" s="10">
        <v>-168.69</v>
      </c>
      <c r="AD102" s="10">
        <v>-15.74</v>
      </c>
      <c r="AE102" s="10">
        <v>-184.43</v>
      </c>
      <c r="AF102" s="10">
        <v>28.98</v>
      </c>
      <c r="AG102" s="10">
        <v>-155.44999999999999</v>
      </c>
      <c r="AH102" s="10">
        <v>39.200000000000003</v>
      </c>
      <c r="AI102" s="10">
        <v>-116.25</v>
      </c>
      <c r="AJ102" s="10">
        <v>0.15</v>
      </c>
      <c r="AK102" s="10">
        <v>-116.1</v>
      </c>
      <c r="AL102" s="10">
        <v>-7.03</v>
      </c>
      <c r="AM102" s="10">
        <v>-123.13</v>
      </c>
      <c r="AN102" s="10">
        <v>-7.45</v>
      </c>
      <c r="AO102" s="10">
        <v>-130.58000000000001</v>
      </c>
      <c r="AP102" s="10">
        <v>0.52</v>
      </c>
      <c r="AQ102" s="10">
        <v>-130.06</v>
      </c>
      <c r="AR102" s="10">
        <v>-11.23</v>
      </c>
      <c r="AS102" s="10">
        <v>-141.29</v>
      </c>
      <c r="AT102" s="10">
        <v>-0.24</v>
      </c>
      <c r="AU102" s="10">
        <v>-140.5</v>
      </c>
      <c r="AV102" s="10">
        <v>-19.02</v>
      </c>
      <c r="AW102" s="10">
        <v>-159.52000000000001</v>
      </c>
      <c r="AX102" s="10">
        <v>133.21</v>
      </c>
      <c r="AY102" s="10">
        <v>-26.31</v>
      </c>
      <c r="AZ102" s="10">
        <v>-1.38</v>
      </c>
      <c r="BA102" s="10">
        <v>-27.69</v>
      </c>
      <c r="BB102" s="10">
        <v>-6.21</v>
      </c>
      <c r="BC102" s="10">
        <v>-33.9</v>
      </c>
      <c r="BD102" s="10">
        <v>-6.57</v>
      </c>
      <c r="BE102" s="10">
        <v>-40.47</v>
      </c>
      <c r="BF102" s="10">
        <v>-15.13</v>
      </c>
      <c r="BG102" s="10">
        <v>-55.6</v>
      </c>
      <c r="BH102" s="10">
        <v>-16.510000000000002</v>
      </c>
      <c r="BI102" s="10">
        <v>-72.11</v>
      </c>
      <c r="BJ102" s="10">
        <f t="shared" si="6"/>
        <v>-29.159999999999997</v>
      </c>
      <c r="BK102" s="10">
        <f>SUM(BK101)</f>
        <v>-101.27</v>
      </c>
      <c r="BL102" s="10">
        <f t="shared" si="6"/>
        <v>-13.549999999999997</v>
      </c>
      <c r="BM102" s="10">
        <f>SUM(BM101)</f>
        <v>-114.82</v>
      </c>
    </row>
    <row r="103" spans="1:65" x14ac:dyDescent="0.35">
      <c r="A103" s="7" t="s">
        <v>0</v>
      </c>
      <c r="B103" s="5" t="s">
        <v>114</v>
      </c>
      <c r="C103" s="10">
        <v>16612.25</v>
      </c>
      <c r="D103" s="10">
        <v>-1131.33</v>
      </c>
      <c r="E103" s="10">
        <v>15480.92</v>
      </c>
      <c r="F103" s="22">
        <v>1155.07</v>
      </c>
      <c r="G103" s="10">
        <v>16635.990000000002</v>
      </c>
      <c r="H103" s="10">
        <v>109.59</v>
      </c>
      <c r="I103" s="10">
        <v>16745.580000000002</v>
      </c>
      <c r="J103" s="10">
        <v>1169.78</v>
      </c>
      <c r="K103" s="10">
        <v>17915.36</v>
      </c>
      <c r="L103" s="10">
        <v>-202.5</v>
      </c>
      <c r="M103" s="10">
        <v>18117.86</v>
      </c>
      <c r="N103" s="17">
        <v>-82.06</v>
      </c>
      <c r="O103" s="10">
        <v>18035.8</v>
      </c>
      <c r="P103" s="10">
        <v>-113.44</v>
      </c>
      <c r="Q103" s="10">
        <v>17922.36</v>
      </c>
      <c r="R103" s="10">
        <v>-866.24</v>
      </c>
      <c r="S103" s="10">
        <v>17056.12</v>
      </c>
      <c r="T103" s="10">
        <v>224.89</v>
      </c>
      <c r="U103" s="10">
        <v>17281.009999999998</v>
      </c>
      <c r="V103" s="10">
        <v>-1169.8599999999999</v>
      </c>
      <c r="W103" s="10">
        <v>16111.15</v>
      </c>
      <c r="X103" s="10">
        <v>-405.11</v>
      </c>
      <c r="Y103" s="10">
        <v>15706.04</v>
      </c>
      <c r="Z103" s="10">
        <v>113.25</v>
      </c>
      <c r="AA103" s="10">
        <v>15819.29</v>
      </c>
      <c r="AB103" s="10">
        <v>-1014.9</v>
      </c>
      <c r="AC103" s="10">
        <v>14804.39</v>
      </c>
      <c r="AD103" s="10">
        <v>13930.12</v>
      </c>
      <c r="AE103" s="10">
        <v>28734.51</v>
      </c>
      <c r="AF103" s="10">
        <v>-19143.36</v>
      </c>
      <c r="AG103" s="10">
        <v>9591.15</v>
      </c>
      <c r="AH103" s="10">
        <v>-2161.0500000000002</v>
      </c>
      <c r="AI103" s="10">
        <v>7430.1</v>
      </c>
      <c r="AJ103" s="10">
        <v>-369.53</v>
      </c>
      <c r="AK103" s="10">
        <v>7060.57</v>
      </c>
      <c r="AL103" s="10">
        <v>547.12</v>
      </c>
      <c r="AM103" s="10">
        <v>7607.69</v>
      </c>
      <c r="AN103" s="10">
        <v>65.09</v>
      </c>
      <c r="AO103" s="10">
        <v>7672.78</v>
      </c>
      <c r="AP103" s="10">
        <v>-227.74</v>
      </c>
      <c r="AQ103" s="10">
        <v>7445.04</v>
      </c>
      <c r="AR103" s="10">
        <v>537.63</v>
      </c>
      <c r="AS103" s="10">
        <v>7982.67</v>
      </c>
      <c r="AT103" s="10">
        <v>-368.73</v>
      </c>
      <c r="AU103" s="10">
        <v>7613.94</v>
      </c>
      <c r="AV103" s="10">
        <v>375.9</v>
      </c>
      <c r="AW103" s="10">
        <v>7989.84</v>
      </c>
      <c r="AX103" s="10">
        <v>-6114.92</v>
      </c>
      <c r="AY103" s="10">
        <v>1874.92</v>
      </c>
      <c r="AZ103" s="10">
        <v>-73.67</v>
      </c>
      <c r="BA103" s="10">
        <v>1801.25</v>
      </c>
      <c r="BB103" s="10">
        <v>158.04</v>
      </c>
      <c r="BC103" s="10">
        <v>1959.29</v>
      </c>
      <c r="BD103" s="10">
        <v>126.51</v>
      </c>
      <c r="BE103" s="10">
        <v>2085.8000000000002</v>
      </c>
      <c r="BF103" s="10">
        <v>173.64</v>
      </c>
      <c r="BG103" s="10">
        <v>2259.44</v>
      </c>
      <c r="BH103" s="10">
        <v>121.06</v>
      </c>
      <c r="BI103" s="10">
        <v>2380.5</v>
      </c>
      <c r="BJ103" s="10">
        <f t="shared" si="6"/>
        <v>104.76999999999998</v>
      </c>
      <c r="BK103" s="10">
        <f>BK98+BK100+BK102</f>
        <v>2485.27</v>
      </c>
      <c r="BL103" s="10">
        <f t="shared" si="6"/>
        <v>100.29999999999973</v>
      </c>
      <c r="BM103" s="10">
        <f>BM98+BM100+BM102</f>
        <v>2585.5699999999997</v>
      </c>
    </row>
    <row r="104" spans="1:65" x14ac:dyDescent="0.35">
      <c r="A104" s="7" t="s">
        <v>0</v>
      </c>
      <c r="B104" s="5" t="s">
        <v>115</v>
      </c>
      <c r="C104" s="10">
        <v>67674.69</v>
      </c>
      <c r="D104" s="10">
        <v>1529.65</v>
      </c>
      <c r="E104" s="10">
        <v>69204.34</v>
      </c>
      <c r="F104" s="10">
        <v>4746.47</v>
      </c>
      <c r="G104" s="10">
        <v>64457.87</v>
      </c>
      <c r="H104" s="10">
        <v>16890.3</v>
      </c>
      <c r="I104" s="10">
        <v>81348.17</v>
      </c>
      <c r="J104" s="10">
        <v>2675.08</v>
      </c>
      <c r="K104" s="10">
        <v>84023.25</v>
      </c>
      <c r="L104" s="10">
        <v>25310.15</v>
      </c>
      <c r="M104" s="10">
        <v>58713.1</v>
      </c>
      <c r="N104" s="17">
        <v>32683.03</v>
      </c>
      <c r="O104" s="10">
        <v>91396.13</v>
      </c>
      <c r="P104" s="10">
        <v>-1496.82</v>
      </c>
      <c r="Q104" s="10">
        <v>89899.31</v>
      </c>
      <c r="R104" s="10">
        <v>-3271.12</v>
      </c>
      <c r="S104" s="10">
        <v>86628.19</v>
      </c>
      <c r="T104" s="10">
        <v>-12855.05</v>
      </c>
      <c r="U104" s="10">
        <v>73773.14</v>
      </c>
      <c r="V104" s="10">
        <v>-32342.51</v>
      </c>
      <c r="W104" s="10">
        <v>41430.629999999997</v>
      </c>
      <c r="X104" s="10">
        <v>-49301.91</v>
      </c>
      <c r="Y104" s="10">
        <v>-7871.28</v>
      </c>
      <c r="Z104" s="10">
        <v>56445.39</v>
      </c>
      <c r="AA104" s="10">
        <v>48574.11</v>
      </c>
      <c r="AB104" s="10">
        <v>4973.18</v>
      </c>
      <c r="AC104" s="10">
        <v>53547.29</v>
      </c>
      <c r="AD104" s="10">
        <v>17284.53</v>
      </c>
      <c r="AE104" s="10">
        <v>70831.820000000007</v>
      </c>
      <c r="AF104" s="10">
        <v>-983.49</v>
      </c>
      <c r="AG104" s="10">
        <v>69848.33</v>
      </c>
      <c r="AH104" s="10">
        <v>2140.33</v>
      </c>
      <c r="AI104" s="10">
        <v>71988.66</v>
      </c>
      <c r="AJ104" s="10">
        <v>3454.71</v>
      </c>
      <c r="AK104" s="10">
        <v>75443.37</v>
      </c>
      <c r="AL104" s="10">
        <v>9429.74</v>
      </c>
      <c r="AM104" s="10">
        <v>84873.11</v>
      </c>
      <c r="AN104" s="10">
        <v>-8332.64</v>
      </c>
      <c r="AO104" s="10">
        <v>76540.47</v>
      </c>
      <c r="AP104" s="10">
        <v>-10752.16</v>
      </c>
      <c r="AQ104" s="10">
        <v>65788.31</v>
      </c>
      <c r="AR104" s="10">
        <v>8560.15</v>
      </c>
      <c r="AS104" s="10">
        <v>74348.460000000006</v>
      </c>
      <c r="AT104" s="10">
        <v>-15653.1</v>
      </c>
      <c r="AU104" s="10">
        <v>58695.360000000001</v>
      </c>
      <c r="AV104" s="10">
        <v>14445.83</v>
      </c>
      <c r="AW104" s="10">
        <v>73141.19</v>
      </c>
      <c r="AX104" s="10">
        <v>-54586.69</v>
      </c>
      <c r="AY104" s="10">
        <v>18554.5</v>
      </c>
      <c r="AZ104" s="10">
        <v>33280.29</v>
      </c>
      <c r="BA104" s="10">
        <v>51834.79</v>
      </c>
      <c r="BB104" s="10">
        <v>-59039.08</v>
      </c>
      <c r="BC104" s="10">
        <v>-7204.29</v>
      </c>
      <c r="BD104" s="10">
        <v>58302.18</v>
      </c>
      <c r="BE104" s="10">
        <v>51097.89</v>
      </c>
      <c r="BF104" s="10">
        <v>-12176.48</v>
      </c>
      <c r="BG104" s="10">
        <v>38921.410000000003</v>
      </c>
      <c r="BH104" s="10">
        <v>8571.66</v>
      </c>
      <c r="BI104" s="10">
        <v>47493.07</v>
      </c>
      <c r="BJ104" s="10">
        <f t="shared" si="6"/>
        <v>21720.370000000003</v>
      </c>
      <c r="BK104" s="10">
        <f>BK81+BK93+BK103</f>
        <v>69213.440000000002</v>
      </c>
      <c r="BL104" s="10">
        <f t="shared" si="6"/>
        <v>12484.060000000027</v>
      </c>
      <c r="BM104" s="10">
        <f>BM81+BM93+BM103</f>
        <v>81697.500000000029</v>
      </c>
    </row>
    <row r="105" spans="1:65" x14ac:dyDescent="0.35">
      <c r="A105" s="7" t="s">
        <v>0</v>
      </c>
      <c r="B105" s="5" t="s">
        <v>116</v>
      </c>
      <c r="C105" s="10">
        <v>67674.69</v>
      </c>
      <c r="D105" s="10">
        <v>1529.65</v>
      </c>
      <c r="E105" s="10">
        <v>69204.34</v>
      </c>
      <c r="F105" s="10">
        <v>4746.47</v>
      </c>
      <c r="G105" s="10">
        <v>64457.87</v>
      </c>
      <c r="H105" s="10">
        <v>16890.3</v>
      </c>
      <c r="I105" s="10">
        <v>81348.17</v>
      </c>
      <c r="J105" s="10">
        <v>2675.08</v>
      </c>
      <c r="K105" s="10">
        <v>84023.25</v>
      </c>
      <c r="L105" s="10">
        <v>25310.15</v>
      </c>
      <c r="M105" s="10">
        <v>58713.1</v>
      </c>
      <c r="N105" s="17">
        <v>32683.03</v>
      </c>
      <c r="O105" s="10">
        <v>91396.13</v>
      </c>
      <c r="P105" s="10">
        <v>-1496.82</v>
      </c>
      <c r="Q105" s="10">
        <v>89899.31</v>
      </c>
      <c r="R105" s="10">
        <v>-3271.12</v>
      </c>
      <c r="S105" s="10">
        <v>86628.19</v>
      </c>
      <c r="T105" s="10">
        <v>-12855.05</v>
      </c>
      <c r="U105" s="10">
        <v>73773.14</v>
      </c>
      <c r="V105" s="10">
        <v>-32342.51</v>
      </c>
      <c r="W105" s="10">
        <v>41430.629999999997</v>
      </c>
      <c r="X105" s="10">
        <v>-49301.91</v>
      </c>
      <c r="Y105" s="10">
        <v>-7871.28</v>
      </c>
      <c r="Z105" s="10">
        <v>56445.39</v>
      </c>
      <c r="AA105" s="10">
        <v>48574.11</v>
      </c>
      <c r="AB105" s="10">
        <v>4973.18</v>
      </c>
      <c r="AC105" s="10">
        <v>53547.29</v>
      </c>
      <c r="AD105" s="10">
        <v>17284.53</v>
      </c>
      <c r="AE105" s="10">
        <v>70831.820000000007</v>
      </c>
      <c r="AF105" s="10">
        <v>-983.49</v>
      </c>
      <c r="AG105" s="10">
        <v>69848.33</v>
      </c>
      <c r="AH105" s="10">
        <v>2140.33</v>
      </c>
      <c r="AI105" s="10">
        <v>71988.66</v>
      </c>
      <c r="AJ105" s="10">
        <v>3454.71</v>
      </c>
      <c r="AK105" s="10">
        <v>75443.37</v>
      </c>
      <c r="AL105" s="10">
        <v>9429.74</v>
      </c>
      <c r="AM105" s="10">
        <v>84873.11</v>
      </c>
      <c r="AN105" s="10">
        <v>-8332.64</v>
      </c>
      <c r="AO105" s="10">
        <v>76540.47</v>
      </c>
      <c r="AP105" s="10">
        <v>-10752.16</v>
      </c>
      <c r="AQ105" s="10">
        <v>65788.31</v>
      </c>
      <c r="AR105" s="10">
        <v>8560.15</v>
      </c>
      <c r="AS105" s="10">
        <v>74348.460000000006</v>
      </c>
      <c r="AT105" s="10">
        <v>-15653.1</v>
      </c>
      <c r="AU105" s="10">
        <v>58695.360000000001</v>
      </c>
      <c r="AV105" s="10">
        <v>14445.83</v>
      </c>
      <c r="AW105" s="10">
        <v>73141.19</v>
      </c>
      <c r="AX105" s="10">
        <v>-54586.69</v>
      </c>
      <c r="AY105" s="10">
        <v>18554.5</v>
      </c>
      <c r="AZ105" s="10">
        <v>33280.29</v>
      </c>
      <c r="BA105" s="10">
        <v>51834.79</v>
      </c>
      <c r="BB105" s="10">
        <v>-59039.08</v>
      </c>
      <c r="BC105" s="10">
        <v>-7204.29</v>
      </c>
      <c r="BD105" s="10">
        <v>58302.18</v>
      </c>
      <c r="BE105" s="10">
        <v>51097.89</v>
      </c>
      <c r="BF105" s="10">
        <v>-12176.48</v>
      </c>
      <c r="BG105" s="10">
        <v>38921.410000000003</v>
      </c>
      <c r="BH105" s="10">
        <v>8571.66</v>
      </c>
      <c r="BI105" s="10">
        <v>47493.07</v>
      </c>
      <c r="BJ105" s="10">
        <f t="shared" si="6"/>
        <v>21720.370000000003</v>
      </c>
      <c r="BK105" s="10">
        <f>BK82+BK94+BK104</f>
        <v>69213.440000000002</v>
      </c>
      <c r="BL105" s="10">
        <f t="shared" si="6"/>
        <v>12484.060000000027</v>
      </c>
      <c r="BM105" s="10">
        <f>BM82+BM94+BM104</f>
        <v>81697.500000000029</v>
      </c>
    </row>
    <row r="106" spans="1:65" x14ac:dyDescent="0.3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1:65" x14ac:dyDescent="0.3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1:65" x14ac:dyDescent="0.3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x14ac:dyDescent="0.3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x14ac:dyDescent="0.3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x14ac:dyDescent="0.3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x14ac:dyDescent="0.3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3:65" x14ac:dyDescent="0.3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</sheetData>
  <autoFilter ref="A1:BI1" xr:uid="{554AEA4E-9771-40FA-A898-1F0F445DA103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3FB7-E4D1-43A3-BBDE-C1AE36964DD2}">
  <sheetPr>
    <tabColor theme="4" tint="0.39997558519241921"/>
  </sheetPr>
  <dimension ref="A1:HC147"/>
  <sheetViews>
    <sheetView workbookViewId="0">
      <pane xSplit="2" ySplit="1" topLeftCell="BF2" activePane="bottomRight" state="frozen"/>
      <selection pane="topRight" activeCell="C1" sqref="C1"/>
      <selection pane="bottomLeft" activeCell="A2" sqref="A2"/>
      <selection pane="bottomRight" activeCell="BI101" sqref="BI3:BM101"/>
    </sheetView>
  </sheetViews>
  <sheetFormatPr defaultRowHeight="14.5" x14ac:dyDescent="0.35"/>
  <cols>
    <col min="1" max="1" width="15" bestFit="1" customWidth="1"/>
    <col min="2" max="2" width="44.54296875" customWidth="1"/>
    <col min="3" max="3" width="13.453125" bestFit="1" customWidth="1"/>
    <col min="4" max="4" width="10.81640625" bestFit="1" customWidth="1"/>
    <col min="5" max="5" width="13.453125" bestFit="1" customWidth="1"/>
    <col min="6" max="6" width="11.81640625" bestFit="1" customWidth="1"/>
    <col min="7" max="7" width="13.453125" bestFit="1" customWidth="1"/>
    <col min="8" max="8" width="11.81640625" bestFit="1" customWidth="1"/>
    <col min="9" max="9" width="13.453125" bestFit="1" customWidth="1"/>
    <col min="10" max="10" width="11.81640625" bestFit="1" customWidth="1"/>
    <col min="11" max="11" width="13.453125" bestFit="1" customWidth="1"/>
    <col min="12" max="12" width="11.81640625" bestFit="1" customWidth="1"/>
    <col min="13" max="13" width="13.453125" bestFit="1" customWidth="1"/>
    <col min="14" max="14" width="11.81640625" bestFit="1" customWidth="1"/>
    <col min="15" max="15" width="13.453125" bestFit="1" customWidth="1"/>
    <col min="16" max="16" width="11.81640625" bestFit="1" customWidth="1"/>
    <col min="17" max="17" width="13.453125" bestFit="1" customWidth="1"/>
    <col min="18" max="18" width="11.81640625" bestFit="1" customWidth="1"/>
    <col min="19" max="19" width="13.453125" bestFit="1" customWidth="1"/>
    <col min="20" max="20" width="11.81640625" bestFit="1" customWidth="1"/>
    <col min="21" max="21" width="13.453125" bestFit="1" customWidth="1"/>
    <col min="22" max="22" width="11.81640625" bestFit="1" customWidth="1"/>
    <col min="23" max="23" width="13.453125" bestFit="1" customWidth="1"/>
    <col min="24" max="24" width="11.81640625" bestFit="1" customWidth="1"/>
    <col min="25" max="27" width="13.453125" bestFit="1" customWidth="1"/>
    <col min="28" max="28" width="11.81640625" bestFit="1" customWidth="1"/>
    <col min="29" max="29" width="13.453125" bestFit="1" customWidth="1"/>
    <col min="30" max="30" width="11.81640625" bestFit="1" customWidth="1"/>
    <col min="31" max="31" width="13.453125" bestFit="1" customWidth="1"/>
    <col min="32" max="32" width="10.81640625" bestFit="1" customWidth="1"/>
    <col min="33" max="33" width="13.453125" bestFit="1" customWidth="1"/>
    <col min="34" max="34" width="10.81640625" bestFit="1" customWidth="1"/>
    <col min="35" max="35" width="13.453125" bestFit="1" customWidth="1"/>
    <col min="36" max="36" width="11.81640625" bestFit="1" customWidth="1"/>
    <col min="37" max="37" width="13.453125" bestFit="1" customWidth="1"/>
    <col min="38" max="38" width="11.81640625" bestFit="1" customWidth="1"/>
    <col min="39" max="39" width="13.453125" bestFit="1" customWidth="1"/>
    <col min="40" max="40" width="11.81640625" bestFit="1" customWidth="1"/>
    <col min="41" max="41" width="13.453125" bestFit="1" customWidth="1"/>
    <col min="42" max="42" width="11.81640625" bestFit="1" customWidth="1"/>
    <col min="43" max="43" width="13.453125" bestFit="1" customWidth="1"/>
    <col min="44" max="44" width="11.81640625" bestFit="1" customWidth="1"/>
    <col min="45" max="45" width="13.453125" bestFit="1" customWidth="1"/>
    <col min="46" max="46" width="11.81640625" bestFit="1" customWidth="1"/>
    <col min="47" max="49" width="13.453125" bestFit="1" customWidth="1"/>
    <col min="50" max="50" width="11.81640625" bestFit="1" customWidth="1"/>
    <col min="51" max="51" width="13.453125" bestFit="1" customWidth="1"/>
    <col min="52" max="52" width="11.81640625" bestFit="1" customWidth="1"/>
    <col min="53" max="53" width="13.453125" bestFit="1" customWidth="1"/>
    <col min="54" max="54" width="11.81640625" bestFit="1" customWidth="1"/>
    <col min="55" max="55" width="13.453125" bestFit="1" customWidth="1"/>
    <col min="56" max="56" width="11.81640625" bestFit="1" customWidth="1"/>
    <col min="57" max="57" width="13.453125" bestFit="1" customWidth="1"/>
    <col min="58" max="58" width="11.81640625" bestFit="1" customWidth="1"/>
    <col min="59" max="59" width="13.453125" bestFit="1" customWidth="1"/>
    <col min="60" max="60" width="11.81640625" bestFit="1" customWidth="1"/>
    <col min="61" max="65" width="13.453125" bestFit="1" customWidth="1"/>
  </cols>
  <sheetData>
    <row r="1" spans="1:211" s="25" customFormat="1" ht="43.5" customHeight="1" x14ac:dyDescent="0.35">
      <c r="A1" s="23" t="s">
        <v>154</v>
      </c>
      <c r="B1" s="23" t="s">
        <v>155</v>
      </c>
      <c r="C1" s="24">
        <v>43466</v>
      </c>
      <c r="D1" s="24" t="s">
        <v>117</v>
      </c>
      <c r="E1" s="24">
        <v>43497</v>
      </c>
      <c r="F1" s="24" t="s">
        <v>117</v>
      </c>
      <c r="G1" s="24">
        <v>43525</v>
      </c>
      <c r="H1" s="24" t="s">
        <v>117</v>
      </c>
      <c r="I1" s="24">
        <v>43556</v>
      </c>
      <c r="J1" s="24" t="s">
        <v>117</v>
      </c>
      <c r="K1" s="24">
        <v>43586</v>
      </c>
      <c r="L1" s="24" t="s">
        <v>117</v>
      </c>
      <c r="M1" s="24">
        <v>43617</v>
      </c>
      <c r="N1" s="24" t="s">
        <v>117</v>
      </c>
      <c r="O1" s="24">
        <v>43647</v>
      </c>
      <c r="P1" s="24" t="s">
        <v>117</v>
      </c>
      <c r="Q1" s="24">
        <v>43678</v>
      </c>
      <c r="R1" s="24" t="s">
        <v>117</v>
      </c>
      <c r="S1" s="24">
        <v>43709</v>
      </c>
      <c r="T1" s="24" t="s">
        <v>117</v>
      </c>
      <c r="U1" s="24">
        <v>43739</v>
      </c>
      <c r="V1" s="24" t="s">
        <v>117</v>
      </c>
      <c r="W1" s="24">
        <v>43770</v>
      </c>
      <c r="X1" s="24" t="s">
        <v>117</v>
      </c>
      <c r="Y1" s="24">
        <v>43800</v>
      </c>
      <c r="Z1" s="24" t="s">
        <v>117</v>
      </c>
      <c r="AA1" s="24">
        <v>43831</v>
      </c>
      <c r="AB1" s="24" t="s">
        <v>117</v>
      </c>
      <c r="AC1" s="24">
        <v>43862</v>
      </c>
      <c r="AD1" s="24" t="s">
        <v>117</v>
      </c>
      <c r="AE1" s="24">
        <v>43891</v>
      </c>
      <c r="AF1" s="24" t="s">
        <v>117</v>
      </c>
      <c r="AG1" s="24">
        <v>43922</v>
      </c>
      <c r="AH1" s="24" t="s">
        <v>117</v>
      </c>
      <c r="AI1" s="24">
        <v>43952</v>
      </c>
      <c r="AJ1" s="24" t="s">
        <v>117</v>
      </c>
      <c r="AK1" s="24">
        <v>43983</v>
      </c>
      <c r="AL1" s="24" t="s">
        <v>117</v>
      </c>
      <c r="AM1" s="24">
        <v>44013</v>
      </c>
      <c r="AN1" s="24" t="s">
        <v>117</v>
      </c>
      <c r="AO1" s="24">
        <v>44044</v>
      </c>
      <c r="AP1" s="24" t="s">
        <v>117</v>
      </c>
      <c r="AQ1" s="24">
        <v>44075</v>
      </c>
      <c r="AR1" s="24" t="s">
        <v>117</v>
      </c>
      <c r="AS1" s="24">
        <v>44105</v>
      </c>
      <c r="AT1" s="24" t="s">
        <v>117</v>
      </c>
      <c r="AU1" s="24">
        <v>44136</v>
      </c>
      <c r="AV1" s="24" t="s">
        <v>117</v>
      </c>
      <c r="AW1" s="24">
        <v>44166</v>
      </c>
      <c r="AX1" s="24" t="s">
        <v>117</v>
      </c>
      <c r="AY1" s="24">
        <v>44197</v>
      </c>
      <c r="AZ1" s="24" t="s">
        <v>117</v>
      </c>
      <c r="BA1" s="24">
        <v>44228</v>
      </c>
      <c r="BB1" s="24" t="s">
        <v>117</v>
      </c>
      <c r="BC1" s="24">
        <v>44256</v>
      </c>
      <c r="BD1" s="24" t="s">
        <v>117</v>
      </c>
      <c r="BE1" s="24">
        <v>44287</v>
      </c>
      <c r="BF1" s="24" t="s">
        <v>117</v>
      </c>
      <c r="BG1" s="24">
        <v>44317</v>
      </c>
      <c r="BH1" s="24" t="s">
        <v>117</v>
      </c>
      <c r="BI1" s="24">
        <v>44348</v>
      </c>
      <c r="BJ1" s="24" t="s">
        <v>117</v>
      </c>
      <c r="BK1" s="24">
        <v>44378</v>
      </c>
      <c r="BL1" s="24" t="s">
        <v>117</v>
      </c>
      <c r="BM1" s="24">
        <v>44409</v>
      </c>
    </row>
    <row r="2" spans="1:211" x14ac:dyDescent="0.35">
      <c r="A2" s="1" t="s">
        <v>0</v>
      </c>
      <c r="B2" s="2" t="s">
        <v>156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211" x14ac:dyDescent="0.35">
      <c r="A3" s="4" t="s">
        <v>0</v>
      </c>
      <c r="B3" s="5" t="s">
        <v>157</v>
      </c>
      <c r="C3" s="6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</row>
    <row r="4" spans="1:211" x14ac:dyDescent="0.35">
      <c r="A4" s="4" t="s">
        <v>158</v>
      </c>
      <c r="B4" s="5" t="s">
        <v>159</v>
      </c>
      <c r="C4" s="9">
        <v>2431396.79</v>
      </c>
      <c r="D4" s="9">
        <v>-5966.57</v>
      </c>
      <c r="E4" s="9">
        <v>2425430.2200000002</v>
      </c>
      <c r="F4" s="9">
        <v>4979.08</v>
      </c>
      <c r="G4" s="9">
        <v>2430409.2999999998</v>
      </c>
      <c r="H4" s="9">
        <v>5285.28</v>
      </c>
      <c r="I4" s="9">
        <v>2435694.58</v>
      </c>
      <c r="J4" s="9">
        <v>1826.91</v>
      </c>
      <c r="K4" s="9">
        <v>2437521.4900000002</v>
      </c>
      <c r="L4" s="9">
        <v>4857.3</v>
      </c>
      <c r="M4" s="9">
        <v>2442378.79</v>
      </c>
      <c r="N4" s="9">
        <v>5359.31</v>
      </c>
      <c r="O4" s="9">
        <v>2447738.1</v>
      </c>
      <c r="P4" s="9">
        <v>1480.26</v>
      </c>
      <c r="Q4" s="9">
        <v>2449218.36</v>
      </c>
      <c r="R4" s="9">
        <v>19443.810000000001</v>
      </c>
      <c r="S4" s="9">
        <v>2468662.17</v>
      </c>
      <c r="T4" s="9">
        <v>47694.07</v>
      </c>
      <c r="U4" s="9">
        <v>2516356.2400000002</v>
      </c>
      <c r="V4" s="9">
        <v>49295.79</v>
      </c>
      <c r="W4" s="9">
        <v>2565652.0299999998</v>
      </c>
      <c r="X4" s="9">
        <v>-58082.37</v>
      </c>
      <c r="Y4" s="9">
        <v>2507569.66</v>
      </c>
      <c r="Z4" s="9">
        <v>11343.56</v>
      </c>
      <c r="AA4" s="9">
        <v>2518913.2200000002</v>
      </c>
      <c r="AB4" s="9">
        <v>37754.019999999997</v>
      </c>
      <c r="AC4" s="9">
        <v>2556667.2400000002</v>
      </c>
      <c r="AD4" s="9">
        <v>16566.75</v>
      </c>
      <c r="AE4" s="9">
        <v>2573233.9900000002</v>
      </c>
      <c r="AF4" s="9">
        <v>13302</v>
      </c>
      <c r="AG4" s="9">
        <v>2586535.9900000002</v>
      </c>
      <c r="AH4" s="9">
        <v>20188.96</v>
      </c>
      <c r="AI4" s="9">
        <v>2606724.9500000002</v>
      </c>
      <c r="AJ4" s="9">
        <v>6283.86</v>
      </c>
      <c r="AK4" s="9">
        <v>2613008.81</v>
      </c>
      <c r="AL4" s="9">
        <v>1211.22</v>
      </c>
      <c r="AM4" s="9">
        <v>2614220.0299999998</v>
      </c>
      <c r="AN4" s="9">
        <v>21436.15</v>
      </c>
      <c r="AO4" s="9">
        <v>2635656.1800000002</v>
      </c>
      <c r="AP4" s="9">
        <v>54945.07</v>
      </c>
      <c r="AQ4" s="9">
        <v>2690601.25</v>
      </c>
      <c r="AR4" s="9">
        <v>18906.919999999998</v>
      </c>
      <c r="AS4" s="9">
        <v>2709508.17</v>
      </c>
      <c r="AT4" s="9">
        <v>13988.49</v>
      </c>
      <c r="AU4" s="9">
        <v>2723496.66</v>
      </c>
      <c r="AV4" s="9">
        <v>57402.01</v>
      </c>
      <c r="AW4" s="9">
        <v>2780898.67</v>
      </c>
      <c r="AX4" s="9">
        <v>8900.16</v>
      </c>
      <c r="AY4" s="9">
        <v>2789798.83</v>
      </c>
      <c r="AZ4" s="9">
        <v>58323.81</v>
      </c>
      <c r="BA4" s="9">
        <v>2848122.64</v>
      </c>
      <c r="BB4" s="9">
        <v>2055.38</v>
      </c>
      <c r="BC4" s="9">
        <v>2850178.02</v>
      </c>
      <c r="BD4" s="9">
        <v>4548.3</v>
      </c>
      <c r="BE4" s="9">
        <v>2854726.32</v>
      </c>
      <c r="BF4" s="9">
        <v>5563.41</v>
      </c>
      <c r="BG4" s="9">
        <v>2860289.73</v>
      </c>
      <c r="BH4" s="9">
        <v>15561.66</v>
      </c>
      <c r="BI4" s="9">
        <v>2875851.39</v>
      </c>
      <c r="BJ4" s="9">
        <f>BK4-BI4</f>
        <v>12270.029999999795</v>
      </c>
      <c r="BK4" s="9">
        <v>2888121.42</v>
      </c>
      <c r="BL4" s="9">
        <f>BM4-BK4</f>
        <v>13229.200000000186</v>
      </c>
      <c r="BM4" s="9">
        <v>2901350.62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</row>
    <row r="5" spans="1:211" x14ac:dyDescent="0.35">
      <c r="A5" s="4" t="s">
        <v>397</v>
      </c>
      <c r="B5" s="5" t="s">
        <v>398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109137.47</v>
      </c>
      <c r="AE5" s="9">
        <v>109137.47</v>
      </c>
      <c r="AF5" s="9">
        <v>0</v>
      </c>
      <c r="AG5" s="9">
        <v>109137.47</v>
      </c>
      <c r="AH5" s="9">
        <v>0</v>
      </c>
      <c r="AI5" s="9">
        <v>109137.47</v>
      </c>
      <c r="AJ5" s="9">
        <v>-5835.18</v>
      </c>
      <c r="AK5" s="9">
        <v>103302.29</v>
      </c>
      <c r="AL5" s="9">
        <v>0</v>
      </c>
      <c r="AM5" s="9">
        <v>103302.29</v>
      </c>
      <c r="AN5" s="9">
        <v>0</v>
      </c>
      <c r="AO5" s="9">
        <v>103302.29</v>
      </c>
      <c r="AP5" s="9">
        <v>-5835.18</v>
      </c>
      <c r="AQ5" s="9">
        <v>97467.11</v>
      </c>
      <c r="AR5" s="9">
        <v>0</v>
      </c>
      <c r="AS5" s="9">
        <v>97467.11</v>
      </c>
      <c r="AT5" s="9">
        <v>0</v>
      </c>
      <c r="AU5" s="9">
        <v>97467.11</v>
      </c>
      <c r="AV5" s="9">
        <v>-5997.23</v>
      </c>
      <c r="AW5" s="9">
        <v>91469.88</v>
      </c>
      <c r="AX5" s="9">
        <v>0</v>
      </c>
      <c r="AY5" s="9">
        <v>91469.88</v>
      </c>
      <c r="AZ5" s="9">
        <v>0</v>
      </c>
      <c r="BA5" s="9">
        <v>91469.88</v>
      </c>
      <c r="BB5" s="9">
        <v>-5998.22</v>
      </c>
      <c r="BC5" s="9">
        <v>85471.66</v>
      </c>
      <c r="BD5" s="9">
        <v>0</v>
      </c>
      <c r="BE5" s="9">
        <v>85471.66</v>
      </c>
      <c r="BF5" s="9">
        <v>0</v>
      </c>
      <c r="BG5" s="9">
        <v>85471.66</v>
      </c>
      <c r="BH5" s="9">
        <v>-6053.59</v>
      </c>
      <c r="BI5" s="9">
        <v>79418.070000000007</v>
      </c>
      <c r="BJ5" s="9">
        <f t="shared" ref="BJ5:BM68" si="0">BK5-BI5</f>
        <v>0</v>
      </c>
      <c r="BK5" s="9">
        <v>79418.070000000007</v>
      </c>
      <c r="BL5" s="9">
        <f t="shared" si="0"/>
        <v>0</v>
      </c>
      <c r="BM5" s="9">
        <v>79418.070000000007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</row>
    <row r="6" spans="1:211" x14ac:dyDescent="0.35">
      <c r="A6" s="7" t="s">
        <v>0</v>
      </c>
      <c r="B6" s="5" t="s">
        <v>160</v>
      </c>
      <c r="C6" s="10">
        <v>2431396.79</v>
      </c>
      <c r="D6" s="10">
        <v>-5966.57</v>
      </c>
      <c r="E6" s="10">
        <v>2425430.2200000002</v>
      </c>
      <c r="F6" s="10">
        <v>4979.08</v>
      </c>
      <c r="G6" s="10">
        <v>2430409.2999999998</v>
      </c>
      <c r="H6" s="10">
        <v>5285.28</v>
      </c>
      <c r="I6" s="10">
        <v>2435694.58</v>
      </c>
      <c r="J6" s="10">
        <v>1826.91</v>
      </c>
      <c r="K6" s="10">
        <v>2437521.4900000002</v>
      </c>
      <c r="L6" s="10">
        <v>4857.3</v>
      </c>
      <c r="M6" s="10">
        <v>2442378.79</v>
      </c>
      <c r="N6" s="10">
        <v>5359.31</v>
      </c>
      <c r="O6" s="10">
        <v>2447738.1</v>
      </c>
      <c r="P6" s="10">
        <v>1480.26</v>
      </c>
      <c r="Q6" s="10">
        <v>2449218.36</v>
      </c>
      <c r="R6" s="10">
        <v>19443.810000000001</v>
      </c>
      <c r="S6" s="10">
        <v>2468662.17</v>
      </c>
      <c r="T6" s="10">
        <v>47694.07</v>
      </c>
      <c r="U6" s="10">
        <v>2516356.2400000002</v>
      </c>
      <c r="V6" s="10">
        <v>49295.79</v>
      </c>
      <c r="W6" s="10">
        <v>2565652.0299999998</v>
      </c>
      <c r="X6" s="10">
        <v>-58082.37</v>
      </c>
      <c r="Y6" s="10">
        <v>2507569.66</v>
      </c>
      <c r="Z6" s="10">
        <v>11343.56</v>
      </c>
      <c r="AA6" s="10">
        <v>2518913.2200000002</v>
      </c>
      <c r="AB6" s="10">
        <v>37754.019999999997</v>
      </c>
      <c r="AC6" s="10">
        <v>2556667.2400000002</v>
      </c>
      <c r="AD6" s="10">
        <v>125704.22</v>
      </c>
      <c r="AE6" s="10">
        <v>2682371.46</v>
      </c>
      <c r="AF6" s="10">
        <v>13302</v>
      </c>
      <c r="AG6" s="10">
        <v>2695673.46</v>
      </c>
      <c r="AH6" s="10">
        <v>20188.96</v>
      </c>
      <c r="AI6" s="10">
        <v>2715862.42</v>
      </c>
      <c r="AJ6" s="10">
        <v>448.68</v>
      </c>
      <c r="AK6" s="10">
        <v>2716311.1</v>
      </c>
      <c r="AL6" s="10">
        <v>1211.22</v>
      </c>
      <c r="AM6" s="10">
        <v>2717522.32</v>
      </c>
      <c r="AN6" s="10">
        <v>21436.15</v>
      </c>
      <c r="AO6" s="10">
        <v>2738958.47</v>
      </c>
      <c r="AP6" s="10">
        <v>49109.89</v>
      </c>
      <c r="AQ6" s="10">
        <v>2788068.36</v>
      </c>
      <c r="AR6" s="10">
        <v>18906.919999999998</v>
      </c>
      <c r="AS6" s="10">
        <v>2806975.28</v>
      </c>
      <c r="AT6" s="10">
        <v>13988.49</v>
      </c>
      <c r="AU6" s="10">
        <v>2820963.77</v>
      </c>
      <c r="AV6" s="10">
        <v>51404.78</v>
      </c>
      <c r="AW6" s="10">
        <v>2872368.55</v>
      </c>
      <c r="AX6" s="10">
        <v>8900.16</v>
      </c>
      <c r="AY6" s="10">
        <v>2881268.71</v>
      </c>
      <c r="AZ6" s="10">
        <v>58323.81</v>
      </c>
      <c r="BA6" s="10">
        <v>2939592.52</v>
      </c>
      <c r="BB6" s="10">
        <v>-3942.84</v>
      </c>
      <c r="BC6" s="10">
        <v>2935649.68</v>
      </c>
      <c r="BD6" s="10">
        <v>4548.3</v>
      </c>
      <c r="BE6" s="10">
        <v>2940197.98</v>
      </c>
      <c r="BF6" s="10">
        <v>5563.41</v>
      </c>
      <c r="BG6" s="10">
        <v>2945761.39</v>
      </c>
      <c r="BH6" s="10">
        <v>9508.07</v>
      </c>
      <c r="BI6" s="10">
        <v>2955269.46</v>
      </c>
      <c r="BJ6" s="10">
        <f t="shared" si="0"/>
        <v>12270.029999999795</v>
      </c>
      <c r="BK6" s="10">
        <f>SUM(BK4:BK5)</f>
        <v>2967539.4899999998</v>
      </c>
      <c r="BL6" s="10">
        <f t="shared" si="0"/>
        <v>13229.200000000186</v>
      </c>
      <c r="BM6" s="10">
        <f>SUM(BM4:BM5)</f>
        <v>2980768.69</v>
      </c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</row>
    <row r="7" spans="1:211" x14ac:dyDescent="0.35">
      <c r="A7" s="4" t="s">
        <v>161</v>
      </c>
      <c r="B7" s="5" t="s">
        <v>162</v>
      </c>
      <c r="C7" s="9">
        <v>40348.35</v>
      </c>
      <c r="D7" s="9">
        <v>19187.2</v>
      </c>
      <c r="E7" s="9">
        <v>59535.55</v>
      </c>
      <c r="F7" s="9">
        <v>4645.8100000000004</v>
      </c>
      <c r="G7" s="9">
        <v>64181.36</v>
      </c>
      <c r="H7" s="9">
        <v>-5673.8</v>
      </c>
      <c r="I7" s="9">
        <v>69855.16</v>
      </c>
      <c r="J7" s="9">
        <v>5166.99</v>
      </c>
      <c r="K7" s="9">
        <v>75022.149999999994</v>
      </c>
      <c r="L7" s="9">
        <v>4407.51</v>
      </c>
      <c r="M7" s="9">
        <v>79429.66</v>
      </c>
      <c r="N7" s="9">
        <v>4808.3</v>
      </c>
      <c r="O7" s="9">
        <v>84237.96</v>
      </c>
      <c r="P7" s="9">
        <v>4563.0200000000004</v>
      </c>
      <c r="Q7" s="9">
        <v>88800.98</v>
      </c>
      <c r="R7" s="9">
        <v>5275.91</v>
      </c>
      <c r="S7" s="9">
        <v>94076.89</v>
      </c>
      <c r="T7" s="9">
        <v>11662.91</v>
      </c>
      <c r="U7" s="9">
        <v>105739.8</v>
      </c>
      <c r="V7" s="9">
        <v>-42943.29</v>
      </c>
      <c r="W7" s="9">
        <v>62796.51</v>
      </c>
      <c r="X7" s="9">
        <v>6272.77</v>
      </c>
      <c r="Y7" s="9">
        <v>69069.279999999999</v>
      </c>
      <c r="Z7" s="9">
        <v>1129.8599999999999</v>
      </c>
      <c r="AA7" s="9">
        <v>70199.14</v>
      </c>
      <c r="AB7" s="9">
        <v>1585.96</v>
      </c>
      <c r="AC7" s="9">
        <v>71785.100000000006</v>
      </c>
      <c r="AD7" s="9">
        <v>-9240.2800000000007</v>
      </c>
      <c r="AE7" s="9">
        <v>62544.82</v>
      </c>
      <c r="AF7" s="9">
        <v>1371.38</v>
      </c>
      <c r="AG7" s="9">
        <v>63916.2</v>
      </c>
      <c r="AH7" s="9">
        <v>-17210.080000000002</v>
      </c>
      <c r="AI7" s="9">
        <v>46706.12</v>
      </c>
      <c r="AJ7" s="9">
        <v>1238.47</v>
      </c>
      <c r="AK7" s="9">
        <v>47944.59</v>
      </c>
      <c r="AL7" s="9">
        <v>2850.9</v>
      </c>
      <c r="AM7" s="9">
        <v>50795.49</v>
      </c>
      <c r="AN7" s="9">
        <v>1519.8</v>
      </c>
      <c r="AO7" s="9">
        <v>52315.29</v>
      </c>
      <c r="AP7" s="9">
        <v>2663.06</v>
      </c>
      <c r="AQ7" s="9">
        <v>54978.35</v>
      </c>
      <c r="AR7" s="9">
        <v>1550.94</v>
      </c>
      <c r="AS7" s="9">
        <v>56529.29</v>
      </c>
      <c r="AT7" s="9">
        <v>5446.04</v>
      </c>
      <c r="AU7" s="9">
        <v>61975.33</v>
      </c>
      <c r="AV7" s="9">
        <v>-51818.79</v>
      </c>
      <c r="AW7" s="9">
        <v>10156.540000000001</v>
      </c>
      <c r="AX7" s="9">
        <v>1727.69</v>
      </c>
      <c r="AY7" s="9">
        <v>11884.23</v>
      </c>
      <c r="AZ7" s="9">
        <v>1311.7</v>
      </c>
      <c r="BA7" s="9">
        <v>13195.93</v>
      </c>
      <c r="BB7" s="9">
        <v>3058.71</v>
      </c>
      <c r="BC7" s="9">
        <v>16254.64</v>
      </c>
      <c r="BD7" s="9">
        <v>5279.38</v>
      </c>
      <c r="BE7" s="9">
        <v>21534.02</v>
      </c>
      <c r="BF7" s="9">
        <v>7455.08</v>
      </c>
      <c r="BG7" s="9">
        <v>28989.1</v>
      </c>
      <c r="BH7" s="9">
        <v>10315.73</v>
      </c>
      <c r="BI7" s="9">
        <v>39304.83</v>
      </c>
      <c r="BJ7" s="9">
        <f t="shared" si="0"/>
        <v>5403.3600000000006</v>
      </c>
      <c r="BK7" s="9">
        <v>44708.19</v>
      </c>
      <c r="BL7" s="9">
        <f t="shared" si="0"/>
        <v>7175.239999999998</v>
      </c>
      <c r="BM7" s="9">
        <v>51883.43</v>
      </c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</row>
    <row r="8" spans="1:211" x14ac:dyDescent="0.35">
      <c r="A8" s="33" t="s">
        <v>0</v>
      </c>
      <c r="B8" s="5" t="s">
        <v>163</v>
      </c>
      <c r="C8" s="10">
        <v>40348.35</v>
      </c>
      <c r="D8" s="10">
        <v>19187.2</v>
      </c>
      <c r="E8" s="10">
        <v>59535.55</v>
      </c>
      <c r="F8" s="10">
        <v>4645.8100000000004</v>
      </c>
      <c r="G8" s="10">
        <v>64181.36</v>
      </c>
      <c r="H8" s="10">
        <v>-5673.8</v>
      </c>
      <c r="I8" s="10">
        <v>69855.16</v>
      </c>
      <c r="J8" s="10">
        <v>5166.99</v>
      </c>
      <c r="K8" s="10">
        <v>75022.149999999994</v>
      </c>
      <c r="L8" s="10">
        <v>4407.51</v>
      </c>
      <c r="M8" s="10">
        <v>79429.66</v>
      </c>
      <c r="N8" s="10">
        <v>4808.3</v>
      </c>
      <c r="O8" s="10">
        <v>84237.96</v>
      </c>
      <c r="P8" s="10">
        <v>4563.0200000000004</v>
      </c>
      <c r="Q8" s="10">
        <v>88800.98</v>
      </c>
      <c r="R8" s="10">
        <v>5275.91</v>
      </c>
      <c r="S8" s="10">
        <v>94076.89</v>
      </c>
      <c r="T8" s="10">
        <v>11662.91</v>
      </c>
      <c r="U8" s="10">
        <v>105739.8</v>
      </c>
      <c r="V8" s="10">
        <v>-42943.29</v>
      </c>
      <c r="W8" s="10">
        <v>62796.51</v>
      </c>
      <c r="X8" s="10">
        <v>6272.77</v>
      </c>
      <c r="Y8" s="10">
        <v>69069.279999999999</v>
      </c>
      <c r="Z8" s="10">
        <v>1129.8599999999999</v>
      </c>
      <c r="AA8" s="10">
        <v>70199.14</v>
      </c>
      <c r="AB8" s="10">
        <v>1585.96</v>
      </c>
      <c r="AC8" s="10">
        <v>71785.100000000006</v>
      </c>
      <c r="AD8" s="10">
        <v>-9240.2800000000007</v>
      </c>
      <c r="AE8" s="10">
        <v>62544.82</v>
      </c>
      <c r="AF8" s="10">
        <v>1371.38</v>
      </c>
      <c r="AG8" s="10">
        <v>63916.2</v>
      </c>
      <c r="AH8" s="10">
        <v>-17210.080000000002</v>
      </c>
      <c r="AI8" s="10">
        <v>46706.12</v>
      </c>
      <c r="AJ8" s="10">
        <v>1238.47</v>
      </c>
      <c r="AK8" s="10">
        <v>47944.59</v>
      </c>
      <c r="AL8" s="10">
        <v>2850.9</v>
      </c>
      <c r="AM8" s="10">
        <v>50795.49</v>
      </c>
      <c r="AN8" s="10">
        <v>1519.8</v>
      </c>
      <c r="AO8" s="10">
        <v>52315.29</v>
      </c>
      <c r="AP8" s="10">
        <v>2663.06</v>
      </c>
      <c r="AQ8" s="10">
        <v>54978.35</v>
      </c>
      <c r="AR8" s="10">
        <v>1550.94</v>
      </c>
      <c r="AS8" s="10">
        <v>56529.29</v>
      </c>
      <c r="AT8" s="10">
        <v>5446.04</v>
      </c>
      <c r="AU8" s="10">
        <v>61975.33</v>
      </c>
      <c r="AV8" s="10">
        <v>-51818.79</v>
      </c>
      <c r="AW8" s="10">
        <v>10156.540000000001</v>
      </c>
      <c r="AX8" s="10">
        <v>1727.69</v>
      </c>
      <c r="AY8" s="10">
        <v>11884.23</v>
      </c>
      <c r="AZ8" s="10">
        <v>1311.7</v>
      </c>
      <c r="BA8" s="10">
        <v>13195.93</v>
      </c>
      <c r="BB8" s="10">
        <v>3058.71</v>
      </c>
      <c r="BC8" s="10">
        <v>16254.64</v>
      </c>
      <c r="BD8" s="10">
        <v>5279.38</v>
      </c>
      <c r="BE8" s="10">
        <v>21534.02</v>
      </c>
      <c r="BF8" s="10">
        <v>7455.08</v>
      </c>
      <c r="BG8" s="10">
        <v>28989.1</v>
      </c>
      <c r="BH8" s="10">
        <v>10315.73</v>
      </c>
      <c r="BI8" s="10">
        <v>39304.83</v>
      </c>
      <c r="BJ8" s="10">
        <f t="shared" si="0"/>
        <v>5403.3600000000006</v>
      </c>
      <c r="BK8" s="10">
        <f>SUM(BK7)</f>
        <v>44708.19</v>
      </c>
      <c r="BL8" s="10">
        <f t="shared" si="0"/>
        <v>7175.239999999998</v>
      </c>
      <c r="BM8" s="10">
        <f>SUM(BM7)</f>
        <v>51883.43</v>
      </c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</row>
    <row r="9" spans="1:211" x14ac:dyDescent="0.35">
      <c r="A9" s="7" t="s">
        <v>0</v>
      </c>
      <c r="B9" s="5" t="s">
        <v>164</v>
      </c>
      <c r="C9" s="10">
        <v>2471745.14</v>
      </c>
      <c r="D9" s="10">
        <v>13220.63</v>
      </c>
      <c r="E9" s="10">
        <v>2484965.77</v>
      </c>
      <c r="F9" s="10">
        <v>9624.89</v>
      </c>
      <c r="G9" s="10">
        <v>2494590.66</v>
      </c>
      <c r="H9" s="10">
        <v>-10959.08</v>
      </c>
      <c r="I9" s="10">
        <v>2505549.7400000002</v>
      </c>
      <c r="J9" s="10">
        <v>6993.9</v>
      </c>
      <c r="K9" s="10">
        <v>2512543.64</v>
      </c>
      <c r="L9" s="10">
        <v>9264.81</v>
      </c>
      <c r="M9" s="10">
        <v>2521808.4500000002</v>
      </c>
      <c r="N9" s="10">
        <v>10167.61</v>
      </c>
      <c r="O9" s="10">
        <v>2531976.06</v>
      </c>
      <c r="P9" s="10">
        <v>6043.28</v>
      </c>
      <c r="Q9" s="10">
        <v>2538019.34</v>
      </c>
      <c r="R9" s="10">
        <v>24719.72</v>
      </c>
      <c r="S9" s="10">
        <v>2562739.06</v>
      </c>
      <c r="T9" s="10">
        <v>59356.98</v>
      </c>
      <c r="U9" s="10">
        <v>2622096.04</v>
      </c>
      <c r="V9" s="10">
        <v>6352.5</v>
      </c>
      <c r="W9" s="10">
        <v>2628448.54</v>
      </c>
      <c r="X9" s="10">
        <v>-51809.599999999999</v>
      </c>
      <c r="Y9" s="10">
        <v>2576638.94</v>
      </c>
      <c r="Z9" s="10">
        <v>12473.42</v>
      </c>
      <c r="AA9" s="10">
        <v>2589112.36</v>
      </c>
      <c r="AB9" s="10">
        <v>39339.980000000003</v>
      </c>
      <c r="AC9" s="10">
        <v>2628452.34</v>
      </c>
      <c r="AD9" s="10">
        <v>116463.94</v>
      </c>
      <c r="AE9" s="10">
        <v>2744916.28</v>
      </c>
      <c r="AF9" s="10">
        <v>14673.38</v>
      </c>
      <c r="AG9" s="10">
        <v>2759589.66</v>
      </c>
      <c r="AH9" s="10">
        <v>2978.88</v>
      </c>
      <c r="AI9" s="10">
        <v>2762568.54</v>
      </c>
      <c r="AJ9" s="10">
        <v>1687.15</v>
      </c>
      <c r="AK9" s="10">
        <v>2764255.69</v>
      </c>
      <c r="AL9" s="10">
        <v>4062.12</v>
      </c>
      <c r="AM9" s="10">
        <v>2768317.81</v>
      </c>
      <c r="AN9" s="10">
        <v>22955.95</v>
      </c>
      <c r="AO9" s="10">
        <v>2791273.76</v>
      </c>
      <c r="AP9" s="10">
        <v>51772.95</v>
      </c>
      <c r="AQ9" s="10">
        <v>2843046.71</v>
      </c>
      <c r="AR9" s="10">
        <v>20457.86</v>
      </c>
      <c r="AS9" s="10">
        <v>2863504.57</v>
      </c>
      <c r="AT9" s="10">
        <v>19434.53</v>
      </c>
      <c r="AU9" s="10">
        <v>2882939.1</v>
      </c>
      <c r="AV9" s="10">
        <v>-414.01</v>
      </c>
      <c r="AW9" s="10">
        <v>2882525.09</v>
      </c>
      <c r="AX9" s="10">
        <v>10627.85</v>
      </c>
      <c r="AY9" s="10">
        <v>2893152.94</v>
      </c>
      <c r="AZ9" s="10">
        <v>59635.51</v>
      </c>
      <c r="BA9" s="10">
        <v>2952788.45</v>
      </c>
      <c r="BB9" s="10">
        <v>-884.13</v>
      </c>
      <c r="BC9" s="10">
        <v>2951904.32</v>
      </c>
      <c r="BD9" s="10">
        <v>9827.68</v>
      </c>
      <c r="BE9" s="10">
        <v>2961732</v>
      </c>
      <c r="BF9" s="10">
        <v>13018.49</v>
      </c>
      <c r="BG9" s="10">
        <v>2974750.49</v>
      </c>
      <c r="BH9" s="10">
        <v>19823.8</v>
      </c>
      <c r="BI9" s="10">
        <v>2994574.29</v>
      </c>
      <c r="BJ9" s="10">
        <f t="shared" si="0"/>
        <v>17673.389999999665</v>
      </c>
      <c r="BK9" s="10">
        <f>BK6+BK8</f>
        <v>3012247.6799999997</v>
      </c>
      <c r="BL9" s="10">
        <f t="shared" si="0"/>
        <v>20404.44000000041</v>
      </c>
      <c r="BM9" s="10">
        <f>BM6+BM8</f>
        <v>3032652.12</v>
      </c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</row>
    <row r="10" spans="1:211" x14ac:dyDescent="0.35">
      <c r="A10" s="4" t="s">
        <v>165</v>
      </c>
      <c r="B10" s="5" t="s">
        <v>166</v>
      </c>
      <c r="C10" s="9">
        <v>-604718.5</v>
      </c>
      <c r="D10" s="9">
        <v>-7424.72</v>
      </c>
      <c r="E10" s="9">
        <v>-612143.22</v>
      </c>
      <c r="F10" s="9">
        <v>-7431.67</v>
      </c>
      <c r="G10" s="9">
        <v>-619574.89</v>
      </c>
      <c r="H10" s="9">
        <v>-7463.25</v>
      </c>
      <c r="I10" s="9">
        <v>-627038.14</v>
      </c>
      <c r="J10" s="9">
        <v>-7430.94</v>
      </c>
      <c r="K10" s="9">
        <v>-634469.07999999996</v>
      </c>
      <c r="L10" s="9">
        <v>-7436.16</v>
      </c>
      <c r="M10" s="9">
        <v>-641905.24</v>
      </c>
      <c r="N10" s="9">
        <v>-7452.09</v>
      </c>
      <c r="O10" s="9">
        <v>-649357.32999999996</v>
      </c>
      <c r="P10" s="9">
        <v>-7405.33</v>
      </c>
      <c r="Q10" s="9">
        <v>-656762.66</v>
      </c>
      <c r="R10" s="9">
        <v>-7537.51</v>
      </c>
      <c r="S10" s="9">
        <v>-664300.17000000004</v>
      </c>
      <c r="T10" s="9">
        <v>-7609.79</v>
      </c>
      <c r="U10" s="9">
        <v>-671909.96</v>
      </c>
      <c r="V10" s="9">
        <v>1212.8800000000001</v>
      </c>
      <c r="W10" s="9">
        <v>-670697.07999999996</v>
      </c>
      <c r="X10" s="9">
        <v>57680.85</v>
      </c>
      <c r="Y10" s="9">
        <v>-613016.23</v>
      </c>
      <c r="Z10" s="9">
        <v>-7554.39</v>
      </c>
      <c r="AA10" s="9">
        <v>-620570.62</v>
      </c>
      <c r="AB10" s="9">
        <v>-7638.52</v>
      </c>
      <c r="AC10" s="9">
        <v>-628209.14</v>
      </c>
      <c r="AD10" s="9">
        <v>-7654.23</v>
      </c>
      <c r="AE10" s="9">
        <v>-635863.37</v>
      </c>
      <c r="AF10" s="9">
        <v>-7696.85</v>
      </c>
      <c r="AG10" s="9">
        <v>-643560.22</v>
      </c>
      <c r="AH10" s="9">
        <v>-7665.3</v>
      </c>
      <c r="AI10" s="9">
        <v>-651225.52</v>
      </c>
      <c r="AJ10" s="9">
        <v>-7570.6</v>
      </c>
      <c r="AK10" s="9">
        <v>-658796.12</v>
      </c>
      <c r="AL10" s="9">
        <v>-7737.19</v>
      </c>
      <c r="AM10" s="9">
        <v>-666533.31000000006</v>
      </c>
      <c r="AN10" s="9">
        <v>-7740.4</v>
      </c>
      <c r="AO10" s="9">
        <v>-674273.71</v>
      </c>
      <c r="AP10" s="9">
        <v>-7923.67</v>
      </c>
      <c r="AQ10" s="9">
        <v>-682197.38</v>
      </c>
      <c r="AR10" s="9">
        <v>-7812.47</v>
      </c>
      <c r="AS10" s="9">
        <v>-690009.85</v>
      </c>
      <c r="AT10" s="9">
        <v>-7979.8</v>
      </c>
      <c r="AU10" s="9">
        <v>-697989.65</v>
      </c>
      <c r="AV10" s="9">
        <v>-1849.32</v>
      </c>
      <c r="AW10" s="9">
        <v>-699838.97</v>
      </c>
      <c r="AX10" s="9">
        <v>-7900.41</v>
      </c>
      <c r="AY10" s="9">
        <v>-707739.38</v>
      </c>
      <c r="AZ10" s="9">
        <v>-8203.32</v>
      </c>
      <c r="BA10" s="9">
        <v>-715942.7</v>
      </c>
      <c r="BB10" s="9">
        <v>-8162.84</v>
      </c>
      <c r="BC10" s="9">
        <v>-724105.54</v>
      </c>
      <c r="BD10" s="9">
        <v>-8212.6200000000008</v>
      </c>
      <c r="BE10" s="9">
        <v>-732318.16</v>
      </c>
      <c r="BF10" s="9">
        <v>-8168.92</v>
      </c>
      <c r="BG10" s="9">
        <v>-740487.08</v>
      </c>
      <c r="BH10" s="9">
        <v>-7726.74</v>
      </c>
      <c r="BI10" s="9">
        <v>-748213.82</v>
      </c>
      <c r="BJ10" s="9">
        <f t="shared" si="0"/>
        <v>-8210.1600000000326</v>
      </c>
      <c r="BK10" s="9">
        <v>-756423.98</v>
      </c>
      <c r="BL10" s="9">
        <f t="shared" si="0"/>
        <v>-8152.9300000000512</v>
      </c>
      <c r="BM10" s="9">
        <v>-764576.91</v>
      </c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</row>
    <row r="11" spans="1:211" x14ac:dyDescent="0.35">
      <c r="A11" s="4" t="s">
        <v>167</v>
      </c>
      <c r="B11" s="5" t="s">
        <v>168</v>
      </c>
      <c r="C11" s="9">
        <v>-100507.53</v>
      </c>
      <c r="D11" s="9">
        <v>-1597.83</v>
      </c>
      <c r="E11" s="9">
        <v>-102105.36</v>
      </c>
      <c r="F11" s="9">
        <v>-1597.84</v>
      </c>
      <c r="G11" s="9">
        <v>-103703.2</v>
      </c>
      <c r="H11" s="9">
        <v>-1589.25</v>
      </c>
      <c r="I11" s="9">
        <v>-105292.45</v>
      </c>
      <c r="J11" s="9">
        <v>-1589.39</v>
      </c>
      <c r="K11" s="9">
        <v>-106881.84</v>
      </c>
      <c r="L11" s="9">
        <v>-1589.44</v>
      </c>
      <c r="M11" s="9">
        <v>-108471.28</v>
      </c>
      <c r="N11" s="9">
        <v>-1589.28</v>
      </c>
      <c r="O11" s="9">
        <v>-110060.56</v>
      </c>
      <c r="P11" s="9">
        <v>-1589.34</v>
      </c>
      <c r="Q11" s="9">
        <v>-111649.9</v>
      </c>
      <c r="R11" s="9">
        <v>-1589.34</v>
      </c>
      <c r="S11" s="9">
        <v>-113239.24</v>
      </c>
      <c r="T11" s="9">
        <v>-1589.34</v>
      </c>
      <c r="U11" s="9">
        <v>-114828.58</v>
      </c>
      <c r="V11" s="9">
        <v>-2471.36</v>
      </c>
      <c r="W11" s="9">
        <v>-117299.94</v>
      </c>
      <c r="X11" s="9">
        <v>-2110.9</v>
      </c>
      <c r="Y11" s="9">
        <v>-119410.84</v>
      </c>
      <c r="Z11" s="9">
        <v>-2070.35</v>
      </c>
      <c r="AA11" s="9">
        <v>-121481.19</v>
      </c>
      <c r="AB11" s="9">
        <v>-2082.6799999999998</v>
      </c>
      <c r="AC11" s="9">
        <v>-123563.87</v>
      </c>
      <c r="AD11" s="9">
        <v>-2542.9299999999998</v>
      </c>
      <c r="AE11" s="9">
        <v>-126106.8</v>
      </c>
      <c r="AF11" s="9">
        <v>-2240.46</v>
      </c>
      <c r="AG11" s="9">
        <v>-128347.26</v>
      </c>
      <c r="AH11" s="9">
        <v>-2761.93</v>
      </c>
      <c r="AI11" s="9">
        <v>-131109.19</v>
      </c>
      <c r="AJ11" s="9">
        <v>-2563.31</v>
      </c>
      <c r="AK11" s="9">
        <v>-133672.5</v>
      </c>
      <c r="AL11" s="9">
        <v>-2539.92</v>
      </c>
      <c r="AM11" s="9">
        <v>-136212.42000000001</v>
      </c>
      <c r="AN11" s="9">
        <v>-2539.91</v>
      </c>
      <c r="AO11" s="9">
        <v>-138752.32999999999</v>
      </c>
      <c r="AP11" s="9">
        <v>-2539.91</v>
      </c>
      <c r="AQ11" s="9">
        <v>-141292.24</v>
      </c>
      <c r="AR11" s="9">
        <v>-2539.85</v>
      </c>
      <c r="AS11" s="9">
        <v>-143832.09</v>
      </c>
      <c r="AT11" s="9">
        <v>-2623.79</v>
      </c>
      <c r="AU11" s="9">
        <v>-146455.88</v>
      </c>
      <c r="AV11" s="9">
        <v>-1928.68</v>
      </c>
      <c r="AW11" s="9">
        <v>-148384.56</v>
      </c>
      <c r="AX11" s="9">
        <v>-3064.34</v>
      </c>
      <c r="AY11" s="9">
        <v>-151448.9</v>
      </c>
      <c r="AZ11" s="9">
        <v>-3068.68</v>
      </c>
      <c r="BA11" s="9">
        <v>-154517.57999999999</v>
      </c>
      <c r="BB11" s="9">
        <v>-3068.6</v>
      </c>
      <c r="BC11" s="9">
        <v>-157586.18</v>
      </c>
      <c r="BD11" s="9">
        <v>-3071.99</v>
      </c>
      <c r="BE11" s="9">
        <v>-160658.17000000001</v>
      </c>
      <c r="BF11" s="9">
        <v>-3072.18</v>
      </c>
      <c r="BG11" s="9">
        <v>-163730.35</v>
      </c>
      <c r="BH11" s="9">
        <v>-3065.5</v>
      </c>
      <c r="BI11" s="9">
        <v>-166795.85</v>
      </c>
      <c r="BJ11" s="9">
        <f t="shared" si="0"/>
        <v>-3065.6000000000058</v>
      </c>
      <c r="BK11" s="9">
        <v>-169861.45</v>
      </c>
      <c r="BL11" s="9">
        <f t="shared" si="0"/>
        <v>-3066.4499999999825</v>
      </c>
      <c r="BM11" s="9">
        <v>-172927.9</v>
      </c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</row>
    <row r="12" spans="1:211" x14ac:dyDescent="0.35">
      <c r="A12" s="7" t="s">
        <v>0</v>
      </c>
      <c r="B12" s="5" t="s">
        <v>169</v>
      </c>
      <c r="C12" s="10">
        <v>-705226.03</v>
      </c>
      <c r="D12" s="10">
        <v>-9022.5499999999993</v>
      </c>
      <c r="E12" s="10">
        <v>-714248.58</v>
      </c>
      <c r="F12" s="10">
        <v>-9029.51</v>
      </c>
      <c r="G12" s="10">
        <v>-723278.09</v>
      </c>
      <c r="H12" s="10">
        <v>-9052.5</v>
      </c>
      <c r="I12" s="10">
        <v>-732330.59</v>
      </c>
      <c r="J12" s="10">
        <v>-9020.33</v>
      </c>
      <c r="K12" s="10">
        <v>-741350.92</v>
      </c>
      <c r="L12" s="10">
        <v>-9025.6</v>
      </c>
      <c r="M12" s="10">
        <v>-750376.52</v>
      </c>
      <c r="N12" s="10">
        <v>-9041.3700000000008</v>
      </c>
      <c r="O12" s="10">
        <v>-759417.89</v>
      </c>
      <c r="P12" s="10">
        <v>-8994.67</v>
      </c>
      <c r="Q12" s="10">
        <v>-768412.56</v>
      </c>
      <c r="R12" s="10">
        <v>-9126.85</v>
      </c>
      <c r="S12" s="10">
        <v>-777539.41</v>
      </c>
      <c r="T12" s="10">
        <v>-9199.1299999999992</v>
      </c>
      <c r="U12" s="10">
        <v>-786738.54</v>
      </c>
      <c r="V12" s="10">
        <v>-1258.48</v>
      </c>
      <c r="W12" s="10">
        <v>-787997.02</v>
      </c>
      <c r="X12" s="10">
        <v>55569.95</v>
      </c>
      <c r="Y12" s="10">
        <v>-732427.07</v>
      </c>
      <c r="Z12" s="10">
        <v>-9624.74</v>
      </c>
      <c r="AA12" s="10">
        <v>-742051.81</v>
      </c>
      <c r="AB12" s="10">
        <v>-9721.2000000000007</v>
      </c>
      <c r="AC12" s="10">
        <v>-751773.01</v>
      </c>
      <c r="AD12" s="10">
        <v>-10197.16</v>
      </c>
      <c r="AE12" s="10">
        <v>-761970.17</v>
      </c>
      <c r="AF12" s="10">
        <v>-9937.31</v>
      </c>
      <c r="AG12" s="10">
        <v>-771907.48</v>
      </c>
      <c r="AH12" s="10">
        <v>-10427.23</v>
      </c>
      <c r="AI12" s="10">
        <v>-782334.71</v>
      </c>
      <c r="AJ12" s="10">
        <v>-10133.91</v>
      </c>
      <c r="AK12" s="10">
        <v>-792468.62</v>
      </c>
      <c r="AL12" s="10">
        <v>-10277.11</v>
      </c>
      <c r="AM12" s="10">
        <v>-802745.73</v>
      </c>
      <c r="AN12" s="10">
        <v>-10280.31</v>
      </c>
      <c r="AO12" s="10">
        <v>-813026.04</v>
      </c>
      <c r="AP12" s="10">
        <v>-10463.58</v>
      </c>
      <c r="AQ12" s="10">
        <v>-823489.62</v>
      </c>
      <c r="AR12" s="10">
        <v>-10352.32</v>
      </c>
      <c r="AS12" s="10">
        <v>-833841.94</v>
      </c>
      <c r="AT12" s="10">
        <v>-10603.59</v>
      </c>
      <c r="AU12" s="10">
        <v>-844445.53</v>
      </c>
      <c r="AV12" s="10">
        <v>-3778</v>
      </c>
      <c r="AW12" s="10">
        <v>-848223.53</v>
      </c>
      <c r="AX12" s="10">
        <v>-10964.75</v>
      </c>
      <c r="AY12" s="10">
        <v>-859188.28</v>
      </c>
      <c r="AZ12" s="10">
        <v>-11272</v>
      </c>
      <c r="BA12" s="10">
        <v>-870460.28</v>
      </c>
      <c r="BB12" s="10">
        <v>-11231.44</v>
      </c>
      <c r="BC12" s="10">
        <v>-881691.72</v>
      </c>
      <c r="BD12" s="10">
        <v>-11284.61</v>
      </c>
      <c r="BE12" s="10">
        <v>-892976.33</v>
      </c>
      <c r="BF12" s="10">
        <v>-11241.1</v>
      </c>
      <c r="BG12" s="10">
        <v>-904217.43</v>
      </c>
      <c r="BH12" s="10">
        <v>-10792.24</v>
      </c>
      <c r="BI12" s="10">
        <v>-915009.67</v>
      </c>
      <c r="BJ12" s="10">
        <f t="shared" si="0"/>
        <v>-11275.759999999893</v>
      </c>
      <c r="BK12" s="10">
        <f>SUM(BK10:BK11)</f>
        <v>-926285.42999999993</v>
      </c>
      <c r="BL12" s="10">
        <f t="shared" si="0"/>
        <v>-11219.380000000121</v>
      </c>
      <c r="BM12" s="10">
        <f>SUM(BM10:BM11)</f>
        <v>-937504.81</v>
      </c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</row>
    <row r="13" spans="1:211" x14ac:dyDescent="0.35">
      <c r="A13" s="7" t="s">
        <v>0</v>
      </c>
      <c r="B13" s="5" t="s">
        <v>170</v>
      </c>
      <c r="C13" s="10">
        <v>1766519.11</v>
      </c>
      <c r="D13" s="10">
        <v>4198.08</v>
      </c>
      <c r="E13" s="10">
        <v>1770717.19</v>
      </c>
      <c r="F13" s="10">
        <v>595.38</v>
      </c>
      <c r="G13" s="10">
        <v>1771312.57</v>
      </c>
      <c r="H13" s="10">
        <v>1906.58</v>
      </c>
      <c r="I13" s="10">
        <v>1773219.15</v>
      </c>
      <c r="J13" s="10">
        <v>-2026.43</v>
      </c>
      <c r="K13" s="10">
        <v>1771192.72</v>
      </c>
      <c r="L13" s="10">
        <v>239.21</v>
      </c>
      <c r="M13" s="10">
        <v>1771431.93</v>
      </c>
      <c r="N13" s="10">
        <v>1126.24</v>
      </c>
      <c r="O13" s="10">
        <v>1772558.17</v>
      </c>
      <c r="P13" s="10">
        <v>-2951.39</v>
      </c>
      <c r="Q13" s="10">
        <v>1769606.78</v>
      </c>
      <c r="R13" s="10">
        <v>15592.87</v>
      </c>
      <c r="S13" s="10">
        <v>1785199.65</v>
      </c>
      <c r="T13" s="10">
        <v>50157.85</v>
      </c>
      <c r="U13" s="10">
        <v>1835357.5</v>
      </c>
      <c r="V13" s="10">
        <v>5094.0200000000004</v>
      </c>
      <c r="W13" s="10">
        <v>1840451.52</v>
      </c>
      <c r="X13" s="10">
        <v>3760.35</v>
      </c>
      <c r="Y13" s="10">
        <v>1844211.87</v>
      </c>
      <c r="Z13" s="10">
        <v>2848.68</v>
      </c>
      <c r="AA13" s="10">
        <v>1847060.55</v>
      </c>
      <c r="AB13" s="10">
        <v>29618.78</v>
      </c>
      <c r="AC13" s="10">
        <v>1876679.33</v>
      </c>
      <c r="AD13" s="10">
        <v>106266.78</v>
      </c>
      <c r="AE13" s="10">
        <v>1982946.11</v>
      </c>
      <c r="AF13" s="10">
        <v>4736.07</v>
      </c>
      <c r="AG13" s="10">
        <v>1987682.18</v>
      </c>
      <c r="AH13" s="10">
        <v>-7448.35</v>
      </c>
      <c r="AI13" s="10">
        <v>1980233.83</v>
      </c>
      <c r="AJ13" s="10">
        <v>-8446.76</v>
      </c>
      <c r="AK13" s="10">
        <v>1971787.07</v>
      </c>
      <c r="AL13" s="10">
        <v>-6214.99</v>
      </c>
      <c r="AM13" s="10">
        <v>1965572.08</v>
      </c>
      <c r="AN13" s="10">
        <v>12675.64</v>
      </c>
      <c r="AO13" s="10">
        <v>1978247.72</v>
      </c>
      <c r="AP13" s="10">
        <v>41309.370000000003</v>
      </c>
      <c r="AQ13" s="10">
        <v>2019557.09</v>
      </c>
      <c r="AR13" s="10">
        <v>10105.540000000001</v>
      </c>
      <c r="AS13" s="10">
        <v>2029662.63</v>
      </c>
      <c r="AT13" s="10">
        <v>8830.94</v>
      </c>
      <c r="AU13" s="10">
        <v>2038493.57</v>
      </c>
      <c r="AV13" s="10">
        <v>-4192.01</v>
      </c>
      <c r="AW13" s="10">
        <v>2034301.56</v>
      </c>
      <c r="AX13" s="10">
        <v>-336.9</v>
      </c>
      <c r="AY13" s="10">
        <v>2033964.66</v>
      </c>
      <c r="AZ13" s="10">
        <v>48363.51</v>
      </c>
      <c r="BA13" s="10">
        <v>2082328.17</v>
      </c>
      <c r="BB13" s="10">
        <v>-12115.57</v>
      </c>
      <c r="BC13" s="10">
        <v>2070212.6</v>
      </c>
      <c r="BD13" s="10">
        <v>-1456.93</v>
      </c>
      <c r="BE13" s="10">
        <v>2068755.67</v>
      </c>
      <c r="BF13" s="10">
        <v>1777.39</v>
      </c>
      <c r="BG13" s="10">
        <v>2070533.06</v>
      </c>
      <c r="BH13" s="10">
        <v>9031.56</v>
      </c>
      <c r="BI13" s="10">
        <v>2079564.62</v>
      </c>
      <c r="BJ13" s="10">
        <f t="shared" si="0"/>
        <v>6397.6299999996554</v>
      </c>
      <c r="BK13" s="10">
        <f>BK9+BK12</f>
        <v>2085962.2499999998</v>
      </c>
      <c r="BL13" s="10">
        <f t="shared" si="0"/>
        <v>9185.0600000002887</v>
      </c>
      <c r="BM13" s="10">
        <f>BM9+BM12</f>
        <v>2095147.31</v>
      </c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</row>
    <row r="14" spans="1:211" x14ac:dyDescent="0.35">
      <c r="A14" s="7" t="s">
        <v>0</v>
      </c>
      <c r="B14" s="5" t="s">
        <v>171</v>
      </c>
      <c r="C14" s="10">
        <v>1766519.11</v>
      </c>
      <c r="D14" s="10">
        <v>4198.08</v>
      </c>
      <c r="E14" s="10">
        <v>1770717.19</v>
      </c>
      <c r="F14" s="10">
        <v>595.38</v>
      </c>
      <c r="G14" s="10">
        <v>1771312.57</v>
      </c>
      <c r="H14" s="10">
        <v>1906.58</v>
      </c>
      <c r="I14" s="10">
        <v>1773219.15</v>
      </c>
      <c r="J14" s="10">
        <v>-2026.43</v>
      </c>
      <c r="K14" s="10">
        <v>1771192.72</v>
      </c>
      <c r="L14" s="10">
        <v>239.21</v>
      </c>
      <c r="M14" s="10">
        <v>1771431.93</v>
      </c>
      <c r="N14" s="10">
        <v>1126.24</v>
      </c>
      <c r="O14" s="10">
        <v>1772558.17</v>
      </c>
      <c r="P14" s="10">
        <v>-2951.39</v>
      </c>
      <c r="Q14" s="10">
        <v>1769606.78</v>
      </c>
      <c r="R14" s="10">
        <v>15592.87</v>
      </c>
      <c r="S14" s="10">
        <v>1785199.65</v>
      </c>
      <c r="T14" s="10">
        <v>50157.85</v>
      </c>
      <c r="U14" s="10">
        <v>1835357.5</v>
      </c>
      <c r="V14" s="10">
        <v>5094.0200000000004</v>
      </c>
      <c r="W14" s="10">
        <v>1840451.52</v>
      </c>
      <c r="X14" s="10">
        <v>3760.35</v>
      </c>
      <c r="Y14" s="10">
        <v>1844211.87</v>
      </c>
      <c r="Z14" s="10">
        <v>2848.68</v>
      </c>
      <c r="AA14" s="10">
        <v>1847060.55</v>
      </c>
      <c r="AB14" s="10">
        <v>29618.78</v>
      </c>
      <c r="AC14" s="10">
        <v>1876679.33</v>
      </c>
      <c r="AD14" s="10">
        <v>106266.78</v>
      </c>
      <c r="AE14" s="10">
        <v>1982946.11</v>
      </c>
      <c r="AF14" s="10">
        <v>4736.07</v>
      </c>
      <c r="AG14" s="10">
        <v>1987682.18</v>
      </c>
      <c r="AH14" s="10">
        <v>-7448.35</v>
      </c>
      <c r="AI14" s="10">
        <v>1980233.83</v>
      </c>
      <c r="AJ14" s="10">
        <v>-8446.76</v>
      </c>
      <c r="AK14" s="10">
        <v>1971787.07</v>
      </c>
      <c r="AL14" s="10">
        <v>-6214.99</v>
      </c>
      <c r="AM14" s="10">
        <v>1965572.08</v>
      </c>
      <c r="AN14" s="10">
        <v>12675.64</v>
      </c>
      <c r="AO14" s="10">
        <v>1978247.72</v>
      </c>
      <c r="AP14" s="10">
        <v>41309.370000000003</v>
      </c>
      <c r="AQ14" s="10">
        <v>2019557.09</v>
      </c>
      <c r="AR14" s="10">
        <v>10105.540000000001</v>
      </c>
      <c r="AS14" s="10">
        <v>2029662.63</v>
      </c>
      <c r="AT14" s="10">
        <v>8830.94</v>
      </c>
      <c r="AU14" s="10">
        <v>2038493.57</v>
      </c>
      <c r="AV14" s="10">
        <v>-4192.01</v>
      </c>
      <c r="AW14" s="10">
        <v>2034301.56</v>
      </c>
      <c r="AX14" s="10">
        <v>-336.9</v>
      </c>
      <c r="AY14" s="10">
        <v>2033964.66</v>
      </c>
      <c r="AZ14" s="10">
        <v>48363.51</v>
      </c>
      <c r="BA14" s="10">
        <v>2082328.17</v>
      </c>
      <c r="BB14" s="10">
        <v>-12115.57</v>
      </c>
      <c r="BC14" s="10">
        <v>2070212.6</v>
      </c>
      <c r="BD14" s="10">
        <v>-1456.93</v>
      </c>
      <c r="BE14" s="10">
        <v>2068755.67</v>
      </c>
      <c r="BF14" s="10">
        <v>1777.39</v>
      </c>
      <c r="BG14" s="10">
        <v>2070533.06</v>
      </c>
      <c r="BH14" s="10">
        <v>9031.56</v>
      </c>
      <c r="BI14" s="10">
        <v>2079564.62</v>
      </c>
      <c r="BJ14" s="10">
        <f t="shared" si="0"/>
        <v>6397.6299999996554</v>
      </c>
      <c r="BK14" s="10">
        <f>BK13</f>
        <v>2085962.2499999998</v>
      </c>
      <c r="BL14" s="10">
        <f t="shared" si="0"/>
        <v>9185.0600000002887</v>
      </c>
      <c r="BM14" s="10">
        <f>BM13</f>
        <v>2095147.31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</row>
    <row r="15" spans="1:211" x14ac:dyDescent="0.35">
      <c r="A15" s="7" t="s">
        <v>0</v>
      </c>
      <c r="B15" s="5" t="s">
        <v>172</v>
      </c>
      <c r="C15" s="10">
        <v>1766519.11</v>
      </c>
      <c r="D15" s="10">
        <v>4198.08</v>
      </c>
      <c r="E15" s="10">
        <v>1770717.19</v>
      </c>
      <c r="F15" s="10">
        <v>595.38</v>
      </c>
      <c r="G15" s="10">
        <v>1771312.57</v>
      </c>
      <c r="H15" s="10">
        <v>1906.58</v>
      </c>
      <c r="I15" s="10">
        <v>1773219.15</v>
      </c>
      <c r="J15" s="10">
        <v>-2026.43</v>
      </c>
      <c r="K15" s="10">
        <v>1771192.72</v>
      </c>
      <c r="L15" s="10">
        <v>239.21</v>
      </c>
      <c r="M15" s="10">
        <v>1771431.93</v>
      </c>
      <c r="N15" s="10">
        <v>1126.24</v>
      </c>
      <c r="O15" s="10">
        <v>1772558.17</v>
      </c>
      <c r="P15" s="10">
        <v>-2951.39</v>
      </c>
      <c r="Q15" s="10">
        <v>1769606.78</v>
      </c>
      <c r="R15" s="10">
        <v>15592.87</v>
      </c>
      <c r="S15" s="10">
        <v>1785199.65</v>
      </c>
      <c r="T15" s="10">
        <v>50157.85</v>
      </c>
      <c r="U15" s="10">
        <v>1835357.5</v>
      </c>
      <c r="V15" s="10">
        <v>5094.0200000000004</v>
      </c>
      <c r="W15" s="10">
        <v>1840451.52</v>
      </c>
      <c r="X15" s="10">
        <v>3760.35</v>
      </c>
      <c r="Y15" s="10">
        <v>1844211.87</v>
      </c>
      <c r="Z15" s="10">
        <v>2848.68</v>
      </c>
      <c r="AA15" s="10">
        <v>1847060.55</v>
      </c>
      <c r="AB15" s="10">
        <v>29618.78</v>
      </c>
      <c r="AC15" s="10">
        <v>1876679.33</v>
      </c>
      <c r="AD15" s="10">
        <v>106266.78</v>
      </c>
      <c r="AE15" s="10">
        <v>1982946.11</v>
      </c>
      <c r="AF15" s="10">
        <v>4736.07</v>
      </c>
      <c r="AG15" s="10">
        <v>1987682.18</v>
      </c>
      <c r="AH15" s="10">
        <v>-7448.35</v>
      </c>
      <c r="AI15" s="10">
        <v>1980233.83</v>
      </c>
      <c r="AJ15" s="10">
        <v>-8446.76</v>
      </c>
      <c r="AK15" s="10">
        <v>1971787.07</v>
      </c>
      <c r="AL15" s="10">
        <v>-6214.99</v>
      </c>
      <c r="AM15" s="10">
        <v>1965572.08</v>
      </c>
      <c r="AN15" s="10">
        <v>12675.64</v>
      </c>
      <c r="AO15" s="10">
        <v>1978247.72</v>
      </c>
      <c r="AP15" s="10">
        <v>41309.370000000003</v>
      </c>
      <c r="AQ15" s="10">
        <v>2019557.09</v>
      </c>
      <c r="AR15" s="10">
        <v>10105.540000000001</v>
      </c>
      <c r="AS15" s="10">
        <v>2029662.63</v>
      </c>
      <c r="AT15" s="10">
        <v>8830.94</v>
      </c>
      <c r="AU15" s="10">
        <v>2038493.57</v>
      </c>
      <c r="AV15" s="10">
        <v>-4192.01</v>
      </c>
      <c r="AW15" s="10">
        <v>2034301.56</v>
      </c>
      <c r="AX15" s="10">
        <v>-336.9</v>
      </c>
      <c r="AY15" s="10">
        <v>2033964.66</v>
      </c>
      <c r="AZ15" s="10">
        <v>48363.51</v>
      </c>
      <c r="BA15" s="10">
        <v>2082328.17</v>
      </c>
      <c r="BB15" s="10">
        <v>-12115.57</v>
      </c>
      <c r="BC15" s="10">
        <v>2070212.6</v>
      </c>
      <c r="BD15" s="10">
        <v>-1456.93</v>
      </c>
      <c r="BE15" s="10">
        <v>2068755.67</v>
      </c>
      <c r="BF15" s="10">
        <v>1777.39</v>
      </c>
      <c r="BG15" s="10">
        <v>2070533.06</v>
      </c>
      <c r="BH15" s="10">
        <v>9031.56</v>
      </c>
      <c r="BI15" s="10">
        <v>2079564.62</v>
      </c>
      <c r="BJ15" s="10">
        <f t="shared" si="0"/>
        <v>6397.6299999996554</v>
      </c>
      <c r="BK15" s="10">
        <f>BK14</f>
        <v>2085962.2499999998</v>
      </c>
      <c r="BL15" s="10">
        <f t="shared" si="0"/>
        <v>9185.0600000002887</v>
      </c>
      <c r="BM15" s="10">
        <f>BM14</f>
        <v>2095147.31</v>
      </c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</row>
    <row r="16" spans="1:211" x14ac:dyDescent="0.35">
      <c r="A16" s="4" t="s">
        <v>0</v>
      </c>
      <c r="B16" s="5" t="s">
        <v>173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</row>
    <row r="17" spans="1:211" x14ac:dyDescent="0.35">
      <c r="A17" s="4" t="s">
        <v>174</v>
      </c>
      <c r="B17" s="5" t="s">
        <v>175</v>
      </c>
      <c r="C17" s="9">
        <v>1250</v>
      </c>
      <c r="D17" s="9">
        <v>0</v>
      </c>
      <c r="E17" s="9">
        <v>1250</v>
      </c>
      <c r="F17" s="9">
        <v>0</v>
      </c>
      <c r="G17" s="9">
        <v>1250</v>
      </c>
      <c r="H17" s="9">
        <v>0</v>
      </c>
      <c r="I17" s="9">
        <v>1250</v>
      </c>
      <c r="J17" s="9">
        <v>0</v>
      </c>
      <c r="K17" s="9">
        <v>1250</v>
      </c>
      <c r="L17" s="9">
        <v>0</v>
      </c>
      <c r="M17" s="9">
        <v>1250</v>
      </c>
      <c r="N17" s="9">
        <v>0</v>
      </c>
      <c r="O17" s="9">
        <v>1250</v>
      </c>
      <c r="P17" s="9">
        <v>0</v>
      </c>
      <c r="Q17" s="9">
        <v>1250</v>
      </c>
      <c r="R17" s="9">
        <v>0</v>
      </c>
      <c r="S17" s="9">
        <v>1250</v>
      </c>
      <c r="T17" s="9">
        <v>0</v>
      </c>
      <c r="U17" s="9">
        <v>1250</v>
      </c>
      <c r="V17" s="9">
        <v>0</v>
      </c>
      <c r="W17" s="9">
        <v>1250</v>
      </c>
      <c r="X17" s="9">
        <v>0</v>
      </c>
      <c r="Y17" s="9">
        <v>1250</v>
      </c>
      <c r="Z17" s="9">
        <v>0</v>
      </c>
      <c r="AA17" s="9">
        <v>1250</v>
      </c>
      <c r="AB17" s="9">
        <v>0</v>
      </c>
      <c r="AC17" s="9">
        <v>1250</v>
      </c>
      <c r="AD17" s="9">
        <v>0</v>
      </c>
      <c r="AE17" s="9">
        <v>1250</v>
      </c>
      <c r="AF17" s="9">
        <v>0</v>
      </c>
      <c r="AG17" s="9">
        <v>1250</v>
      </c>
      <c r="AH17" s="9">
        <v>0</v>
      </c>
      <c r="AI17" s="9">
        <v>1250</v>
      </c>
      <c r="AJ17" s="9">
        <v>0</v>
      </c>
      <c r="AK17" s="9">
        <v>1250</v>
      </c>
      <c r="AL17" s="9">
        <v>0</v>
      </c>
      <c r="AM17" s="9">
        <v>1250</v>
      </c>
      <c r="AN17" s="9">
        <v>0</v>
      </c>
      <c r="AO17" s="9">
        <v>1250</v>
      </c>
      <c r="AP17" s="9">
        <v>0</v>
      </c>
      <c r="AQ17" s="9">
        <v>1250</v>
      </c>
      <c r="AR17" s="9">
        <v>0</v>
      </c>
      <c r="AS17" s="9">
        <v>1250</v>
      </c>
      <c r="AT17" s="9">
        <v>0</v>
      </c>
      <c r="AU17" s="9">
        <v>1250</v>
      </c>
      <c r="AV17" s="9">
        <v>0</v>
      </c>
      <c r="AW17" s="9">
        <v>1250</v>
      </c>
      <c r="AX17" s="9">
        <v>0</v>
      </c>
      <c r="AY17" s="9">
        <v>1250</v>
      </c>
      <c r="AZ17" s="9">
        <v>0</v>
      </c>
      <c r="BA17" s="9">
        <v>1250</v>
      </c>
      <c r="BB17" s="9">
        <v>0</v>
      </c>
      <c r="BC17" s="9">
        <v>1250</v>
      </c>
      <c r="BD17" s="9">
        <v>0</v>
      </c>
      <c r="BE17" s="9">
        <v>1250</v>
      </c>
      <c r="BF17" s="9">
        <v>0</v>
      </c>
      <c r="BG17" s="9">
        <v>1250</v>
      </c>
      <c r="BH17" s="9">
        <v>0</v>
      </c>
      <c r="BI17" s="9">
        <v>1250</v>
      </c>
      <c r="BJ17" s="9">
        <f t="shared" si="0"/>
        <v>0</v>
      </c>
      <c r="BK17" s="9">
        <v>1250</v>
      </c>
      <c r="BL17" s="9">
        <f t="shared" si="0"/>
        <v>0</v>
      </c>
      <c r="BM17" s="9">
        <v>1250</v>
      </c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</row>
    <row r="18" spans="1:211" x14ac:dyDescent="0.35">
      <c r="A18" s="7" t="s">
        <v>0</v>
      </c>
      <c r="B18" s="5" t="s">
        <v>176</v>
      </c>
      <c r="C18" s="10">
        <v>1250</v>
      </c>
      <c r="D18" s="10">
        <v>0</v>
      </c>
      <c r="E18" s="10">
        <v>1250</v>
      </c>
      <c r="F18" s="10">
        <v>0</v>
      </c>
      <c r="G18" s="10">
        <v>1250</v>
      </c>
      <c r="H18" s="10">
        <v>0</v>
      </c>
      <c r="I18" s="10">
        <v>1250</v>
      </c>
      <c r="J18" s="10">
        <v>0</v>
      </c>
      <c r="K18" s="10">
        <v>1250</v>
      </c>
      <c r="L18" s="10">
        <v>0</v>
      </c>
      <c r="M18" s="10">
        <v>1250</v>
      </c>
      <c r="N18" s="10">
        <v>0</v>
      </c>
      <c r="O18" s="10">
        <v>1250</v>
      </c>
      <c r="P18" s="10">
        <v>0</v>
      </c>
      <c r="Q18" s="10">
        <v>1250</v>
      </c>
      <c r="R18" s="10">
        <v>0</v>
      </c>
      <c r="S18" s="10">
        <v>1250</v>
      </c>
      <c r="T18" s="10">
        <v>0</v>
      </c>
      <c r="U18" s="10">
        <v>1250</v>
      </c>
      <c r="V18" s="10">
        <v>0</v>
      </c>
      <c r="W18" s="10">
        <v>1250</v>
      </c>
      <c r="X18" s="10">
        <v>0</v>
      </c>
      <c r="Y18" s="10">
        <v>1250</v>
      </c>
      <c r="Z18" s="10">
        <v>0</v>
      </c>
      <c r="AA18" s="10">
        <v>1250</v>
      </c>
      <c r="AB18" s="10">
        <v>0</v>
      </c>
      <c r="AC18" s="10">
        <v>1250</v>
      </c>
      <c r="AD18" s="10">
        <v>0</v>
      </c>
      <c r="AE18" s="10">
        <v>1250</v>
      </c>
      <c r="AF18" s="10">
        <v>0</v>
      </c>
      <c r="AG18" s="10">
        <v>1250</v>
      </c>
      <c r="AH18" s="10">
        <v>0</v>
      </c>
      <c r="AI18" s="10">
        <v>1250</v>
      </c>
      <c r="AJ18" s="10">
        <v>0</v>
      </c>
      <c r="AK18" s="10">
        <v>1250</v>
      </c>
      <c r="AL18" s="10">
        <v>0</v>
      </c>
      <c r="AM18" s="10">
        <v>1250</v>
      </c>
      <c r="AN18" s="10">
        <v>0</v>
      </c>
      <c r="AO18" s="10">
        <v>1250</v>
      </c>
      <c r="AP18" s="10">
        <v>0</v>
      </c>
      <c r="AQ18" s="10">
        <v>1250</v>
      </c>
      <c r="AR18" s="10">
        <v>0</v>
      </c>
      <c r="AS18" s="10">
        <v>1250</v>
      </c>
      <c r="AT18" s="10">
        <v>0</v>
      </c>
      <c r="AU18" s="10">
        <v>1250</v>
      </c>
      <c r="AV18" s="10">
        <v>0</v>
      </c>
      <c r="AW18" s="10">
        <v>1250</v>
      </c>
      <c r="AX18" s="10">
        <v>0</v>
      </c>
      <c r="AY18" s="10">
        <v>1250</v>
      </c>
      <c r="AZ18" s="10">
        <v>0</v>
      </c>
      <c r="BA18" s="10">
        <v>1250</v>
      </c>
      <c r="BB18" s="10">
        <v>0</v>
      </c>
      <c r="BC18" s="10">
        <v>1250</v>
      </c>
      <c r="BD18" s="10">
        <v>0</v>
      </c>
      <c r="BE18" s="10">
        <v>1250</v>
      </c>
      <c r="BF18" s="10">
        <v>0</v>
      </c>
      <c r="BG18" s="10">
        <v>1250</v>
      </c>
      <c r="BH18" s="10">
        <v>0</v>
      </c>
      <c r="BI18" s="10">
        <v>1250</v>
      </c>
      <c r="BJ18" s="10">
        <f t="shared" si="0"/>
        <v>0</v>
      </c>
      <c r="BK18" s="10">
        <f>SUM(BK17)</f>
        <v>1250</v>
      </c>
      <c r="BL18" s="10">
        <f t="shared" si="0"/>
        <v>0</v>
      </c>
      <c r="BM18" s="10">
        <f>SUM(BM17)</f>
        <v>1250</v>
      </c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</row>
    <row r="19" spans="1:211" x14ac:dyDescent="0.35">
      <c r="A19" s="7" t="s">
        <v>0</v>
      </c>
      <c r="B19" s="5" t="s">
        <v>177</v>
      </c>
      <c r="C19" s="10">
        <v>1250</v>
      </c>
      <c r="D19" s="10">
        <v>0</v>
      </c>
      <c r="E19" s="10">
        <v>1250</v>
      </c>
      <c r="F19" s="10">
        <v>0</v>
      </c>
      <c r="G19" s="10">
        <v>1250</v>
      </c>
      <c r="H19" s="10">
        <v>0</v>
      </c>
      <c r="I19" s="10">
        <v>1250</v>
      </c>
      <c r="J19" s="10">
        <v>0</v>
      </c>
      <c r="K19" s="10">
        <v>1250</v>
      </c>
      <c r="L19" s="10">
        <v>0</v>
      </c>
      <c r="M19" s="10">
        <v>1250</v>
      </c>
      <c r="N19" s="10">
        <v>0</v>
      </c>
      <c r="O19" s="10">
        <v>1250</v>
      </c>
      <c r="P19" s="10">
        <v>0</v>
      </c>
      <c r="Q19" s="10">
        <v>1250</v>
      </c>
      <c r="R19" s="10">
        <v>0</v>
      </c>
      <c r="S19" s="10">
        <v>1250</v>
      </c>
      <c r="T19" s="10">
        <v>0</v>
      </c>
      <c r="U19" s="10">
        <v>1250</v>
      </c>
      <c r="V19" s="10">
        <v>0</v>
      </c>
      <c r="W19" s="10">
        <v>1250</v>
      </c>
      <c r="X19" s="10">
        <v>0</v>
      </c>
      <c r="Y19" s="10">
        <v>1250</v>
      </c>
      <c r="Z19" s="10">
        <v>0</v>
      </c>
      <c r="AA19" s="10">
        <v>1250</v>
      </c>
      <c r="AB19" s="10">
        <v>0</v>
      </c>
      <c r="AC19" s="10">
        <v>1250</v>
      </c>
      <c r="AD19" s="10">
        <v>0</v>
      </c>
      <c r="AE19" s="10">
        <v>1250</v>
      </c>
      <c r="AF19" s="10">
        <v>0</v>
      </c>
      <c r="AG19" s="10">
        <v>1250</v>
      </c>
      <c r="AH19" s="10">
        <v>0</v>
      </c>
      <c r="AI19" s="10">
        <v>1250</v>
      </c>
      <c r="AJ19" s="10">
        <v>0</v>
      </c>
      <c r="AK19" s="10">
        <v>1250</v>
      </c>
      <c r="AL19" s="10">
        <v>0</v>
      </c>
      <c r="AM19" s="10">
        <v>1250</v>
      </c>
      <c r="AN19" s="10">
        <v>0</v>
      </c>
      <c r="AO19" s="10">
        <v>1250</v>
      </c>
      <c r="AP19" s="10">
        <v>0</v>
      </c>
      <c r="AQ19" s="10">
        <v>1250</v>
      </c>
      <c r="AR19" s="10">
        <v>0</v>
      </c>
      <c r="AS19" s="10">
        <v>1250</v>
      </c>
      <c r="AT19" s="10">
        <v>0</v>
      </c>
      <c r="AU19" s="10">
        <v>1250</v>
      </c>
      <c r="AV19" s="10">
        <v>0</v>
      </c>
      <c r="AW19" s="10">
        <v>1250</v>
      </c>
      <c r="AX19" s="10">
        <v>0</v>
      </c>
      <c r="AY19" s="10">
        <v>1250</v>
      </c>
      <c r="AZ19" s="10">
        <v>0</v>
      </c>
      <c r="BA19" s="10">
        <v>1250</v>
      </c>
      <c r="BB19" s="10">
        <v>0</v>
      </c>
      <c r="BC19" s="10">
        <v>1250</v>
      </c>
      <c r="BD19" s="10">
        <v>0</v>
      </c>
      <c r="BE19" s="10">
        <v>1250</v>
      </c>
      <c r="BF19" s="10">
        <v>0</v>
      </c>
      <c r="BG19" s="10">
        <v>1250</v>
      </c>
      <c r="BH19" s="10">
        <v>0</v>
      </c>
      <c r="BI19" s="10">
        <v>1250</v>
      </c>
      <c r="BJ19" s="10">
        <f t="shared" si="0"/>
        <v>0</v>
      </c>
      <c r="BK19" s="10">
        <f>BK18</f>
        <v>1250</v>
      </c>
      <c r="BL19" s="10">
        <f t="shared" si="0"/>
        <v>0</v>
      </c>
      <c r="BM19" s="10">
        <f>BM18</f>
        <v>1250</v>
      </c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</row>
    <row r="20" spans="1:211" x14ac:dyDescent="0.35">
      <c r="A20" s="4" t="s">
        <v>0</v>
      </c>
      <c r="B20" s="5" t="s">
        <v>178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</row>
    <row r="21" spans="1:211" x14ac:dyDescent="0.35">
      <c r="A21" s="4" t="s">
        <v>179</v>
      </c>
      <c r="B21" s="5" t="s">
        <v>180</v>
      </c>
      <c r="C21" s="9">
        <v>18683.2</v>
      </c>
      <c r="D21" s="9">
        <v>-5721.65</v>
      </c>
      <c r="E21" s="9">
        <v>12961.55</v>
      </c>
      <c r="F21" s="9">
        <v>4840.0600000000004</v>
      </c>
      <c r="G21" s="9">
        <v>17801.61</v>
      </c>
      <c r="H21" s="9">
        <v>-943.85</v>
      </c>
      <c r="I21" s="9">
        <v>16857.759999999998</v>
      </c>
      <c r="J21" s="9">
        <v>-2741.35</v>
      </c>
      <c r="K21" s="9">
        <v>14116.41</v>
      </c>
      <c r="L21" s="9">
        <v>-2574.85</v>
      </c>
      <c r="M21" s="9">
        <v>11541.56</v>
      </c>
      <c r="N21" s="9">
        <v>-2471.7199999999998</v>
      </c>
      <c r="O21" s="9">
        <v>9069.84</v>
      </c>
      <c r="P21" s="9">
        <v>1692.45</v>
      </c>
      <c r="Q21" s="9">
        <v>10762.29</v>
      </c>
      <c r="R21" s="9">
        <v>3333.24</v>
      </c>
      <c r="S21" s="9">
        <v>14095.53</v>
      </c>
      <c r="T21" s="9">
        <v>-1984.85</v>
      </c>
      <c r="U21" s="9">
        <v>12110.68</v>
      </c>
      <c r="V21" s="9">
        <v>-3228.94</v>
      </c>
      <c r="W21" s="9">
        <v>8881.74</v>
      </c>
      <c r="X21" s="9">
        <v>5772.21</v>
      </c>
      <c r="Y21" s="9">
        <v>14653.95</v>
      </c>
      <c r="Z21" s="9">
        <v>551.74</v>
      </c>
      <c r="AA21" s="9">
        <v>15205.69</v>
      </c>
      <c r="AB21" s="9">
        <v>1457.09</v>
      </c>
      <c r="AC21" s="9">
        <v>16662.78</v>
      </c>
      <c r="AD21" s="9">
        <v>-3370.89</v>
      </c>
      <c r="AE21" s="9">
        <v>13291.89</v>
      </c>
      <c r="AF21" s="9">
        <v>1561.82</v>
      </c>
      <c r="AG21" s="9">
        <v>14853.71</v>
      </c>
      <c r="AH21" s="9">
        <v>-3251.17</v>
      </c>
      <c r="AI21" s="9">
        <v>11602.54</v>
      </c>
      <c r="AJ21" s="9">
        <v>-48.11</v>
      </c>
      <c r="AK21" s="9">
        <v>11554.43</v>
      </c>
      <c r="AL21" s="9">
        <v>-325.45999999999998</v>
      </c>
      <c r="AM21" s="9">
        <v>11228.97</v>
      </c>
      <c r="AN21" s="9">
        <v>-482.78</v>
      </c>
      <c r="AO21" s="9">
        <v>10746.19</v>
      </c>
      <c r="AP21" s="9">
        <v>-1001.82</v>
      </c>
      <c r="AQ21" s="9">
        <v>9744.3700000000008</v>
      </c>
      <c r="AR21" s="9">
        <v>2130.27</v>
      </c>
      <c r="AS21" s="9">
        <v>11874.64</v>
      </c>
      <c r="AT21" s="9">
        <v>636.09</v>
      </c>
      <c r="AU21" s="9">
        <v>12510.73</v>
      </c>
      <c r="AV21" s="9">
        <v>1928.91</v>
      </c>
      <c r="AW21" s="9">
        <v>14439.64</v>
      </c>
      <c r="AX21" s="9">
        <v>1689.41</v>
      </c>
      <c r="AY21" s="9">
        <v>16129.05</v>
      </c>
      <c r="AZ21" s="9">
        <v>9163.7999999999993</v>
      </c>
      <c r="BA21" s="9">
        <v>25292.85</v>
      </c>
      <c r="BB21" s="9">
        <v>-12925.58</v>
      </c>
      <c r="BC21" s="9">
        <v>12367.27</v>
      </c>
      <c r="BD21" s="9">
        <v>-191.18</v>
      </c>
      <c r="BE21" s="9">
        <v>12176.09</v>
      </c>
      <c r="BF21" s="9">
        <v>4359.8900000000003</v>
      </c>
      <c r="BG21" s="9">
        <v>16535.98</v>
      </c>
      <c r="BH21" s="9">
        <v>13570.12</v>
      </c>
      <c r="BI21" s="9">
        <v>30106.1</v>
      </c>
      <c r="BJ21" s="9">
        <f t="shared" si="0"/>
        <v>-15873.309999999998</v>
      </c>
      <c r="BK21" s="9">
        <v>14232.79</v>
      </c>
      <c r="BL21" s="9">
        <f t="shared" si="0"/>
        <v>-733.21000000000095</v>
      </c>
      <c r="BM21" s="9">
        <v>13499.58</v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</row>
    <row r="22" spans="1:211" x14ac:dyDescent="0.35">
      <c r="A22" s="7" t="s">
        <v>0</v>
      </c>
      <c r="B22" s="5" t="s">
        <v>181</v>
      </c>
      <c r="C22" s="10">
        <v>18683.2</v>
      </c>
      <c r="D22" s="10">
        <v>-5721.65</v>
      </c>
      <c r="E22" s="10">
        <v>12961.55</v>
      </c>
      <c r="F22" s="10">
        <v>4840.0600000000004</v>
      </c>
      <c r="G22" s="10">
        <v>17801.61</v>
      </c>
      <c r="H22" s="10">
        <v>-943.85</v>
      </c>
      <c r="I22" s="10">
        <v>16857.759999999998</v>
      </c>
      <c r="J22" s="10">
        <v>-2741.35</v>
      </c>
      <c r="K22" s="10">
        <v>14116.41</v>
      </c>
      <c r="L22" s="10">
        <v>-2574.85</v>
      </c>
      <c r="M22" s="10">
        <v>11541.56</v>
      </c>
      <c r="N22" s="10">
        <v>-2471.7199999999998</v>
      </c>
      <c r="O22" s="10">
        <v>9069.84</v>
      </c>
      <c r="P22" s="10">
        <v>1692.45</v>
      </c>
      <c r="Q22" s="10">
        <v>10762.29</v>
      </c>
      <c r="R22" s="10">
        <v>3333.24</v>
      </c>
      <c r="S22" s="10">
        <v>14095.53</v>
      </c>
      <c r="T22" s="10">
        <v>-1984.85</v>
      </c>
      <c r="U22" s="10">
        <v>12110.68</v>
      </c>
      <c r="V22" s="10">
        <v>-3228.94</v>
      </c>
      <c r="W22" s="10">
        <v>8881.74</v>
      </c>
      <c r="X22" s="10">
        <v>5772.21</v>
      </c>
      <c r="Y22" s="10">
        <v>14653.95</v>
      </c>
      <c r="Z22" s="10">
        <v>551.74</v>
      </c>
      <c r="AA22" s="10">
        <v>15205.69</v>
      </c>
      <c r="AB22" s="10">
        <v>1457.09</v>
      </c>
      <c r="AC22" s="10">
        <v>16662.78</v>
      </c>
      <c r="AD22" s="10">
        <v>-3370.89</v>
      </c>
      <c r="AE22" s="10">
        <v>13291.89</v>
      </c>
      <c r="AF22" s="10">
        <v>1561.82</v>
      </c>
      <c r="AG22" s="10">
        <v>14853.71</v>
      </c>
      <c r="AH22" s="10">
        <v>-3251.17</v>
      </c>
      <c r="AI22" s="10">
        <v>11602.54</v>
      </c>
      <c r="AJ22" s="10">
        <v>-48.11</v>
      </c>
      <c r="AK22" s="10">
        <v>11554.43</v>
      </c>
      <c r="AL22" s="10">
        <v>-325.45999999999998</v>
      </c>
      <c r="AM22" s="10">
        <v>11228.97</v>
      </c>
      <c r="AN22" s="10">
        <v>-482.78</v>
      </c>
      <c r="AO22" s="10">
        <v>10746.19</v>
      </c>
      <c r="AP22" s="10">
        <v>-1001.82</v>
      </c>
      <c r="AQ22" s="10">
        <v>9744.3700000000008</v>
      </c>
      <c r="AR22" s="10">
        <v>2130.27</v>
      </c>
      <c r="AS22" s="10">
        <v>11874.64</v>
      </c>
      <c r="AT22" s="10">
        <v>636.09</v>
      </c>
      <c r="AU22" s="10">
        <v>12510.73</v>
      </c>
      <c r="AV22" s="10">
        <v>1928.91</v>
      </c>
      <c r="AW22" s="10">
        <v>14439.64</v>
      </c>
      <c r="AX22" s="10">
        <v>1689.41</v>
      </c>
      <c r="AY22" s="10">
        <v>16129.05</v>
      </c>
      <c r="AZ22" s="10">
        <v>9163.7999999999993</v>
      </c>
      <c r="BA22" s="10">
        <v>25292.85</v>
      </c>
      <c r="BB22" s="10">
        <v>-12925.58</v>
      </c>
      <c r="BC22" s="10">
        <v>12367.27</v>
      </c>
      <c r="BD22" s="10">
        <v>-191.18</v>
      </c>
      <c r="BE22" s="10">
        <v>12176.09</v>
      </c>
      <c r="BF22" s="10">
        <v>4359.8900000000003</v>
      </c>
      <c r="BG22" s="10">
        <v>16535.98</v>
      </c>
      <c r="BH22" s="10">
        <v>13570.12</v>
      </c>
      <c r="BI22" s="10">
        <v>30106.1</v>
      </c>
      <c r="BJ22" s="10">
        <f t="shared" si="0"/>
        <v>-15873.309999999998</v>
      </c>
      <c r="BK22" s="10">
        <f>SUM(BK21)</f>
        <v>14232.79</v>
      </c>
      <c r="BL22" s="10">
        <f t="shared" si="0"/>
        <v>-733.21000000000095</v>
      </c>
      <c r="BM22" s="10">
        <f>SUM(BM21)</f>
        <v>13499.58</v>
      </c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</row>
    <row r="23" spans="1:211" x14ac:dyDescent="0.35">
      <c r="A23" s="4" t="s">
        <v>182</v>
      </c>
      <c r="B23" s="5" t="s">
        <v>183</v>
      </c>
      <c r="C23" s="9">
        <v>295320.03000000003</v>
      </c>
      <c r="D23" s="9">
        <v>81985.490000000005</v>
      </c>
      <c r="E23" s="9">
        <v>377305.52</v>
      </c>
      <c r="F23" s="9">
        <v>-5755.4</v>
      </c>
      <c r="G23" s="9">
        <v>371550.12</v>
      </c>
      <c r="H23" s="9">
        <v>-67657.460000000006</v>
      </c>
      <c r="I23" s="9">
        <v>303892.65999999997</v>
      </c>
      <c r="J23" s="9">
        <v>-87476.25</v>
      </c>
      <c r="K23" s="9">
        <v>216416.41</v>
      </c>
      <c r="L23" s="9">
        <v>-56238.85</v>
      </c>
      <c r="M23" s="9">
        <v>160177.56</v>
      </c>
      <c r="N23" s="9">
        <v>-38991.949999999997</v>
      </c>
      <c r="O23" s="9">
        <v>121185.61</v>
      </c>
      <c r="P23" s="9">
        <v>-30849.79</v>
      </c>
      <c r="Q23" s="9">
        <v>90335.82</v>
      </c>
      <c r="R23" s="9">
        <v>-13973.88</v>
      </c>
      <c r="S23" s="9">
        <v>76361.94</v>
      </c>
      <c r="T23" s="9">
        <v>-8848.69</v>
      </c>
      <c r="U23" s="9">
        <v>67513.25</v>
      </c>
      <c r="V23" s="9">
        <v>34147.22</v>
      </c>
      <c r="W23" s="9">
        <v>101660.47</v>
      </c>
      <c r="X23" s="9">
        <v>68062.05</v>
      </c>
      <c r="Y23" s="9">
        <v>169722.52</v>
      </c>
      <c r="Z23" s="9">
        <v>537011.27</v>
      </c>
      <c r="AA23" s="9">
        <v>706733.79</v>
      </c>
      <c r="AB23" s="9">
        <v>-489867.24</v>
      </c>
      <c r="AC23" s="9">
        <v>216866.55</v>
      </c>
      <c r="AD23" s="9">
        <v>-20838.09</v>
      </c>
      <c r="AE23" s="9">
        <v>196028.46</v>
      </c>
      <c r="AF23" s="9">
        <v>-41542.61</v>
      </c>
      <c r="AG23" s="9">
        <v>154485.85</v>
      </c>
      <c r="AH23" s="9">
        <v>-7750.81</v>
      </c>
      <c r="AI23" s="9">
        <v>146735.04000000001</v>
      </c>
      <c r="AJ23" s="9">
        <v>-29556.53</v>
      </c>
      <c r="AK23" s="9">
        <v>117178.51</v>
      </c>
      <c r="AL23" s="9">
        <v>-15416.79</v>
      </c>
      <c r="AM23" s="9">
        <v>101761.72</v>
      </c>
      <c r="AN23" s="9">
        <v>-6399.49</v>
      </c>
      <c r="AO23" s="9">
        <v>95362.23</v>
      </c>
      <c r="AP23" s="9">
        <v>-2803.98</v>
      </c>
      <c r="AQ23" s="9">
        <v>92558.25</v>
      </c>
      <c r="AR23" s="9">
        <v>-4812.57</v>
      </c>
      <c r="AS23" s="9">
        <v>87745.68</v>
      </c>
      <c r="AT23" s="9">
        <v>3245.53</v>
      </c>
      <c r="AU23" s="9">
        <v>90991.21</v>
      </c>
      <c r="AV23" s="9">
        <v>52090.8</v>
      </c>
      <c r="AW23" s="9">
        <v>143082.01</v>
      </c>
      <c r="AX23" s="9">
        <v>110857.83</v>
      </c>
      <c r="AY23" s="9">
        <v>253939.84</v>
      </c>
      <c r="AZ23" s="9">
        <v>15755.11</v>
      </c>
      <c r="BA23" s="9">
        <v>269694.95</v>
      </c>
      <c r="BB23" s="9">
        <v>-28612.06</v>
      </c>
      <c r="BC23" s="9">
        <v>241082.89</v>
      </c>
      <c r="BD23" s="9">
        <v>-45597.919999999998</v>
      </c>
      <c r="BE23" s="9">
        <v>195484.97</v>
      </c>
      <c r="BF23" s="9">
        <v>27107.57</v>
      </c>
      <c r="BG23" s="9">
        <v>222592.54</v>
      </c>
      <c r="BH23" s="9">
        <v>-44331.18</v>
      </c>
      <c r="BI23" s="9">
        <v>178261.36</v>
      </c>
      <c r="BJ23" s="9">
        <f t="shared" si="0"/>
        <v>-24568.339999999997</v>
      </c>
      <c r="BK23" s="9">
        <v>153693.01999999999</v>
      </c>
      <c r="BL23" s="9">
        <f t="shared" si="0"/>
        <v>-34866.659999999989</v>
      </c>
      <c r="BM23" s="9">
        <v>118826.36</v>
      </c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</row>
    <row r="24" spans="1:211" x14ac:dyDescent="0.35">
      <c r="A24" s="7" t="s">
        <v>0</v>
      </c>
      <c r="B24" s="5" t="s">
        <v>184</v>
      </c>
      <c r="C24" s="10">
        <v>295320.03000000003</v>
      </c>
      <c r="D24" s="10">
        <v>81985.490000000005</v>
      </c>
      <c r="E24" s="10">
        <v>377305.52</v>
      </c>
      <c r="F24" s="10">
        <v>-5755.4</v>
      </c>
      <c r="G24" s="10">
        <v>371550.12</v>
      </c>
      <c r="H24" s="10">
        <v>-67657.460000000006</v>
      </c>
      <c r="I24" s="10">
        <v>303892.65999999997</v>
      </c>
      <c r="J24" s="10">
        <v>-87476.25</v>
      </c>
      <c r="K24" s="10">
        <v>216416.41</v>
      </c>
      <c r="L24" s="10">
        <v>-56238.85</v>
      </c>
      <c r="M24" s="10">
        <v>160177.56</v>
      </c>
      <c r="N24" s="10">
        <v>-38991.949999999997</v>
      </c>
      <c r="O24" s="10">
        <v>121185.61</v>
      </c>
      <c r="P24" s="10">
        <v>-30849.79</v>
      </c>
      <c r="Q24" s="10">
        <v>90335.82</v>
      </c>
      <c r="R24" s="10">
        <v>-13973.88</v>
      </c>
      <c r="S24" s="10">
        <v>76361.94</v>
      </c>
      <c r="T24" s="10">
        <v>-8848.69</v>
      </c>
      <c r="U24" s="10">
        <v>67513.25</v>
      </c>
      <c r="V24" s="10">
        <v>34147.22</v>
      </c>
      <c r="W24" s="10">
        <v>101660.47</v>
      </c>
      <c r="X24" s="10">
        <v>68062.05</v>
      </c>
      <c r="Y24" s="10">
        <v>169722.52</v>
      </c>
      <c r="Z24" s="10">
        <v>537011.27</v>
      </c>
      <c r="AA24" s="10">
        <v>706733.79</v>
      </c>
      <c r="AB24" s="10">
        <v>-489867.24</v>
      </c>
      <c r="AC24" s="10">
        <v>216866.55</v>
      </c>
      <c r="AD24" s="10">
        <v>-20838.09</v>
      </c>
      <c r="AE24" s="10">
        <v>196028.46</v>
      </c>
      <c r="AF24" s="10">
        <v>-41542.61</v>
      </c>
      <c r="AG24" s="10">
        <v>154485.85</v>
      </c>
      <c r="AH24" s="10">
        <v>-7750.81</v>
      </c>
      <c r="AI24" s="10">
        <v>146735.04000000001</v>
      </c>
      <c r="AJ24" s="10">
        <v>-29556.53</v>
      </c>
      <c r="AK24" s="10">
        <v>117178.51</v>
      </c>
      <c r="AL24" s="10">
        <v>-15416.79</v>
      </c>
      <c r="AM24" s="10">
        <v>101761.72</v>
      </c>
      <c r="AN24" s="10">
        <v>-6399.49</v>
      </c>
      <c r="AO24" s="10">
        <v>95362.23</v>
      </c>
      <c r="AP24" s="10">
        <v>-2803.98</v>
      </c>
      <c r="AQ24" s="10">
        <v>92558.25</v>
      </c>
      <c r="AR24" s="10">
        <v>-4812.57</v>
      </c>
      <c r="AS24" s="10">
        <v>87745.68</v>
      </c>
      <c r="AT24" s="10">
        <v>3245.53</v>
      </c>
      <c r="AU24" s="10">
        <v>90991.21</v>
      </c>
      <c r="AV24" s="10">
        <v>52090.8</v>
      </c>
      <c r="AW24" s="10">
        <v>143082.01</v>
      </c>
      <c r="AX24" s="10">
        <v>110857.83</v>
      </c>
      <c r="AY24" s="10">
        <v>253939.84</v>
      </c>
      <c r="AZ24" s="10">
        <v>15755.11</v>
      </c>
      <c r="BA24" s="10">
        <v>269694.95</v>
      </c>
      <c r="BB24" s="10">
        <v>-28612.06</v>
      </c>
      <c r="BC24" s="10">
        <v>241082.89</v>
      </c>
      <c r="BD24" s="10">
        <v>-45597.919999999998</v>
      </c>
      <c r="BE24" s="10">
        <v>195484.97</v>
      </c>
      <c r="BF24" s="10">
        <v>27107.57</v>
      </c>
      <c r="BG24" s="10">
        <v>222592.54</v>
      </c>
      <c r="BH24" s="10">
        <v>-44331.18</v>
      </c>
      <c r="BI24" s="10">
        <v>178261.36</v>
      </c>
      <c r="BJ24" s="10">
        <f t="shared" si="0"/>
        <v>-24568.339999999997</v>
      </c>
      <c r="BK24" s="10">
        <f>SUM(BK23)</f>
        <v>153693.01999999999</v>
      </c>
      <c r="BL24" s="10">
        <f t="shared" si="0"/>
        <v>-34866.659999999989</v>
      </c>
      <c r="BM24" s="10">
        <f>SUM(BM23)</f>
        <v>118826.36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</row>
    <row r="25" spans="1:211" x14ac:dyDescent="0.35">
      <c r="A25" s="4" t="s">
        <v>185</v>
      </c>
      <c r="B25" s="5" t="s">
        <v>186</v>
      </c>
      <c r="C25" s="9">
        <v>-33214.54</v>
      </c>
      <c r="D25" s="9">
        <v>-7112.5</v>
      </c>
      <c r="E25" s="9">
        <v>-40327.040000000001</v>
      </c>
      <c r="F25" s="9">
        <v>-1779.97</v>
      </c>
      <c r="G25" s="9">
        <v>-42107.01</v>
      </c>
      <c r="H25" s="9">
        <v>2912.22</v>
      </c>
      <c r="I25" s="9">
        <v>-39194.79</v>
      </c>
      <c r="J25" s="9">
        <v>20136.55</v>
      </c>
      <c r="K25" s="9">
        <v>-19058.240000000002</v>
      </c>
      <c r="L25" s="9">
        <v>4329.6000000000004</v>
      </c>
      <c r="M25" s="9">
        <v>-14728.64</v>
      </c>
      <c r="N25" s="9">
        <v>4604.01</v>
      </c>
      <c r="O25" s="9">
        <v>-10124.629999999999</v>
      </c>
      <c r="P25" s="9">
        <v>5867.26</v>
      </c>
      <c r="Q25" s="9">
        <v>-4257.37</v>
      </c>
      <c r="R25" s="9">
        <v>-1908.02</v>
      </c>
      <c r="S25" s="9">
        <v>-6165.39</v>
      </c>
      <c r="T25" s="9">
        <v>-3198.5</v>
      </c>
      <c r="U25" s="9">
        <v>-9363.89</v>
      </c>
      <c r="V25" s="9">
        <v>-3471.07</v>
      </c>
      <c r="W25" s="9">
        <v>-12834.96</v>
      </c>
      <c r="X25" s="9">
        <v>-3965.04</v>
      </c>
      <c r="Y25" s="9">
        <v>-16800</v>
      </c>
      <c r="Z25" s="9">
        <v>-2365.8000000000002</v>
      </c>
      <c r="AA25" s="9">
        <v>-19165.8</v>
      </c>
      <c r="AB25" s="9">
        <v>-2444.37</v>
      </c>
      <c r="AC25" s="9">
        <v>-21610.17</v>
      </c>
      <c r="AD25" s="9">
        <v>-3664.39</v>
      </c>
      <c r="AE25" s="9">
        <v>-25274.560000000001</v>
      </c>
      <c r="AF25" s="9">
        <v>-3137.11</v>
      </c>
      <c r="AG25" s="9">
        <v>-28411.67</v>
      </c>
      <c r="AH25" s="9">
        <v>-3882.37</v>
      </c>
      <c r="AI25" s="9">
        <v>-32294.04</v>
      </c>
      <c r="AJ25" s="9">
        <v>29.17</v>
      </c>
      <c r="AK25" s="9">
        <v>-32264.87</v>
      </c>
      <c r="AL25" s="9">
        <v>29.66</v>
      </c>
      <c r="AM25" s="9">
        <v>-32235.21</v>
      </c>
      <c r="AN25" s="9">
        <v>259.10000000000002</v>
      </c>
      <c r="AO25" s="9">
        <v>-31976.11</v>
      </c>
      <c r="AP25" s="9">
        <v>-2285.4299999999998</v>
      </c>
      <c r="AQ25" s="9">
        <v>-34261.54</v>
      </c>
      <c r="AR25" s="9">
        <v>1354.69</v>
      </c>
      <c r="AS25" s="9">
        <v>-32906.85</v>
      </c>
      <c r="AT25" s="9">
        <v>1573</v>
      </c>
      <c r="AU25" s="9">
        <v>-31333.85</v>
      </c>
      <c r="AV25" s="9">
        <v>233.77</v>
      </c>
      <c r="AW25" s="9">
        <v>-31100.080000000002</v>
      </c>
      <c r="AX25" s="9">
        <v>-2724.76</v>
      </c>
      <c r="AY25" s="9">
        <v>-33824.839999999997</v>
      </c>
      <c r="AZ25" s="9">
        <v>696.75</v>
      </c>
      <c r="BA25" s="9">
        <v>-33128.089999999997</v>
      </c>
      <c r="BB25" s="9">
        <v>-15917.12</v>
      </c>
      <c r="BC25" s="9">
        <v>-49045.21</v>
      </c>
      <c r="BD25" s="9">
        <v>-510.9</v>
      </c>
      <c r="BE25" s="9">
        <v>-49556.11</v>
      </c>
      <c r="BF25" s="9">
        <v>-1061.1099999999999</v>
      </c>
      <c r="BG25" s="9">
        <v>-50617.22</v>
      </c>
      <c r="BH25" s="9">
        <v>1656.53</v>
      </c>
      <c r="BI25" s="9">
        <v>-48960.69</v>
      </c>
      <c r="BJ25" s="9">
        <f t="shared" si="0"/>
        <v>1756.9200000000055</v>
      </c>
      <c r="BK25" s="9">
        <v>-47203.77</v>
      </c>
      <c r="BL25" s="9">
        <f t="shared" si="0"/>
        <v>2593.8999999999942</v>
      </c>
      <c r="BM25" s="9">
        <v>-44609.87</v>
      </c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</row>
    <row r="26" spans="1:211" x14ac:dyDescent="0.35">
      <c r="A26" s="7" t="s">
        <v>0</v>
      </c>
      <c r="B26" s="5" t="s">
        <v>187</v>
      </c>
      <c r="C26" s="10">
        <v>-33214.54</v>
      </c>
      <c r="D26" s="10">
        <v>-7112.5</v>
      </c>
      <c r="E26" s="10">
        <v>-40327.040000000001</v>
      </c>
      <c r="F26" s="10">
        <v>-1779.97</v>
      </c>
      <c r="G26" s="10">
        <v>-42107.01</v>
      </c>
      <c r="H26" s="10">
        <v>2912.22</v>
      </c>
      <c r="I26" s="10">
        <v>-39194.79</v>
      </c>
      <c r="J26" s="10">
        <v>20136.55</v>
      </c>
      <c r="K26" s="10">
        <v>-19058.240000000002</v>
      </c>
      <c r="L26" s="10">
        <v>4329.6000000000004</v>
      </c>
      <c r="M26" s="10">
        <v>-14728.64</v>
      </c>
      <c r="N26" s="10">
        <v>4604.01</v>
      </c>
      <c r="O26" s="10">
        <v>-10124.629999999999</v>
      </c>
      <c r="P26" s="10">
        <v>5867.26</v>
      </c>
      <c r="Q26" s="10">
        <v>-4257.37</v>
      </c>
      <c r="R26" s="10">
        <v>-1908.02</v>
      </c>
      <c r="S26" s="10">
        <v>-6165.39</v>
      </c>
      <c r="T26" s="10">
        <v>-3198.5</v>
      </c>
      <c r="U26" s="10">
        <v>-9363.89</v>
      </c>
      <c r="V26" s="10">
        <v>-3471.07</v>
      </c>
      <c r="W26" s="10">
        <v>-12834.96</v>
      </c>
      <c r="X26" s="10">
        <v>-3965.04</v>
      </c>
      <c r="Y26" s="10">
        <v>-16800</v>
      </c>
      <c r="Z26" s="10">
        <v>-2365.8000000000002</v>
      </c>
      <c r="AA26" s="10">
        <v>-19165.8</v>
      </c>
      <c r="AB26" s="10">
        <v>-2444.37</v>
      </c>
      <c r="AC26" s="10">
        <v>-21610.17</v>
      </c>
      <c r="AD26" s="10">
        <v>-3664.39</v>
      </c>
      <c r="AE26" s="10">
        <v>-25274.560000000001</v>
      </c>
      <c r="AF26" s="10">
        <v>-3137.11</v>
      </c>
      <c r="AG26" s="10">
        <v>-28411.67</v>
      </c>
      <c r="AH26" s="10">
        <v>-3882.37</v>
      </c>
      <c r="AI26" s="10">
        <v>-32294.04</v>
      </c>
      <c r="AJ26" s="10">
        <v>29.17</v>
      </c>
      <c r="AK26" s="10">
        <v>-32264.87</v>
      </c>
      <c r="AL26" s="10">
        <v>29.66</v>
      </c>
      <c r="AM26" s="10">
        <v>-32235.21</v>
      </c>
      <c r="AN26" s="10">
        <v>259.10000000000002</v>
      </c>
      <c r="AO26" s="10">
        <v>-31976.11</v>
      </c>
      <c r="AP26" s="10">
        <v>-2285.4299999999998</v>
      </c>
      <c r="AQ26" s="10">
        <v>-34261.54</v>
      </c>
      <c r="AR26" s="10">
        <v>1354.69</v>
      </c>
      <c r="AS26" s="10">
        <v>-32906.85</v>
      </c>
      <c r="AT26" s="10">
        <v>1573</v>
      </c>
      <c r="AU26" s="10">
        <v>-31333.85</v>
      </c>
      <c r="AV26" s="10">
        <v>233.77</v>
      </c>
      <c r="AW26" s="10">
        <v>-31100.080000000002</v>
      </c>
      <c r="AX26" s="10">
        <v>-2724.76</v>
      </c>
      <c r="AY26" s="10">
        <v>-33824.839999999997</v>
      </c>
      <c r="AZ26" s="10">
        <v>696.75</v>
      </c>
      <c r="BA26" s="10">
        <v>-33128.089999999997</v>
      </c>
      <c r="BB26" s="10">
        <v>-15917.12</v>
      </c>
      <c r="BC26" s="10">
        <v>-49045.21</v>
      </c>
      <c r="BD26" s="10">
        <v>-510.9</v>
      </c>
      <c r="BE26" s="10">
        <v>-49556.11</v>
      </c>
      <c r="BF26" s="10">
        <v>-1061.1099999999999</v>
      </c>
      <c r="BG26" s="10">
        <v>-50617.22</v>
      </c>
      <c r="BH26" s="10">
        <v>1656.53</v>
      </c>
      <c r="BI26" s="10">
        <v>-48960.69</v>
      </c>
      <c r="BJ26" s="10">
        <f t="shared" si="0"/>
        <v>1756.9200000000055</v>
      </c>
      <c r="BK26" s="10">
        <f>SUM(BK25)</f>
        <v>-47203.77</v>
      </c>
      <c r="BL26" s="10">
        <f t="shared" si="0"/>
        <v>2593.8999999999942</v>
      </c>
      <c r="BM26" s="10">
        <f>SUM(BM25)</f>
        <v>-44609.87</v>
      </c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</row>
    <row r="27" spans="1:211" x14ac:dyDescent="0.35">
      <c r="A27" s="4" t="s">
        <v>188</v>
      </c>
      <c r="B27" s="5" t="s">
        <v>189</v>
      </c>
      <c r="C27" s="9">
        <v>17198.41</v>
      </c>
      <c r="D27" s="9">
        <v>3276.04</v>
      </c>
      <c r="E27" s="9">
        <v>20474.45</v>
      </c>
      <c r="F27" s="9">
        <v>49.98</v>
      </c>
      <c r="G27" s="9">
        <v>20524.43</v>
      </c>
      <c r="H27" s="9">
        <v>1954.67</v>
      </c>
      <c r="I27" s="9">
        <v>22479.1</v>
      </c>
      <c r="J27" s="9">
        <v>-9817.2000000000007</v>
      </c>
      <c r="K27" s="9">
        <v>12661.9</v>
      </c>
      <c r="L27" s="9">
        <v>-12567.28</v>
      </c>
      <c r="M27" s="9">
        <v>94.62</v>
      </c>
      <c r="N27" s="9">
        <v>10.97</v>
      </c>
      <c r="O27" s="9">
        <v>105.59</v>
      </c>
      <c r="P27" s="9">
        <v>7116.97</v>
      </c>
      <c r="Q27" s="9">
        <v>7222.56</v>
      </c>
      <c r="R27" s="9">
        <v>-7019.05</v>
      </c>
      <c r="S27" s="9">
        <v>203.51</v>
      </c>
      <c r="T27" s="9">
        <v>13140.09</v>
      </c>
      <c r="U27" s="9">
        <v>13343.6</v>
      </c>
      <c r="V27" s="9">
        <v>66605.33</v>
      </c>
      <c r="W27" s="9">
        <v>79948.929999999993</v>
      </c>
      <c r="X27" s="9">
        <v>-78191.38</v>
      </c>
      <c r="Y27" s="9">
        <v>1757.55</v>
      </c>
      <c r="Z27" s="9">
        <v>8345.65</v>
      </c>
      <c r="AA27" s="9">
        <v>10103.200000000001</v>
      </c>
      <c r="AB27" s="9">
        <v>2250.69</v>
      </c>
      <c r="AC27" s="9">
        <v>12353.89</v>
      </c>
      <c r="AD27" s="9">
        <v>-7310.05</v>
      </c>
      <c r="AE27" s="9">
        <v>5043.84</v>
      </c>
      <c r="AF27" s="9">
        <v>-2374.64</v>
      </c>
      <c r="AG27" s="9">
        <v>2669.2</v>
      </c>
      <c r="AH27" s="9">
        <v>341.62</v>
      </c>
      <c r="AI27" s="9">
        <v>3010.82</v>
      </c>
      <c r="AJ27" s="9">
        <v>-2977.27</v>
      </c>
      <c r="AK27" s="9">
        <v>33.549999999999997</v>
      </c>
      <c r="AL27" s="9">
        <v>19630.62</v>
      </c>
      <c r="AM27" s="9">
        <v>19664.169999999998</v>
      </c>
      <c r="AN27" s="9">
        <v>3827.06</v>
      </c>
      <c r="AO27" s="9">
        <v>23491.23</v>
      </c>
      <c r="AP27" s="9">
        <v>-19899.39</v>
      </c>
      <c r="AQ27" s="9">
        <v>3591.84</v>
      </c>
      <c r="AR27" s="9">
        <v>-1644.21</v>
      </c>
      <c r="AS27" s="9">
        <v>1947.63</v>
      </c>
      <c r="AT27" s="9">
        <v>7119.58</v>
      </c>
      <c r="AU27" s="9">
        <v>9067.2099999999991</v>
      </c>
      <c r="AV27" s="9">
        <v>20234.439999999999</v>
      </c>
      <c r="AW27" s="9">
        <v>29301.65</v>
      </c>
      <c r="AX27" s="9">
        <v>-12116.08</v>
      </c>
      <c r="AY27" s="9">
        <v>17185.57</v>
      </c>
      <c r="AZ27" s="9">
        <v>13355.93</v>
      </c>
      <c r="BA27" s="9">
        <v>30541.5</v>
      </c>
      <c r="BB27" s="9">
        <v>4773.96</v>
      </c>
      <c r="BC27" s="9">
        <v>35315.46</v>
      </c>
      <c r="BD27" s="9">
        <v>-9029.4699999999993</v>
      </c>
      <c r="BE27" s="9">
        <v>26285.99</v>
      </c>
      <c r="BF27" s="9">
        <v>-5662.36</v>
      </c>
      <c r="BG27" s="9">
        <v>20623.63</v>
      </c>
      <c r="BH27" s="9">
        <v>-5852.75</v>
      </c>
      <c r="BI27" s="9">
        <v>14770.88</v>
      </c>
      <c r="BJ27" s="9">
        <f t="shared" si="0"/>
        <v>3120.7800000000007</v>
      </c>
      <c r="BK27" s="9">
        <v>17891.66</v>
      </c>
      <c r="BL27" s="9">
        <f t="shared" si="0"/>
        <v>-2128.5200000000004</v>
      </c>
      <c r="BM27" s="9">
        <v>15763.14</v>
      </c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</row>
    <row r="28" spans="1:211" x14ac:dyDescent="0.35">
      <c r="A28" s="7" t="s">
        <v>0</v>
      </c>
      <c r="B28" s="5" t="s">
        <v>190</v>
      </c>
      <c r="C28" s="10">
        <v>17198.41</v>
      </c>
      <c r="D28" s="10">
        <v>3276.04</v>
      </c>
      <c r="E28" s="10">
        <v>20474.45</v>
      </c>
      <c r="F28" s="10">
        <v>49.98</v>
      </c>
      <c r="G28" s="10">
        <v>20524.43</v>
      </c>
      <c r="H28" s="10">
        <v>1954.67</v>
      </c>
      <c r="I28" s="10">
        <v>22479.1</v>
      </c>
      <c r="J28" s="10">
        <v>-9817.2000000000007</v>
      </c>
      <c r="K28" s="10">
        <v>12661.9</v>
      </c>
      <c r="L28" s="10">
        <v>-12567.28</v>
      </c>
      <c r="M28" s="10">
        <v>94.62</v>
      </c>
      <c r="N28" s="10">
        <v>10.97</v>
      </c>
      <c r="O28" s="10">
        <v>105.59</v>
      </c>
      <c r="P28" s="10">
        <v>7116.97</v>
      </c>
      <c r="Q28" s="10">
        <v>7222.56</v>
      </c>
      <c r="R28" s="10">
        <v>-7019.05</v>
      </c>
      <c r="S28" s="10">
        <v>203.51</v>
      </c>
      <c r="T28" s="10">
        <v>13140.09</v>
      </c>
      <c r="U28" s="10">
        <v>13343.6</v>
      </c>
      <c r="V28" s="10">
        <v>66605.33</v>
      </c>
      <c r="W28" s="10">
        <v>79948.929999999993</v>
      </c>
      <c r="X28" s="10">
        <v>-78191.38</v>
      </c>
      <c r="Y28" s="10">
        <v>1757.55</v>
      </c>
      <c r="Z28" s="10">
        <v>8345.65</v>
      </c>
      <c r="AA28" s="10">
        <v>10103.200000000001</v>
      </c>
      <c r="AB28" s="10">
        <v>2250.69</v>
      </c>
      <c r="AC28" s="10">
        <v>12353.89</v>
      </c>
      <c r="AD28" s="10">
        <v>-7310.05</v>
      </c>
      <c r="AE28" s="10">
        <v>5043.84</v>
      </c>
      <c r="AF28" s="10">
        <v>-2374.64</v>
      </c>
      <c r="AG28" s="10">
        <v>2669.2</v>
      </c>
      <c r="AH28" s="10">
        <v>341.62</v>
      </c>
      <c r="AI28" s="10">
        <v>3010.82</v>
      </c>
      <c r="AJ28" s="10">
        <v>-2977.27</v>
      </c>
      <c r="AK28" s="10">
        <v>33.549999999999997</v>
      </c>
      <c r="AL28" s="10">
        <v>19630.62</v>
      </c>
      <c r="AM28" s="10">
        <v>19664.169999999998</v>
      </c>
      <c r="AN28" s="10">
        <v>3827.06</v>
      </c>
      <c r="AO28" s="10">
        <v>23491.23</v>
      </c>
      <c r="AP28" s="10">
        <v>-19899.39</v>
      </c>
      <c r="AQ28" s="10">
        <v>3591.84</v>
      </c>
      <c r="AR28" s="10">
        <v>-1644.21</v>
      </c>
      <c r="AS28" s="10">
        <v>1947.63</v>
      </c>
      <c r="AT28" s="10">
        <v>7119.58</v>
      </c>
      <c r="AU28" s="10">
        <v>9067.2099999999991</v>
      </c>
      <c r="AV28" s="10">
        <v>20234.439999999999</v>
      </c>
      <c r="AW28" s="10">
        <v>29301.65</v>
      </c>
      <c r="AX28" s="10">
        <v>-12116.08</v>
      </c>
      <c r="AY28" s="10">
        <v>17185.57</v>
      </c>
      <c r="AZ28" s="10">
        <v>13355.93</v>
      </c>
      <c r="BA28" s="10">
        <v>30541.5</v>
      </c>
      <c r="BB28" s="10">
        <v>4773.96</v>
      </c>
      <c r="BC28" s="10">
        <v>35315.46</v>
      </c>
      <c r="BD28" s="10">
        <v>-9029.4699999999993</v>
      </c>
      <c r="BE28" s="10">
        <v>26285.99</v>
      </c>
      <c r="BF28" s="10">
        <v>-5662.36</v>
      </c>
      <c r="BG28" s="10">
        <v>20623.63</v>
      </c>
      <c r="BH28" s="10">
        <v>-5852.75</v>
      </c>
      <c r="BI28" s="10">
        <v>14770.88</v>
      </c>
      <c r="BJ28" s="10">
        <f t="shared" si="0"/>
        <v>3120.7800000000007</v>
      </c>
      <c r="BK28" s="10">
        <f>SUM(BK27)</f>
        <v>17891.66</v>
      </c>
      <c r="BL28" s="10">
        <f t="shared" si="0"/>
        <v>-2128.5200000000004</v>
      </c>
      <c r="BM28" s="10">
        <f>SUM(BM27)</f>
        <v>15763.14</v>
      </c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</row>
    <row r="29" spans="1:211" x14ac:dyDescent="0.35">
      <c r="A29" s="4" t="s">
        <v>191</v>
      </c>
      <c r="B29" s="5" t="s">
        <v>192</v>
      </c>
      <c r="C29" s="9">
        <v>465.98</v>
      </c>
      <c r="D29" s="9">
        <v>0</v>
      </c>
      <c r="E29" s="9">
        <v>465.98</v>
      </c>
      <c r="F29" s="9">
        <v>0</v>
      </c>
      <c r="G29" s="9">
        <v>465.98</v>
      </c>
      <c r="H29" s="9">
        <v>0</v>
      </c>
      <c r="I29" s="9">
        <v>465.98</v>
      </c>
      <c r="J29" s="9">
        <v>0</v>
      </c>
      <c r="K29" s="9">
        <v>465.98</v>
      </c>
      <c r="L29" s="9">
        <v>0</v>
      </c>
      <c r="M29" s="9">
        <v>465.98</v>
      </c>
      <c r="N29" s="9">
        <v>0</v>
      </c>
      <c r="O29" s="9">
        <v>465.98</v>
      </c>
      <c r="P29" s="9">
        <v>0</v>
      </c>
      <c r="Q29" s="9">
        <v>465.98</v>
      </c>
      <c r="R29" s="9">
        <v>0</v>
      </c>
      <c r="S29" s="9">
        <v>465.98</v>
      </c>
      <c r="T29" s="9">
        <v>0</v>
      </c>
      <c r="U29" s="9">
        <v>465.98</v>
      </c>
      <c r="V29" s="9">
        <v>0</v>
      </c>
      <c r="W29" s="9">
        <v>465.98</v>
      </c>
      <c r="X29" s="9">
        <v>0</v>
      </c>
      <c r="Y29" s="9">
        <v>465.98</v>
      </c>
      <c r="Z29" s="9">
        <v>0</v>
      </c>
      <c r="AA29" s="9">
        <v>465.98</v>
      </c>
      <c r="AB29" s="9">
        <v>0</v>
      </c>
      <c r="AC29" s="9">
        <v>465.98</v>
      </c>
      <c r="AD29" s="9">
        <v>0</v>
      </c>
      <c r="AE29" s="9">
        <v>465.98</v>
      </c>
      <c r="AF29" s="9">
        <v>0</v>
      </c>
      <c r="AG29" s="9">
        <v>465.98</v>
      </c>
      <c r="AH29" s="9">
        <v>0</v>
      </c>
      <c r="AI29" s="9">
        <v>465.98</v>
      </c>
      <c r="AJ29" s="9">
        <v>0</v>
      </c>
      <c r="AK29" s="9">
        <v>465.98</v>
      </c>
      <c r="AL29" s="9">
        <v>0</v>
      </c>
      <c r="AM29" s="9">
        <v>465.98</v>
      </c>
      <c r="AN29" s="9">
        <v>0</v>
      </c>
      <c r="AO29" s="9">
        <v>465.98</v>
      </c>
      <c r="AP29" s="9">
        <v>0</v>
      </c>
      <c r="AQ29" s="9">
        <v>465.98</v>
      </c>
      <c r="AR29" s="9">
        <v>-465.98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f t="shared" si="0"/>
        <v>0</v>
      </c>
      <c r="BK29" s="9">
        <v>0</v>
      </c>
      <c r="BL29" s="9">
        <f t="shared" si="0"/>
        <v>0</v>
      </c>
      <c r="BM29" s="9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</row>
    <row r="30" spans="1:211" x14ac:dyDescent="0.35">
      <c r="A30" s="7" t="s">
        <v>0</v>
      </c>
      <c r="B30" s="5" t="s">
        <v>193</v>
      </c>
      <c r="C30" s="10">
        <v>465.98</v>
      </c>
      <c r="D30" s="10">
        <v>0</v>
      </c>
      <c r="E30" s="10">
        <v>465.98</v>
      </c>
      <c r="F30" s="10">
        <v>0</v>
      </c>
      <c r="G30" s="10">
        <v>465.98</v>
      </c>
      <c r="H30" s="10">
        <v>0</v>
      </c>
      <c r="I30" s="10">
        <v>465.98</v>
      </c>
      <c r="J30" s="10">
        <v>0</v>
      </c>
      <c r="K30" s="10">
        <v>465.98</v>
      </c>
      <c r="L30" s="10">
        <v>0</v>
      </c>
      <c r="M30" s="10">
        <v>465.98</v>
      </c>
      <c r="N30" s="10">
        <v>0</v>
      </c>
      <c r="O30" s="10">
        <v>465.98</v>
      </c>
      <c r="P30" s="10">
        <v>0</v>
      </c>
      <c r="Q30" s="10">
        <v>465.98</v>
      </c>
      <c r="R30" s="10">
        <v>0</v>
      </c>
      <c r="S30" s="10">
        <v>465.98</v>
      </c>
      <c r="T30" s="10">
        <v>0</v>
      </c>
      <c r="U30" s="10">
        <v>465.98</v>
      </c>
      <c r="V30" s="10">
        <v>0</v>
      </c>
      <c r="W30" s="10">
        <v>465.98</v>
      </c>
      <c r="X30" s="10">
        <v>0</v>
      </c>
      <c r="Y30" s="10">
        <v>465.98</v>
      </c>
      <c r="Z30" s="10">
        <v>0</v>
      </c>
      <c r="AA30" s="10">
        <v>465.98</v>
      </c>
      <c r="AB30" s="10">
        <v>0</v>
      </c>
      <c r="AC30" s="10">
        <v>465.98</v>
      </c>
      <c r="AD30" s="10">
        <v>0</v>
      </c>
      <c r="AE30" s="10">
        <v>465.98</v>
      </c>
      <c r="AF30" s="10">
        <v>0</v>
      </c>
      <c r="AG30" s="10">
        <v>465.98</v>
      </c>
      <c r="AH30" s="10">
        <v>0</v>
      </c>
      <c r="AI30" s="10">
        <v>465.98</v>
      </c>
      <c r="AJ30" s="10">
        <v>0</v>
      </c>
      <c r="AK30" s="10">
        <v>465.98</v>
      </c>
      <c r="AL30" s="10">
        <v>0</v>
      </c>
      <c r="AM30" s="10">
        <v>465.98</v>
      </c>
      <c r="AN30" s="10">
        <v>0</v>
      </c>
      <c r="AO30" s="10">
        <v>465.98</v>
      </c>
      <c r="AP30" s="10">
        <v>0</v>
      </c>
      <c r="AQ30" s="10">
        <v>465.98</v>
      </c>
      <c r="AR30" s="10">
        <v>-465.98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f t="shared" si="0"/>
        <v>0</v>
      </c>
      <c r="BK30" s="10">
        <f>SUM(BK29)</f>
        <v>0</v>
      </c>
      <c r="BL30" s="10">
        <f t="shared" si="0"/>
        <v>0</v>
      </c>
      <c r="BM30" s="10">
        <f>SUM(BM29)</f>
        <v>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</row>
    <row r="31" spans="1:211" x14ac:dyDescent="0.35">
      <c r="A31" s="4" t="s">
        <v>194</v>
      </c>
      <c r="B31" s="5" t="s">
        <v>195</v>
      </c>
      <c r="C31" s="9">
        <v>57379.5</v>
      </c>
      <c r="D31" s="9">
        <v>-5046.26</v>
      </c>
      <c r="E31" s="9">
        <v>52333.24</v>
      </c>
      <c r="F31" s="9">
        <v>-3976.91</v>
      </c>
      <c r="G31" s="9">
        <v>48356.33</v>
      </c>
      <c r="H31" s="9">
        <v>-3861.49</v>
      </c>
      <c r="I31" s="9">
        <v>44494.84</v>
      </c>
      <c r="J31" s="9">
        <v>-2622.61</v>
      </c>
      <c r="K31" s="9">
        <v>41872.230000000003</v>
      </c>
      <c r="L31" s="9">
        <v>-2344.04</v>
      </c>
      <c r="M31" s="9">
        <v>39528.19</v>
      </c>
      <c r="N31" s="9">
        <v>-3429.51</v>
      </c>
      <c r="O31" s="9">
        <v>36098.68</v>
      </c>
      <c r="P31" s="9">
        <v>-3275</v>
      </c>
      <c r="Q31" s="9">
        <v>32823.68</v>
      </c>
      <c r="R31" s="9">
        <v>362.18</v>
      </c>
      <c r="S31" s="9">
        <v>33185.86</v>
      </c>
      <c r="T31" s="9">
        <v>5368.49</v>
      </c>
      <c r="U31" s="9">
        <v>38554.35</v>
      </c>
      <c r="V31" s="9">
        <v>-1629.89</v>
      </c>
      <c r="W31" s="9">
        <v>36924.46</v>
      </c>
      <c r="X31" s="9">
        <v>10431.57</v>
      </c>
      <c r="Y31" s="9">
        <v>47356.03</v>
      </c>
      <c r="Z31" s="9">
        <v>13590.72</v>
      </c>
      <c r="AA31" s="9">
        <v>60946.75</v>
      </c>
      <c r="AB31" s="9">
        <v>-4644.7700000000004</v>
      </c>
      <c r="AC31" s="9">
        <v>56301.98</v>
      </c>
      <c r="AD31" s="9">
        <v>-4938.83</v>
      </c>
      <c r="AE31" s="9">
        <v>51363.15</v>
      </c>
      <c r="AF31" s="9">
        <v>-4039.28</v>
      </c>
      <c r="AG31" s="9">
        <v>47323.87</v>
      </c>
      <c r="AH31" s="9">
        <v>-3280.26</v>
      </c>
      <c r="AI31" s="9">
        <v>44043.61</v>
      </c>
      <c r="AJ31" s="9">
        <v>113109.21</v>
      </c>
      <c r="AK31" s="9">
        <v>157152.82</v>
      </c>
      <c r="AL31" s="9">
        <v>-5643.57</v>
      </c>
      <c r="AM31" s="9">
        <v>151509.25</v>
      </c>
      <c r="AN31" s="9">
        <v>1597.33</v>
      </c>
      <c r="AO31" s="9">
        <v>153106.57999999999</v>
      </c>
      <c r="AP31" s="9">
        <v>66392.37</v>
      </c>
      <c r="AQ31" s="9">
        <v>219498.95</v>
      </c>
      <c r="AR31" s="9">
        <v>-73580.2</v>
      </c>
      <c r="AS31" s="9">
        <v>145918.75</v>
      </c>
      <c r="AT31" s="9">
        <v>-1330.03</v>
      </c>
      <c r="AU31" s="9">
        <v>144588.72</v>
      </c>
      <c r="AV31" s="9">
        <v>-1473.52</v>
      </c>
      <c r="AW31" s="9">
        <v>143115.20000000001</v>
      </c>
      <c r="AX31" s="9">
        <v>20937.25</v>
      </c>
      <c r="AY31" s="9">
        <v>164052.45000000001</v>
      </c>
      <c r="AZ31" s="9">
        <v>-2702.37</v>
      </c>
      <c r="BA31" s="9">
        <v>161350.07999999999</v>
      </c>
      <c r="BB31" s="9">
        <v>85762.34</v>
      </c>
      <c r="BC31" s="9">
        <v>247112.42</v>
      </c>
      <c r="BD31" s="9">
        <v>-92063.28</v>
      </c>
      <c r="BE31" s="9">
        <v>155049.14000000001</v>
      </c>
      <c r="BF31" s="9">
        <v>-4005.92</v>
      </c>
      <c r="BG31" s="9">
        <v>151043.22</v>
      </c>
      <c r="BH31" s="9">
        <v>-121765.6</v>
      </c>
      <c r="BI31" s="9">
        <v>29277.62</v>
      </c>
      <c r="BJ31" s="9">
        <f t="shared" si="0"/>
        <v>-2663.5599999999977</v>
      </c>
      <c r="BK31" s="9">
        <v>26614.06</v>
      </c>
      <c r="BL31" s="9">
        <f t="shared" si="0"/>
        <v>4431.5299999999988</v>
      </c>
      <c r="BM31" s="9">
        <v>31045.59</v>
      </c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</row>
    <row r="32" spans="1:211" x14ac:dyDescent="0.35">
      <c r="A32" s="7" t="s">
        <v>0</v>
      </c>
      <c r="B32" s="5" t="s">
        <v>196</v>
      </c>
      <c r="C32" s="10">
        <v>57379.5</v>
      </c>
      <c r="D32" s="10">
        <v>-5046.26</v>
      </c>
      <c r="E32" s="10">
        <v>52333.24</v>
      </c>
      <c r="F32" s="10">
        <v>-3976.91</v>
      </c>
      <c r="G32" s="10">
        <v>48356.33</v>
      </c>
      <c r="H32" s="10">
        <v>-3861.49</v>
      </c>
      <c r="I32" s="10">
        <v>44494.84</v>
      </c>
      <c r="J32" s="10">
        <v>-2622.61</v>
      </c>
      <c r="K32" s="10">
        <v>41872.230000000003</v>
      </c>
      <c r="L32" s="10">
        <v>-2344.04</v>
      </c>
      <c r="M32" s="10">
        <v>39528.19</v>
      </c>
      <c r="N32" s="10">
        <v>-3429.51</v>
      </c>
      <c r="O32" s="10">
        <v>36098.68</v>
      </c>
      <c r="P32" s="10">
        <v>-3275</v>
      </c>
      <c r="Q32" s="10">
        <v>32823.68</v>
      </c>
      <c r="R32" s="10">
        <v>362.18</v>
      </c>
      <c r="S32" s="10">
        <v>33185.86</v>
      </c>
      <c r="T32" s="10">
        <v>5368.49</v>
      </c>
      <c r="U32" s="10">
        <v>38554.35</v>
      </c>
      <c r="V32" s="10">
        <v>-1629.89</v>
      </c>
      <c r="W32" s="10">
        <v>36924.46</v>
      </c>
      <c r="X32" s="10">
        <v>10431.57</v>
      </c>
      <c r="Y32" s="10">
        <v>47356.03</v>
      </c>
      <c r="Z32" s="10">
        <v>13590.72</v>
      </c>
      <c r="AA32" s="10">
        <v>60946.75</v>
      </c>
      <c r="AB32" s="10">
        <v>-4644.7700000000004</v>
      </c>
      <c r="AC32" s="10">
        <v>56301.98</v>
      </c>
      <c r="AD32" s="10">
        <v>-4938.83</v>
      </c>
      <c r="AE32" s="10">
        <v>51363.15</v>
      </c>
      <c r="AF32" s="10">
        <v>-4039.28</v>
      </c>
      <c r="AG32" s="10">
        <v>47323.87</v>
      </c>
      <c r="AH32" s="10">
        <v>-3280.26</v>
      </c>
      <c r="AI32" s="10">
        <v>44043.61</v>
      </c>
      <c r="AJ32" s="10">
        <v>113109.21</v>
      </c>
      <c r="AK32" s="10">
        <v>157152.82</v>
      </c>
      <c r="AL32" s="10">
        <v>-5643.57</v>
      </c>
      <c r="AM32" s="10">
        <v>151509.25</v>
      </c>
      <c r="AN32" s="10">
        <v>1597.33</v>
      </c>
      <c r="AO32" s="10">
        <v>153106.57999999999</v>
      </c>
      <c r="AP32" s="10">
        <v>66392.37</v>
      </c>
      <c r="AQ32" s="10">
        <v>219498.95</v>
      </c>
      <c r="AR32" s="10">
        <v>-73580.2</v>
      </c>
      <c r="AS32" s="10">
        <v>145918.75</v>
      </c>
      <c r="AT32" s="10">
        <v>-1330.03</v>
      </c>
      <c r="AU32" s="10">
        <v>144588.72</v>
      </c>
      <c r="AV32" s="10">
        <v>-1473.52</v>
      </c>
      <c r="AW32" s="10">
        <v>143115.20000000001</v>
      </c>
      <c r="AX32" s="10">
        <v>20937.25</v>
      </c>
      <c r="AY32" s="10">
        <v>164052.45000000001</v>
      </c>
      <c r="AZ32" s="10">
        <v>-2702.37</v>
      </c>
      <c r="BA32" s="10">
        <v>161350.07999999999</v>
      </c>
      <c r="BB32" s="10">
        <v>85762.34</v>
      </c>
      <c r="BC32" s="10">
        <v>247112.42</v>
      </c>
      <c r="BD32" s="10">
        <v>-92063.28</v>
      </c>
      <c r="BE32" s="10">
        <v>155049.14000000001</v>
      </c>
      <c r="BF32" s="10">
        <v>-4005.92</v>
      </c>
      <c r="BG32" s="10">
        <v>151043.22</v>
      </c>
      <c r="BH32" s="10">
        <v>-121765.6</v>
      </c>
      <c r="BI32" s="10">
        <v>29277.62</v>
      </c>
      <c r="BJ32" s="10">
        <f t="shared" si="0"/>
        <v>-2663.5599999999977</v>
      </c>
      <c r="BK32" s="10">
        <f>SUM(BK31)</f>
        <v>26614.06</v>
      </c>
      <c r="BL32" s="10">
        <f t="shared" si="0"/>
        <v>4431.5299999999988</v>
      </c>
      <c r="BM32" s="10">
        <f>SUM(BM31)</f>
        <v>31045.59</v>
      </c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</row>
    <row r="33" spans="1:211" x14ac:dyDescent="0.35">
      <c r="A33" s="4" t="s">
        <v>197</v>
      </c>
      <c r="B33" s="5" t="s">
        <v>198</v>
      </c>
      <c r="C33" s="9">
        <v>249285.47</v>
      </c>
      <c r="D33" s="9">
        <v>-67792.33</v>
      </c>
      <c r="E33" s="9">
        <v>181493.14</v>
      </c>
      <c r="F33" s="9">
        <v>-44935.19</v>
      </c>
      <c r="G33" s="9">
        <v>136557.95000000001</v>
      </c>
      <c r="H33" s="9">
        <v>-80752.179999999993</v>
      </c>
      <c r="I33" s="9">
        <v>55805.77</v>
      </c>
      <c r="J33" s="9">
        <v>-23391.7</v>
      </c>
      <c r="K33" s="9">
        <v>32414.07</v>
      </c>
      <c r="L33" s="9">
        <v>-6424.19</v>
      </c>
      <c r="M33" s="9">
        <v>25989.88</v>
      </c>
      <c r="N33" s="9">
        <v>842.7</v>
      </c>
      <c r="O33" s="9">
        <v>26832.58</v>
      </c>
      <c r="P33" s="9">
        <v>-1575.08</v>
      </c>
      <c r="Q33" s="9">
        <v>25257.5</v>
      </c>
      <c r="R33" s="9">
        <v>-339.17</v>
      </c>
      <c r="S33" s="9">
        <v>24918.33</v>
      </c>
      <c r="T33" s="9">
        <v>26574.01</v>
      </c>
      <c r="U33" s="9">
        <v>51492.34</v>
      </c>
      <c r="V33" s="9">
        <v>83775.960000000006</v>
      </c>
      <c r="W33" s="9">
        <v>135268.29999999999</v>
      </c>
      <c r="X33" s="9">
        <v>1226.45</v>
      </c>
      <c r="Y33" s="9">
        <v>136494.75</v>
      </c>
      <c r="Z33" s="9">
        <v>26512.7</v>
      </c>
      <c r="AA33" s="9">
        <v>163007.45000000001</v>
      </c>
      <c r="AB33" s="9">
        <v>-30313.85</v>
      </c>
      <c r="AC33" s="9">
        <v>132693.6</v>
      </c>
      <c r="AD33" s="9">
        <v>-63910.1</v>
      </c>
      <c r="AE33" s="9">
        <v>68783.5</v>
      </c>
      <c r="AF33" s="9">
        <v>-6653.23</v>
      </c>
      <c r="AG33" s="9">
        <v>62130.27</v>
      </c>
      <c r="AH33" s="9">
        <v>-29905.3</v>
      </c>
      <c r="AI33" s="9">
        <v>32224.97</v>
      </c>
      <c r="AJ33" s="9">
        <v>-10645.46</v>
      </c>
      <c r="AK33" s="9">
        <v>21579.51</v>
      </c>
      <c r="AL33" s="9">
        <v>579.72</v>
      </c>
      <c r="AM33" s="9">
        <v>22159.23</v>
      </c>
      <c r="AN33" s="9">
        <v>1934.4</v>
      </c>
      <c r="AO33" s="9">
        <v>24093.63</v>
      </c>
      <c r="AP33" s="9">
        <v>3138.23</v>
      </c>
      <c r="AQ33" s="9">
        <v>27231.86</v>
      </c>
      <c r="AR33" s="9">
        <v>16743.77</v>
      </c>
      <c r="AS33" s="9">
        <v>43975.63</v>
      </c>
      <c r="AT33" s="9">
        <v>59088.33</v>
      </c>
      <c r="AU33" s="9">
        <v>103063.96</v>
      </c>
      <c r="AV33" s="9">
        <v>77167.520000000004</v>
      </c>
      <c r="AW33" s="9">
        <v>180231.48</v>
      </c>
      <c r="AX33" s="9">
        <v>11043.59</v>
      </c>
      <c r="AY33" s="9">
        <v>191275.07</v>
      </c>
      <c r="AZ33" s="9">
        <v>-43147.13</v>
      </c>
      <c r="BA33" s="9">
        <v>148127.94</v>
      </c>
      <c r="BB33" s="9">
        <v>-83274.740000000005</v>
      </c>
      <c r="BC33" s="9">
        <v>64853.2</v>
      </c>
      <c r="BD33" s="9">
        <v>26447.95</v>
      </c>
      <c r="BE33" s="9">
        <v>91301.15</v>
      </c>
      <c r="BF33" s="9">
        <v>-27021.13</v>
      </c>
      <c r="BG33" s="9">
        <v>64280.02</v>
      </c>
      <c r="BH33" s="9">
        <v>-17977.68</v>
      </c>
      <c r="BI33" s="9">
        <v>46302.34</v>
      </c>
      <c r="BJ33" s="9">
        <f t="shared" si="0"/>
        <v>1611.6900000000023</v>
      </c>
      <c r="BK33" s="9">
        <v>47914.03</v>
      </c>
      <c r="BL33" s="9">
        <f t="shared" si="0"/>
        <v>4819.0299999999988</v>
      </c>
      <c r="BM33" s="9">
        <v>52733.06</v>
      </c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</row>
    <row r="34" spans="1:211" x14ac:dyDescent="0.35">
      <c r="A34" s="7" t="s">
        <v>0</v>
      </c>
      <c r="B34" s="5" t="s">
        <v>199</v>
      </c>
      <c r="C34" s="10">
        <v>249285.47</v>
      </c>
      <c r="D34" s="10">
        <v>-67792.33</v>
      </c>
      <c r="E34" s="10">
        <v>181493.14</v>
      </c>
      <c r="F34" s="10">
        <v>-44935.19</v>
      </c>
      <c r="G34" s="10">
        <v>136557.95000000001</v>
      </c>
      <c r="H34" s="10">
        <v>-80752.179999999993</v>
      </c>
      <c r="I34" s="10">
        <v>55805.77</v>
      </c>
      <c r="J34" s="10">
        <v>-23391.7</v>
      </c>
      <c r="K34" s="10">
        <v>32414.07</v>
      </c>
      <c r="L34" s="10">
        <v>-6424.19</v>
      </c>
      <c r="M34" s="10">
        <v>25989.88</v>
      </c>
      <c r="N34" s="10">
        <v>842.7</v>
      </c>
      <c r="O34" s="10">
        <v>26832.58</v>
      </c>
      <c r="P34" s="10">
        <v>-1575.08</v>
      </c>
      <c r="Q34" s="10">
        <v>25257.5</v>
      </c>
      <c r="R34" s="10">
        <v>-339.17</v>
      </c>
      <c r="S34" s="10">
        <v>24918.33</v>
      </c>
      <c r="T34" s="10">
        <v>26574.01</v>
      </c>
      <c r="U34" s="10">
        <v>51492.34</v>
      </c>
      <c r="V34" s="10">
        <v>83775.960000000006</v>
      </c>
      <c r="W34" s="10">
        <v>135268.29999999999</v>
      </c>
      <c r="X34" s="10">
        <v>1226.45</v>
      </c>
      <c r="Y34" s="10">
        <v>136494.75</v>
      </c>
      <c r="Z34" s="10">
        <v>26512.7</v>
      </c>
      <c r="AA34" s="10">
        <v>163007.45000000001</v>
      </c>
      <c r="AB34" s="10">
        <v>-30313.85</v>
      </c>
      <c r="AC34" s="10">
        <v>132693.6</v>
      </c>
      <c r="AD34" s="10">
        <v>-63910.1</v>
      </c>
      <c r="AE34" s="10">
        <v>68783.5</v>
      </c>
      <c r="AF34" s="10">
        <v>-6653.23</v>
      </c>
      <c r="AG34" s="10">
        <v>62130.27</v>
      </c>
      <c r="AH34" s="10">
        <v>-29905.3</v>
      </c>
      <c r="AI34" s="10">
        <v>32224.97</v>
      </c>
      <c r="AJ34" s="10">
        <v>-10645.46</v>
      </c>
      <c r="AK34" s="10">
        <v>21579.51</v>
      </c>
      <c r="AL34" s="10">
        <v>579.72</v>
      </c>
      <c r="AM34" s="10">
        <v>22159.23</v>
      </c>
      <c r="AN34" s="10">
        <v>1934.4</v>
      </c>
      <c r="AO34" s="10">
        <v>24093.63</v>
      </c>
      <c r="AP34" s="10">
        <v>3138.23</v>
      </c>
      <c r="AQ34" s="10">
        <v>27231.86</v>
      </c>
      <c r="AR34" s="10">
        <v>16743.77</v>
      </c>
      <c r="AS34" s="10">
        <v>43975.63</v>
      </c>
      <c r="AT34" s="10">
        <v>59088.33</v>
      </c>
      <c r="AU34" s="10">
        <v>103063.96</v>
      </c>
      <c r="AV34" s="10">
        <v>77167.520000000004</v>
      </c>
      <c r="AW34" s="10">
        <v>180231.48</v>
      </c>
      <c r="AX34" s="10">
        <v>11043.59</v>
      </c>
      <c r="AY34" s="10">
        <v>191275.07</v>
      </c>
      <c r="AZ34" s="10">
        <v>-43147.13</v>
      </c>
      <c r="BA34" s="10">
        <v>148127.94</v>
      </c>
      <c r="BB34" s="10">
        <v>-83274.740000000005</v>
      </c>
      <c r="BC34" s="10">
        <v>64853.2</v>
      </c>
      <c r="BD34" s="10">
        <v>26447.95</v>
      </c>
      <c r="BE34" s="10">
        <v>91301.15</v>
      </c>
      <c r="BF34" s="10">
        <v>-27021.13</v>
      </c>
      <c r="BG34" s="10">
        <v>64280.02</v>
      </c>
      <c r="BH34" s="10">
        <v>-17977.68</v>
      </c>
      <c r="BI34" s="10">
        <v>46302.34</v>
      </c>
      <c r="BJ34" s="10">
        <f t="shared" si="0"/>
        <v>1611.6900000000023</v>
      </c>
      <c r="BK34" s="10">
        <f>SUM(BK33)</f>
        <v>47914.03</v>
      </c>
      <c r="BL34" s="10">
        <f t="shared" si="0"/>
        <v>4819.0299999999988</v>
      </c>
      <c r="BM34" s="10">
        <f>SUM(BM33)</f>
        <v>52733.06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</row>
    <row r="35" spans="1:211" x14ac:dyDescent="0.35">
      <c r="A35" s="7" t="s">
        <v>0</v>
      </c>
      <c r="B35" s="5" t="s">
        <v>200</v>
      </c>
      <c r="C35" s="10">
        <v>605118.05000000005</v>
      </c>
      <c r="D35" s="10">
        <v>-411.21</v>
      </c>
      <c r="E35" s="10">
        <v>604706.84</v>
      </c>
      <c r="F35" s="10">
        <v>-51557.43</v>
      </c>
      <c r="G35" s="10">
        <v>553149.41</v>
      </c>
      <c r="H35" s="10">
        <v>-148348.09</v>
      </c>
      <c r="I35" s="10">
        <v>404801.32</v>
      </c>
      <c r="J35" s="10">
        <v>-105912.56</v>
      </c>
      <c r="K35" s="10">
        <v>298888.76</v>
      </c>
      <c r="L35" s="10">
        <v>-75819.61</v>
      </c>
      <c r="M35" s="10">
        <v>223069.15</v>
      </c>
      <c r="N35" s="10">
        <v>-39435.5</v>
      </c>
      <c r="O35" s="10">
        <v>183633.65</v>
      </c>
      <c r="P35" s="10">
        <v>-21023.19</v>
      </c>
      <c r="Q35" s="10">
        <v>162610.46</v>
      </c>
      <c r="R35" s="10">
        <v>-19544.7</v>
      </c>
      <c r="S35" s="10">
        <v>143065.76</v>
      </c>
      <c r="T35" s="10">
        <v>31050.55</v>
      </c>
      <c r="U35" s="10">
        <v>174116.31</v>
      </c>
      <c r="V35" s="10">
        <v>176198.61</v>
      </c>
      <c r="W35" s="10">
        <v>350314.92</v>
      </c>
      <c r="X35" s="10">
        <v>3335.86</v>
      </c>
      <c r="Y35" s="10">
        <v>353650.78</v>
      </c>
      <c r="Z35" s="10">
        <v>583646.28</v>
      </c>
      <c r="AA35" s="10">
        <v>937297.06</v>
      </c>
      <c r="AB35" s="10">
        <v>-523562.45</v>
      </c>
      <c r="AC35" s="10">
        <v>413734.61</v>
      </c>
      <c r="AD35" s="10">
        <v>-104032.35</v>
      </c>
      <c r="AE35" s="10">
        <v>309702.26</v>
      </c>
      <c r="AF35" s="10">
        <v>-56185.05</v>
      </c>
      <c r="AG35" s="10">
        <v>253517.21</v>
      </c>
      <c r="AH35" s="10">
        <v>-47728.29</v>
      </c>
      <c r="AI35" s="10">
        <v>205788.92</v>
      </c>
      <c r="AJ35" s="10">
        <v>69911.009999999995</v>
      </c>
      <c r="AK35" s="10">
        <v>275699.93</v>
      </c>
      <c r="AL35" s="10">
        <v>-1145.82</v>
      </c>
      <c r="AM35" s="10">
        <v>274554.11</v>
      </c>
      <c r="AN35" s="10">
        <v>735.62</v>
      </c>
      <c r="AO35" s="10">
        <v>275289.73</v>
      </c>
      <c r="AP35" s="10">
        <v>43539.98</v>
      </c>
      <c r="AQ35" s="10">
        <v>318829.71000000002</v>
      </c>
      <c r="AR35" s="10">
        <v>-60274.23</v>
      </c>
      <c r="AS35" s="10">
        <v>258555.48</v>
      </c>
      <c r="AT35" s="10">
        <v>70332.5</v>
      </c>
      <c r="AU35" s="10">
        <v>328887.98</v>
      </c>
      <c r="AV35" s="10">
        <v>150181.92000000001</v>
      </c>
      <c r="AW35" s="10">
        <v>479069.9</v>
      </c>
      <c r="AX35" s="10">
        <v>129687.24</v>
      </c>
      <c r="AY35" s="10">
        <v>608757.14</v>
      </c>
      <c r="AZ35" s="10">
        <v>-6877.91</v>
      </c>
      <c r="BA35" s="10">
        <v>601879.23</v>
      </c>
      <c r="BB35" s="10">
        <v>-50193.2</v>
      </c>
      <c r="BC35" s="10">
        <v>551686.03</v>
      </c>
      <c r="BD35" s="10">
        <v>-120944.8</v>
      </c>
      <c r="BE35" s="10">
        <v>430741.23</v>
      </c>
      <c r="BF35" s="10">
        <v>-6283.06</v>
      </c>
      <c r="BG35" s="10">
        <v>424458.17</v>
      </c>
      <c r="BH35" s="10">
        <v>-174700.56</v>
      </c>
      <c r="BI35" s="10">
        <v>249757.61</v>
      </c>
      <c r="BJ35" s="10">
        <f t="shared" si="0"/>
        <v>-36615.819999999978</v>
      </c>
      <c r="BK35" s="10">
        <f>BK22+BK24+BK26+BK28+BK30+BK32+BK34</f>
        <v>213141.79</v>
      </c>
      <c r="BL35" s="10">
        <f t="shared" si="0"/>
        <v>-25883.929999999993</v>
      </c>
      <c r="BM35" s="10">
        <f>BM22+BM24+BM26+BM28+BM30+BM32+BM34</f>
        <v>187257.86000000002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</row>
    <row r="36" spans="1:211" x14ac:dyDescent="0.35">
      <c r="A36" s="4" t="s">
        <v>0</v>
      </c>
      <c r="B36" s="5" t="s">
        <v>201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</row>
    <row r="37" spans="1:211" x14ac:dyDescent="0.35">
      <c r="A37" s="4" t="s">
        <v>202</v>
      </c>
      <c r="B37" s="5" t="s">
        <v>203</v>
      </c>
      <c r="C37" s="9">
        <v>24230.27</v>
      </c>
      <c r="D37" s="9">
        <v>-605.76</v>
      </c>
      <c r="E37" s="9">
        <v>23624.51</v>
      </c>
      <c r="F37" s="9">
        <v>-605.76</v>
      </c>
      <c r="G37" s="9">
        <v>23018.75</v>
      </c>
      <c r="H37" s="9">
        <v>-605.76</v>
      </c>
      <c r="I37" s="9">
        <v>22412.99</v>
      </c>
      <c r="J37" s="9">
        <v>-605.76</v>
      </c>
      <c r="K37" s="9">
        <v>21807.23</v>
      </c>
      <c r="L37" s="9">
        <v>-605.76</v>
      </c>
      <c r="M37" s="9">
        <v>21201.47</v>
      </c>
      <c r="N37" s="9">
        <v>-605.76</v>
      </c>
      <c r="O37" s="9">
        <v>20595.71</v>
      </c>
      <c r="P37" s="9">
        <v>-605.76</v>
      </c>
      <c r="Q37" s="9">
        <v>19989.95</v>
      </c>
      <c r="R37" s="9">
        <v>-605.76</v>
      </c>
      <c r="S37" s="9">
        <v>19384.189999999999</v>
      </c>
      <c r="T37" s="9">
        <v>-605.76</v>
      </c>
      <c r="U37" s="9">
        <v>18778.43</v>
      </c>
      <c r="V37" s="9">
        <v>-605.76</v>
      </c>
      <c r="W37" s="9">
        <v>18172.669999999998</v>
      </c>
      <c r="X37" s="9">
        <v>-605.76</v>
      </c>
      <c r="Y37" s="9">
        <v>17566.91</v>
      </c>
      <c r="Z37" s="9">
        <v>-605.76</v>
      </c>
      <c r="AA37" s="9">
        <v>16961.150000000001</v>
      </c>
      <c r="AB37" s="9">
        <v>-605.76</v>
      </c>
      <c r="AC37" s="9">
        <v>16355.39</v>
      </c>
      <c r="AD37" s="9">
        <v>-16355.39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f t="shared" si="0"/>
        <v>0</v>
      </c>
      <c r="BK37" s="9">
        <v>0</v>
      </c>
      <c r="BL37" s="9">
        <f t="shared" si="0"/>
        <v>0</v>
      </c>
      <c r="BM37" s="9">
        <v>0</v>
      </c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</row>
    <row r="38" spans="1:211" x14ac:dyDescent="0.35">
      <c r="A38" s="7" t="s">
        <v>0</v>
      </c>
      <c r="B38" s="5" t="s">
        <v>204</v>
      </c>
      <c r="C38" s="10">
        <v>24230.27</v>
      </c>
      <c r="D38" s="10">
        <v>-605.76</v>
      </c>
      <c r="E38" s="10">
        <v>23624.51</v>
      </c>
      <c r="F38" s="10">
        <v>-605.76</v>
      </c>
      <c r="G38" s="10">
        <v>23018.75</v>
      </c>
      <c r="H38" s="10">
        <v>-605.76</v>
      </c>
      <c r="I38" s="10">
        <v>22412.99</v>
      </c>
      <c r="J38" s="10">
        <v>-605.76</v>
      </c>
      <c r="K38" s="10">
        <v>21807.23</v>
      </c>
      <c r="L38" s="10">
        <v>-605.76</v>
      </c>
      <c r="M38" s="10">
        <v>21201.47</v>
      </c>
      <c r="N38" s="10">
        <v>-605.76</v>
      </c>
      <c r="O38" s="10">
        <v>20595.71</v>
      </c>
      <c r="P38" s="10">
        <v>-605.76</v>
      </c>
      <c r="Q38" s="10">
        <v>19989.95</v>
      </c>
      <c r="R38" s="10">
        <v>-605.76</v>
      </c>
      <c r="S38" s="10">
        <v>19384.189999999999</v>
      </c>
      <c r="T38" s="10">
        <v>-605.76</v>
      </c>
      <c r="U38" s="10">
        <v>18778.43</v>
      </c>
      <c r="V38" s="10">
        <v>-605.76</v>
      </c>
      <c r="W38" s="10">
        <v>18172.669999999998</v>
      </c>
      <c r="X38" s="10">
        <v>-605.76</v>
      </c>
      <c r="Y38" s="10">
        <v>17566.91</v>
      </c>
      <c r="Z38" s="10">
        <v>-605.76</v>
      </c>
      <c r="AA38" s="10">
        <v>16961.150000000001</v>
      </c>
      <c r="AB38" s="10">
        <v>-605.76</v>
      </c>
      <c r="AC38" s="10">
        <v>16355.39</v>
      </c>
      <c r="AD38" s="10">
        <v>-16355.39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f t="shared" si="0"/>
        <v>0</v>
      </c>
      <c r="BK38" s="10">
        <f>SUM(BK37)</f>
        <v>0</v>
      </c>
      <c r="BL38" s="10">
        <f t="shared" si="0"/>
        <v>0</v>
      </c>
      <c r="BM38" s="10">
        <f>SUM(BM37)</f>
        <v>0</v>
      </c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</row>
    <row r="39" spans="1:211" x14ac:dyDescent="0.35">
      <c r="A39" s="4" t="s">
        <v>286</v>
      </c>
      <c r="B39" s="5" t="s">
        <v>287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23474.81</v>
      </c>
      <c r="AE39" s="9">
        <v>23474.81</v>
      </c>
      <c r="AF39" s="9">
        <v>0</v>
      </c>
      <c r="AG39" s="9">
        <v>23474.81</v>
      </c>
      <c r="AH39" s="9">
        <v>0</v>
      </c>
      <c r="AI39" s="9">
        <v>23474.81</v>
      </c>
      <c r="AJ39" s="9">
        <v>2569.71</v>
      </c>
      <c r="AK39" s="9">
        <v>26044.52</v>
      </c>
      <c r="AL39" s="9">
        <v>0</v>
      </c>
      <c r="AM39" s="9">
        <v>26044.52</v>
      </c>
      <c r="AN39" s="9">
        <v>-14299.52</v>
      </c>
      <c r="AO39" s="9">
        <v>11745</v>
      </c>
      <c r="AP39" s="9">
        <v>909.71</v>
      </c>
      <c r="AQ39" s="9">
        <v>12654.71</v>
      </c>
      <c r="AR39" s="9">
        <v>0</v>
      </c>
      <c r="AS39" s="9">
        <v>12654.71</v>
      </c>
      <c r="AT39" s="9">
        <v>0</v>
      </c>
      <c r="AU39" s="9">
        <v>12654.71</v>
      </c>
      <c r="AV39" s="9">
        <v>-6659.04</v>
      </c>
      <c r="AW39" s="9">
        <v>5995.67</v>
      </c>
      <c r="AX39" s="9">
        <v>0</v>
      </c>
      <c r="AY39" s="9">
        <v>5995.67</v>
      </c>
      <c r="AZ39" s="9">
        <v>0</v>
      </c>
      <c r="BA39" s="9">
        <v>5995.67</v>
      </c>
      <c r="BB39" s="9">
        <v>20414.18</v>
      </c>
      <c r="BC39" s="9">
        <v>26409.85</v>
      </c>
      <c r="BD39" s="9">
        <v>990</v>
      </c>
      <c r="BE39" s="9">
        <v>27399.85</v>
      </c>
      <c r="BF39" s="9">
        <v>11178.75</v>
      </c>
      <c r="BG39" s="9">
        <v>38578.6</v>
      </c>
      <c r="BH39" s="9">
        <v>27550</v>
      </c>
      <c r="BI39" s="9">
        <v>66128.600000000006</v>
      </c>
      <c r="BJ39" s="9">
        <f t="shared" si="0"/>
        <v>17105</v>
      </c>
      <c r="BK39" s="9">
        <v>83233.600000000006</v>
      </c>
      <c r="BL39" s="9">
        <f t="shared" si="0"/>
        <v>24420</v>
      </c>
      <c r="BM39" s="9">
        <v>107653.6</v>
      </c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</row>
    <row r="40" spans="1:211" x14ac:dyDescent="0.35">
      <c r="A40" s="7" t="s">
        <v>0</v>
      </c>
      <c r="B40" s="5" t="s">
        <v>288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23474.81</v>
      </c>
      <c r="AE40" s="10">
        <v>23474.81</v>
      </c>
      <c r="AF40" s="10">
        <v>0</v>
      </c>
      <c r="AG40" s="10">
        <v>23474.81</v>
      </c>
      <c r="AH40" s="10">
        <v>0</v>
      </c>
      <c r="AI40" s="10">
        <v>23474.81</v>
      </c>
      <c r="AJ40" s="10">
        <v>2569.71</v>
      </c>
      <c r="AK40" s="10">
        <v>26044.52</v>
      </c>
      <c r="AL40" s="10">
        <v>0</v>
      </c>
      <c r="AM40" s="10">
        <v>26044.52</v>
      </c>
      <c r="AN40" s="10">
        <v>-14299.52</v>
      </c>
      <c r="AO40" s="10">
        <v>11745</v>
      </c>
      <c r="AP40" s="10">
        <v>909.71</v>
      </c>
      <c r="AQ40" s="10">
        <v>12654.71</v>
      </c>
      <c r="AR40" s="10">
        <v>0</v>
      </c>
      <c r="AS40" s="10">
        <v>12654.71</v>
      </c>
      <c r="AT40" s="10">
        <v>0</v>
      </c>
      <c r="AU40" s="10">
        <v>12654.71</v>
      </c>
      <c r="AV40" s="10">
        <v>-6659.04</v>
      </c>
      <c r="AW40" s="10">
        <v>5995.67</v>
      </c>
      <c r="AX40" s="10">
        <v>0</v>
      </c>
      <c r="AY40" s="10">
        <v>5995.67</v>
      </c>
      <c r="AZ40" s="10">
        <v>0</v>
      </c>
      <c r="BA40" s="10">
        <v>5995.67</v>
      </c>
      <c r="BB40" s="10">
        <v>20414.18</v>
      </c>
      <c r="BC40" s="10">
        <v>26409.85</v>
      </c>
      <c r="BD40" s="10">
        <v>990</v>
      </c>
      <c r="BE40" s="10">
        <v>27399.85</v>
      </c>
      <c r="BF40" s="10">
        <v>11178.75</v>
      </c>
      <c r="BG40" s="10">
        <v>38578.6</v>
      </c>
      <c r="BH40" s="10">
        <v>27550</v>
      </c>
      <c r="BI40" s="10">
        <v>66128.600000000006</v>
      </c>
      <c r="BJ40" s="10">
        <f t="shared" si="0"/>
        <v>17105</v>
      </c>
      <c r="BK40" s="10">
        <f>SUM(BK39)</f>
        <v>83233.600000000006</v>
      </c>
      <c r="BL40" s="10">
        <f t="shared" si="0"/>
        <v>24420</v>
      </c>
      <c r="BM40" s="10">
        <f>SUM(BM39)</f>
        <v>107653.6</v>
      </c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</row>
    <row r="41" spans="1:211" x14ac:dyDescent="0.35">
      <c r="A41" s="4" t="s">
        <v>289</v>
      </c>
      <c r="B41" s="5" t="s">
        <v>290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-0.22</v>
      </c>
      <c r="BI41" s="9">
        <v>-0.22</v>
      </c>
      <c r="BJ41" s="9">
        <f t="shared" si="0"/>
        <v>-0.47</v>
      </c>
      <c r="BK41" s="9">
        <v>-0.69</v>
      </c>
      <c r="BL41" s="9">
        <f t="shared" si="0"/>
        <v>0</v>
      </c>
      <c r="BM41" s="9">
        <v>-0.69</v>
      </c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</row>
    <row r="42" spans="1:211" x14ac:dyDescent="0.35">
      <c r="A42" s="7" t="s">
        <v>0</v>
      </c>
      <c r="B42" s="5" t="s">
        <v>291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-0.22</v>
      </c>
      <c r="BI42" s="10">
        <v>-0.22</v>
      </c>
      <c r="BJ42" s="10">
        <f t="shared" si="0"/>
        <v>-0.47</v>
      </c>
      <c r="BK42" s="10">
        <f>SUM(BK41)</f>
        <v>-0.69</v>
      </c>
      <c r="BL42" s="10">
        <f t="shared" si="0"/>
        <v>0</v>
      </c>
      <c r="BM42" s="10">
        <f>SUM(BM41)</f>
        <v>-0.69</v>
      </c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</row>
    <row r="43" spans="1:211" x14ac:dyDescent="0.35">
      <c r="A43" s="4" t="s">
        <v>277</v>
      </c>
      <c r="B43" s="5" t="s">
        <v>278</v>
      </c>
      <c r="C43" s="9">
        <v>0</v>
      </c>
      <c r="D43" s="9">
        <v>0</v>
      </c>
      <c r="E43" s="9">
        <v>0</v>
      </c>
      <c r="F43" s="9">
        <v>14.08</v>
      </c>
      <c r="G43" s="9">
        <v>14.08</v>
      </c>
      <c r="H43" s="9">
        <v>-14.08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-25</v>
      </c>
      <c r="AA43" s="9">
        <v>-25</v>
      </c>
      <c r="AB43" s="9">
        <v>25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3.81</v>
      </c>
      <c r="AQ43" s="9">
        <v>3.81</v>
      </c>
      <c r="AR43" s="9">
        <v>-3.81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1.45</v>
      </c>
      <c r="BA43" s="9">
        <v>1.45</v>
      </c>
      <c r="BB43" s="9">
        <v>0</v>
      </c>
      <c r="BC43" s="9">
        <v>1.45</v>
      </c>
      <c r="BD43" s="9">
        <v>12.03</v>
      </c>
      <c r="BE43" s="9">
        <v>13.48</v>
      </c>
      <c r="BF43" s="9">
        <v>11.8</v>
      </c>
      <c r="BG43" s="9">
        <v>25.28</v>
      </c>
      <c r="BH43" s="9">
        <v>0</v>
      </c>
      <c r="BI43" s="9">
        <v>25.28</v>
      </c>
      <c r="BJ43" s="9">
        <f t="shared" si="0"/>
        <v>0</v>
      </c>
      <c r="BK43" s="9">
        <v>25.28</v>
      </c>
      <c r="BL43" s="9">
        <f t="shared" si="0"/>
        <v>0</v>
      </c>
      <c r="BM43" s="9">
        <v>25.28</v>
      </c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</row>
    <row r="44" spans="1:211" x14ac:dyDescent="0.35">
      <c r="A44" s="7" t="s">
        <v>0</v>
      </c>
      <c r="B44" s="5" t="s">
        <v>279</v>
      </c>
      <c r="C44" s="10">
        <v>0</v>
      </c>
      <c r="D44" s="10">
        <v>0</v>
      </c>
      <c r="E44" s="10">
        <v>0</v>
      </c>
      <c r="F44" s="10">
        <v>14.08</v>
      </c>
      <c r="G44" s="10">
        <v>14.08</v>
      </c>
      <c r="H44" s="10">
        <v>-14.08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-25</v>
      </c>
      <c r="AA44" s="10">
        <v>-25</v>
      </c>
      <c r="AB44" s="10">
        <v>25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3.81</v>
      </c>
      <c r="AQ44" s="10">
        <v>3.81</v>
      </c>
      <c r="AR44" s="10">
        <v>-3.81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1.45</v>
      </c>
      <c r="BA44" s="10">
        <v>1.45</v>
      </c>
      <c r="BB44" s="10">
        <v>0</v>
      </c>
      <c r="BC44" s="10">
        <v>1.45</v>
      </c>
      <c r="BD44" s="10">
        <v>12.03</v>
      </c>
      <c r="BE44" s="10">
        <v>13.48</v>
      </c>
      <c r="BF44" s="10">
        <v>11.8</v>
      </c>
      <c r="BG44" s="10">
        <v>25.28</v>
      </c>
      <c r="BH44" s="10">
        <v>0</v>
      </c>
      <c r="BI44" s="10">
        <v>25.28</v>
      </c>
      <c r="BJ44" s="10">
        <f t="shared" si="0"/>
        <v>0</v>
      </c>
      <c r="BK44" s="10">
        <f>SUM(BK43)</f>
        <v>25.28</v>
      </c>
      <c r="BL44" s="10">
        <f t="shared" si="0"/>
        <v>0</v>
      </c>
      <c r="BM44" s="10">
        <f>SUM(BM43)</f>
        <v>25.28</v>
      </c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</row>
    <row r="45" spans="1:211" x14ac:dyDescent="0.35">
      <c r="A45" s="4" t="s">
        <v>205</v>
      </c>
      <c r="B45" s="5" t="s">
        <v>206</v>
      </c>
      <c r="C45" s="9">
        <v>254394</v>
      </c>
      <c r="D45" s="9"/>
      <c r="E45" s="9">
        <v>254394</v>
      </c>
      <c r="F45" s="9">
        <v>0</v>
      </c>
      <c r="G45" s="9">
        <v>254394</v>
      </c>
      <c r="H45" s="9">
        <v>0</v>
      </c>
      <c r="I45" s="9">
        <v>254394</v>
      </c>
      <c r="J45" s="9">
        <v>0</v>
      </c>
      <c r="K45" s="9">
        <v>254394</v>
      </c>
      <c r="L45" s="9">
        <v>0</v>
      </c>
      <c r="M45" s="9">
        <v>254394</v>
      </c>
      <c r="N45" s="9">
        <v>0</v>
      </c>
      <c r="O45" s="9">
        <v>254394</v>
      </c>
      <c r="P45" s="9">
        <v>0</v>
      </c>
      <c r="Q45" s="9">
        <v>254394</v>
      </c>
      <c r="R45" s="9">
        <v>0</v>
      </c>
      <c r="S45" s="9">
        <v>254394</v>
      </c>
      <c r="T45" s="9">
        <v>0</v>
      </c>
      <c r="U45" s="9">
        <v>254394</v>
      </c>
      <c r="V45" s="9">
        <v>-60370</v>
      </c>
      <c r="W45" s="9">
        <v>194024</v>
      </c>
      <c r="X45" s="9">
        <v>54625</v>
      </c>
      <c r="Y45" s="9">
        <v>248649</v>
      </c>
      <c r="Z45" s="9">
        <v>0</v>
      </c>
      <c r="AA45" s="9">
        <v>248649</v>
      </c>
      <c r="AB45" s="9">
        <v>0</v>
      </c>
      <c r="AC45" s="9">
        <v>248649</v>
      </c>
      <c r="AD45" s="9">
        <v>-454</v>
      </c>
      <c r="AE45" s="9">
        <v>248195</v>
      </c>
      <c r="AF45" s="9">
        <v>-151</v>
      </c>
      <c r="AG45" s="9">
        <v>248044</v>
      </c>
      <c r="AH45" s="9">
        <v>-151</v>
      </c>
      <c r="AI45" s="9">
        <v>247893</v>
      </c>
      <c r="AJ45" s="9">
        <v>-151</v>
      </c>
      <c r="AK45" s="9">
        <v>247742</v>
      </c>
      <c r="AL45" s="9">
        <v>-151</v>
      </c>
      <c r="AM45" s="9">
        <v>247591</v>
      </c>
      <c r="AN45" s="9">
        <v>-151</v>
      </c>
      <c r="AO45" s="9">
        <v>247440</v>
      </c>
      <c r="AP45" s="9">
        <v>-151</v>
      </c>
      <c r="AQ45" s="9">
        <v>247289</v>
      </c>
      <c r="AR45" s="9">
        <v>-151</v>
      </c>
      <c r="AS45" s="9">
        <v>247138</v>
      </c>
      <c r="AT45" s="9">
        <v>-151</v>
      </c>
      <c r="AU45" s="9">
        <v>246987</v>
      </c>
      <c r="AV45" s="9">
        <v>-8204</v>
      </c>
      <c r="AW45" s="9">
        <v>238783</v>
      </c>
      <c r="AX45" s="9">
        <v>0</v>
      </c>
      <c r="AY45" s="9">
        <v>238783</v>
      </c>
      <c r="AZ45" s="9">
        <v>0</v>
      </c>
      <c r="BA45" s="9">
        <v>238783</v>
      </c>
      <c r="BB45" s="9">
        <v>-20919</v>
      </c>
      <c r="BC45" s="9">
        <v>217864</v>
      </c>
      <c r="BD45" s="9">
        <v>0</v>
      </c>
      <c r="BE45" s="9">
        <v>217864</v>
      </c>
      <c r="BF45" s="9">
        <v>0</v>
      </c>
      <c r="BG45" s="9">
        <v>217864</v>
      </c>
      <c r="BH45" s="9">
        <v>-371</v>
      </c>
      <c r="BI45" s="9">
        <v>217493</v>
      </c>
      <c r="BJ45" s="9">
        <f t="shared" si="0"/>
        <v>0</v>
      </c>
      <c r="BK45" s="9">
        <v>217493</v>
      </c>
      <c r="BL45" s="9">
        <f t="shared" si="0"/>
        <v>0</v>
      </c>
      <c r="BM45" s="9">
        <v>217493</v>
      </c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</row>
    <row r="46" spans="1:211" x14ac:dyDescent="0.35">
      <c r="A46" s="7" t="s">
        <v>0</v>
      </c>
      <c r="B46" s="5" t="s">
        <v>207</v>
      </c>
      <c r="C46" s="10">
        <v>254394</v>
      </c>
      <c r="D46" s="10">
        <v>0</v>
      </c>
      <c r="E46" s="10">
        <v>254394</v>
      </c>
      <c r="F46" s="10">
        <v>0</v>
      </c>
      <c r="G46" s="10">
        <v>254394</v>
      </c>
      <c r="H46" s="10">
        <v>0</v>
      </c>
      <c r="I46" s="10">
        <v>254394</v>
      </c>
      <c r="J46" s="10"/>
      <c r="K46" s="10">
        <v>254394</v>
      </c>
      <c r="L46" s="10">
        <v>0</v>
      </c>
      <c r="M46" s="10">
        <v>254394</v>
      </c>
      <c r="N46" s="10">
        <v>0</v>
      </c>
      <c r="O46" s="10">
        <v>254394</v>
      </c>
      <c r="P46" s="10">
        <v>0</v>
      </c>
      <c r="Q46" s="10">
        <v>254394</v>
      </c>
      <c r="R46" s="10">
        <v>0</v>
      </c>
      <c r="S46" s="10">
        <v>254394</v>
      </c>
      <c r="T46" s="10">
        <v>0</v>
      </c>
      <c r="U46" s="10">
        <v>254394</v>
      </c>
      <c r="V46" s="10">
        <v>-60370</v>
      </c>
      <c r="W46" s="10">
        <v>194024</v>
      </c>
      <c r="X46" s="10">
        <v>54625</v>
      </c>
      <c r="Y46" s="10">
        <v>248649</v>
      </c>
      <c r="Z46" s="10">
        <v>0</v>
      </c>
      <c r="AA46" s="10">
        <v>248649</v>
      </c>
      <c r="AB46" s="10">
        <v>0</v>
      </c>
      <c r="AC46" s="10">
        <v>248649</v>
      </c>
      <c r="AD46" s="10">
        <v>-454</v>
      </c>
      <c r="AE46" s="10">
        <v>248195</v>
      </c>
      <c r="AF46" s="10">
        <v>-151</v>
      </c>
      <c r="AG46" s="10">
        <v>248044</v>
      </c>
      <c r="AH46" s="10">
        <v>-151</v>
      </c>
      <c r="AI46" s="10">
        <v>247893</v>
      </c>
      <c r="AJ46" s="10">
        <v>-151</v>
      </c>
      <c r="AK46" s="10">
        <v>247742</v>
      </c>
      <c r="AL46" s="10">
        <v>-151</v>
      </c>
      <c r="AM46" s="10">
        <v>247591</v>
      </c>
      <c r="AN46" s="10">
        <v>-151</v>
      </c>
      <c r="AO46" s="10">
        <v>247440</v>
      </c>
      <c r="AP46" s="10">
        <v>-151</v>
      </c>
      <c r="AQ46" s="10">
        <v>247289</v>
      </c>
      <c r="AR46" s="10">
        <v>-151</v>
      </c>
      <c r="AS46" s="10">
        <v>247138</v>
      </c>
      <c r="AT46" s="10">
        <v>-151</v>
      </c>
      <c r="AU46" s="10">
        <v>246987</v>
      </c>
      <c r="AV46" s="10">
        <v>-8204</v>
      </c>
      <c r="AW46" s="10">
        <v>238783</v>
      </c>
      <c r="AX46" s="10">
        <v>0</v>
      </c>
      <c r="AY46" s="10">
        <v>238783</v>
      </c>
      <c r="AZ46" s="10">
        <v>0</v>
      </c>
      <c r="BA46" s="10">
        <v>238783</v>
      </c>
      <c r="BB46" s="10">
        <v>-20919</v>
      </c>
      <c r="BC46" s="10">
        <v>217864</v>
      </c>
      <c r="BD46" s="10">
        <v>0</v>
      </c>
      <c r="BE46" s="10">
        <v>217864</v>
      </c>
      <c r="BF46" s="10">
        <v>0</v>
      </c>
      <c r="BG46" s="10">
        <v>217864</v>
      </c>
      <c r="BH46" s="10">
        <v>-371</v>
      </c>
      <c r="BI46" s="10">
        <v>217493</v>
      </c>
      <c r="BJ46" s="10">
        <f t="shared" si="0"/>
        <v>0</v>
      </c>
      <c r="BK46" s="10">
        <f>SUM(BK45)</f>
        <v>217493</v>
      </c>
      <c r="BL46" s="10">
        <f t="shared" si="0"/>
        <v>0</v>
      </c>
      <c r="BM46" s="10">
        <f>SUM(BM45)</f>
        <v>217493</v>
      </c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</row>
    <row r="47" spans="1:211" x14ac:dyDescent="0.35">
      <c r="A47" s="4" t="s">
        <v>208</v>
      </c>
      <c r="B47" s="5" t="s">
        <v>209</v>
      </c>
      <c r="C47" s="9">
        <v>72696.87</v>
      </c>
      <c r="D47" s="9">
        <v>-61436.97</v>
      </c>
      <c r="E47" s="9">
        <v>11259.9</v>
      </c>
      <c r="F47" s="9">
        <v>-285079.33</v>
      </c>
      <c r="G47" s="9">
        <v>-273819.43</v>
      </c>
      <c r="H47" s="9">
        <v>208228.06</v>
      </c>
      <c r="I47" s="9">
        <v>-65591.37</v>
      </c>
      <c r="J47" s="9">
        <v>9161.69</v>
      </c>
      <c r="K47" s="9">
        <v>-56429.68</v>
      </c>
      <c r="L47" s="9">
        <v>-9156.65</v>
      </c>
      <c r="M47" s="9">
        <v>-65586.33</v>
      </c>
      <c r="N47" s="9">
        <v>15161.15</v>
      </c>
      <c r="O47" s="9">
        <v>-50425.18</v>
      </c>
      <c r="P47" s="9">
        <v>5965.01</v>
      </c>
      <c r="Q47" s="9">
        <v>-44460.17</v>
      </c>
      <c r="R47" s="9">
        <v>-208.69</v>
      </c>
      <c r="S47" s="9">
        <v>-44668.86</v>
      </c>
      <c r="T47" s="9">
        <v>-17703.169999999998</v>
      </c>
      <c r="U47" s="9">
        <v>-62372.03</v>
      </c>
      <c r="V47" s="9">
        <v>-50144.9</v>
      </c>
      <c r="W47" s="9">
        <v>-112516.93</v>
      </c>
      <c r="X47" s="9">
        <v>-740.65</v>
      </c>
      <c r="Y47" s="9">
        <v>-113257.58</v>
      </c>
      <c r="Z47" s="9">
        <v>-30734</v>
      </c>
      <c r="AA47" s="9">
        <v>-143991.57999999999</v>
      </c>
      <c r="AB47" s="9">
        <v>4426.3100000000004</v>
      </c>
      <c r="AC47" s="9">
        <v>-139565.26999999999</v>
      </c>
      <c r="AD47" s="9">
        <v>35124.76</v>
      </c>
      <c r="AE47" s="9">
        <v>-104440.51</v>
      </c>
      <c r="AF47" s="9">
        <v>-2353.27</v>
      </c>
      <c r="AG47" s="9">
        <v>-106793.78</v>
      </c>
      <c r="AH47" s="9">
        <v>24484.9</v>
      </c>
      <c r="AI47" s="9">
        <v>-82308.88</v>
      </c>
      <c r="AJ47" s="9">
        <v>14843.12</v>
      </c>
      <c r="AK47" s="9">
        <v>-67465.759999999995</v>
      </c>
      <c r="AL47" s="9">
        <v>4160.37</v>
      </c>
      <c r="AM47" s="9">
        <v>-63305.39</v>
      </c>
      <c r="AN47" s="9">
        <v>3613.48</v>
      </c>
      <c r="AO47" s="9">
        <v>-59691.91</v>
      </c>
      <c r="AP47" s="9">
        <v>2290.59</v>
      </c>
      <c r="AQ47" s="9">
        <v>-57401.32</v>
      </c>
      <c r="AR47" s="9">
        <v>-6491.17</v>
      </c>
      <c r="AS47" s="9">
        <v>-63892.49</v>
      </c>
      <c r="AT47" s="9">
        <v>-26630.53</v>
      </c>
      <c r="AU47" s="9">
        <v>-90523.02</v>
      </c>
      <c r="AV47" s="9">
        <v>-53625.24</v>
      </c>
      <c r="AW47" s="9">
        <v>-144148.26</v>
      </c>
      <c r="AX47" s="9">
        <v>-14878.72</v>
      </c>
      <c r="AY47" s="9">
        <v>-159026.98000000001</v>
      </c>
      <c r="AZ47" s="9">
        <v>51516.54</v>
      </c>
      <c r="BA47" s="9">
        <v>-107510.44</v>
      </c>
      <c r="BB47" s="9">
        <v>86501.97</v>
      </c>
      <c r="BC47" s="9">
        <v>-21008.47</v>
      </c>
      <c r="BD47" s="9">
        <v>13368.12</v>
      </c>
      <c r="BE47" s="9">
        <v>-7640.35</v>
      </c>
      <c r="BF47" s="9">
        <v>27261.59</v>
      </c>
      <c r="BG47" s="9">
        <v>19621.240000000002</v>
      </c>
      <c r="BH47" s="9">
        <v>12269.89</v>
      </c>
      <c r="BI47" s="9">
        <v>31891.13</v>
      </c>
      <c r="BJ47" s="9">
        <f t="shared" si="0"/>
        <v>7710.7099999999955</v>
      </c>
      <c r="BK47" s="9">
        <v>39601.839999999997</v>
      </c>
      <c r="BL47" s="9">
        <f t="shared" si="0"/>
        <v>7157.8100000000049</v>
      </c>
      <c r="BM47" s="9">
        <v>46759.65</v>
      </c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</row>
    <row r="48" spans="1:211" x14ac:dyDescent="0.35">
      <c r="A48" s="7" t="s">
        <v>0</v>
      </c>
      <c r="B48" s="5" t="s">
        <v>210</v>
      </c>
      <c r="C48" s="10">
        <v>72696.87</v>
      </c>
      <c r="D48" s="10">
        <v>-61436.97</v>
      </c>
      <c r="E48" s="10">
        <v>11259.9</v>
      </c>
      <c r="F48" s="10">
        <v>-285079.33</v>
      </c>
      <c r="G48" s="10">
        <v>-273819.43</v>
      </c>
      <c r="H48" s="10">
        <v>208228.06</v>
      </c>
      <c r="I48" s="10">
        <v>-65591.37</v>
      </c>
      <c r="J48" s="10">
        <v>9161.69</v>
      </c>
      <c r="K48" s="10">
        <v>-56429.68</v>
      </c>
      <c r="L48" s="10">
        <v>-9156.65</v>
      </c>
      <c r="M48" s="10">
        <v>-65586.33</v>
      </c>
      <c r="N48" s="10">
        <v>15161.15</v>
      </c>
      <c r="O48" s="10">
        <v>-50425.18</v>
      </c>
      <c r="P48" s="10">
        <v>5965.01</v>
      </c>
      <c r="Q48" s="10">
        <v>-44460.17</v>
      </c>
      <c r="R48" s="10">
        <v>-208.69</v>
      </c>
      <c r="S48" s="10">
        <v>-44668.86</v>
      </c>
      <c r="T48" s="10">
        <v>-17703.169999999998</v>
      </c>
      <c r="U48" s="10">
        <v>-62372.03</v>
      </c>
      <c r="V48" s="10">
        <v>-50144.9</v>
      </c>
      <c r="W48" s="10">
        <v>-112516.93</v>
      </c>
      <c r="X48" s="10">
        <v>-740.65</v>
      </c>
      <c r="Y48" s="10">
        <v>-113257.58</v>
      </c>
      <c r="Z48" s="10">
        <v>-30734</v>
      </c>
      <c r="AA48" s="10">
        <v>-143991.57999999999</v>
      </c>
      <c r="AB48" s="10">
        <v>4426.3100000000004</v>
      </c>
      <c r="AC48" s="10">
        <v>-139565.26999999999</v>
      </c>
      <c r="AD48" s="10">
        <v>35124.76</v>
      </c>
      <c r="AE48" s="10">
        <v>-104440.51</v>
      </c>
      <c r="AF48" s="10">
        <v>-2353.27</v>
      </c>
      <c r="AG48" s="10">
        <v>-106793.78</v>
      </c>
      <c r="AH48" s="10">
        <v>24484.9</v>
      </c>
      <c r="AI48" s="10">
        <v>-82308.88</v>
      </c>
      <c r="AJ48" s="10">
        <v>14843.12</v>
      </c>
      <c r="AK48" s="10">
        <v>-67465.759999999995</v>
      </c>
      <c r="AL48" s="10">
        <v>4160.37</v>
      </c>
      <c r="AM48" s="10">
        <v>-63305.39</v>
      </c>
      <c r="AN48" s="10">
        <v>3613.48</v>
      </c>
      <c r="AO48" s="10">
        <v>-59691.91</v>
      </c>
      <c r="AP48" s="10">
        <v>2290.59</v>
      </c>
      <c r="AQ48" s="10">
        <v>-57401.32</v>
      </c>
      <c r="AR48" s="10">
        <v>-6491.17</v>
      </c>
      <c r="AS48" s="10">
        <v>-63892.49</v>
      </c>
      <c r="AT48" s="10">
        <v>-26630.53</v>
      </c>
      <c r="AU48" s="10">
        <v>-90523.02</v>
      </c>
      <c r="AV48" s="10">
        <v>-53625.24</v>
      </c>
      <c r="AW48" s="10">
        <v>-144148.26</v>
      </c>
      <c r="AX48" s="10">
        <v>-14878.72</v>
      </c>
      <c r="AY48" s="10">
        <v>-159026.98000000001</v>
      </c>
      <c r="AZ48" s="10">
        <v>51516.54</v>
      </c>
      <c r="BA48" s="10">
        <v>-107510.44</v>
      </c>
      <c r="BB48" s="10">
        <v>86501.97</v>
      </c>
      <c r="BC48" s="10">
        <v>-21008.47</v>
      </c>
      <c r="BD48" s="10">
        <v>13368.12</v>
      </c>
      <c r="BE48" s="10">
        <v>-7640.35</v>
      </c>
      <c r="BF48" s="10">
        <v>27261.59</v>
      </c>
      <c r="BG48" s="10">
        <v>19621.240000000002</v>
      </c>
      <c r="BH48" s="10">
        <v>12269.89</v>
      </c>
      <c r="BI48" s="10">
        <v>31891.13</v>
      </c>
      <c r="BJ48" s="10">
        <f t="shared" si="0"/>
        <v>7710.7099999999955</v>
      </c>
      <c r="BK48" s="10">
        <f>SUM(BK47)</f>
        <v>39601.839999999997</v>
      </c>
      <c r="BL48" s="10">
        <f t="shared" si="0"/>
        <v>7157.8100000000049</v>
      </c>
      <c r="BM48" s="10">
        <f>SUM(BM47)</f>
        <v>46759.65</v>
      </c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</row>
    <row r="49" spans="1:211" x14ac:dyDescent="0.35">
      <c r="A49" s="7" t="s">
        <v>0</v>
      </c>
      <c r="B49" s="5" t="s">
        <v>211</v>
      </c>
      <c r="C49" s="10">
        <v>351321.14</v>
      </c>
      <c r="D49" s="10">
        <v>-62042.73</v>
      </c>
      <c r="E49" s="10">
        <v>289278.40999999997</v>
      </c>
      <c r="F49" s="10">
        <v>-285671.01</v>
      </c>
      <c r="G49" s="10">
        <v>3607.4</v>
      </c>
      <c r="H49" s="10">
        <v>207608.22</v>
      </c>
      <c r="I49" s="10">
        <v>211215.62</v>
      </c>
      <c r="J49" s="10">
        <v>8555.93</v>
      </c>
      <c r="K49" s="10">
        <v>219771.55</v>
      </c>
      <c r="L49" s="10">
        <v>-9762.41</v>
      </c>
      <c r="M49" s="10">
        <v>210009.14</v>
      </c>
      <c r="N49" s="10">
        <v>14555.39</v>
      </c>
      <c r="O49" s="10">
        <v>224564.53</v>
      </c>
      <c r="P49" s="10">
        <v>5359.25</v>
      </c>
      <c r="Q49" s="10">
        <v>229923.78</v>
      </c>
      <c r="R49" s="10">
        <v>-814.45</v>
      </c>
      <c r="S49" s="10">
        <v>229109.33</v>
      </c>
      <c r="T49" s="10">
        <v>-18308.93</v>
      </c>
      <c r="U49" s="10">
        <v>210800.4</v>
      </c>
      <c r="V49" s="10">
        <v>-111120.66</v>
      </c>
      <c r="W49" s="10">
        <v>99679.74</v>
      </c>
      <c r="X49" s="10">
        <v>53278.59</v>
      </c>
      <c r="Y49" s="10">
        <v>152958.32999999999</v>
      </c>
      <c r="Z49" s="10">
        <v>-31364.76</v>
      </c>
      <c r="AA49" s="10">
        <v>121593.57</v>
      </c>
      <c r="AB49" s="10">
        <v>3845.55</v>
      </c>
      <c r="AC49" s="10">
        <v>125439.12</v>
      </c>
      <c r="AD49" s="10">
        <v>41790.18</v>
      </c>
      <c r="AE49" s="10">
        <v>167229.29999999999</v>
      </c>
      <c r="AF49" s="10">
        <v>-2504.27</v>
      </c>
      <c r="AG49" s="10">
        <v>164725.03</v>
      </c>
      <c r="AH49" s="10">
        <v>24333.9</v>
      </c>
      <c r="AI49" s="10">
        <v>189058.93</v>
      </c>
      <c r="AJ49" s="10">
        <v>17261.830000000002</v>
      </c>
      <c r="AK49" s="10">
        <v>206320.76</v>
      </c>
      <c r="AL49" s="10">
        <v>4009.37</v>
      </c>
      <c r="AM49" s="10">
        <v>210330.13</v>
      </c>
      <c r="AN49" s="10">
        <v>-10837.04</v>
      </c>
      <c r="AO49" s="10">
        <v>199493.09</v>
      </c>
      <c r="AP49" s="10">
        <v>3053.11</v>
      </c>
      <c r="AQ49" s="10">
        <v>202546.2</v>
      </c>
      <c r="AR49" s="10">
        <v>-6645.98</v>
      </c>
      <c r="AS49" s="10">
        <v>195900.22</v>
      </c>
      <c r="AT49" s="10">
        <v>-26781.53</v>
      </c>
      <c r="AU49" s="10">
        <v>169118.69</v>
      </c>
      <c r="AV49" s="10">
        <v>-68488.28</v>
      </c>
      <c r="AW49" s="10">
        <v>100630.41</v>
      </c>
      <c r="AX49" s="10">
        <v>-14878.72</v>
      </c>
      <c r="AY49" s="10">
        <v>85751.69</v>
      </c>
      <c r="AZ49" s="10">
        <v>51517.99</v>
      </c>
      <c r="BA49" s="10">
        <v>137269.68</v>
      </c>
      <c r="BB49" s="10">
        <v>85997.15</v>
      </c>
      <c r="BC49" s="10">
        <v>223266.83</v>
      </c>
      <c r="BD49" s="10">
        <v>14370.15</v>
      </c>
      <c r="BE49" s="10">
        <v>237636.98</v>
      </c>
      <c r="BF49" s="10">
        <v>38452.14</v>
      </c>
      <c r="BG49" s="10">
        <v>276089.12</v>
      </c>
      <c r="BH49" s="10">
        <v>39448.67</v>
      </c>
      <c r="BI49" s="10">
        <v>315537.78999999998</v>
      </c>
      <c r="BJ49" s="10">
        <f t="shared" si="0"/>
        <v>24815.240000000049</v>
      </c>
      <c r="BK49" s="10">
        <f>BK40+BK42+BK44+BK46+BK48</f>
        <v>340353.03</v>
      </c>
      <c r="BL49" s="10">
        <f t="shared" si="0"/>
        <v>31577.809999999998</v>
      </c>
      <c r="BM49" s="10">
        <f>BM40+BM42+BM44+BM46+BM48</f>
        <v>371930.84</v>
      </c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</row>
    <row r="50" spans="1:211" x14ac:dyDescent="0.35">
      <c r="A50" s="7" t="s">
        <v>0</v>
      </c>
      <c r="B50" s="5" t="s">
        <v>212</v>
      </c>
      <c r="C50" s="10">
        <v>2724208.3</v>
      </c>
      <c r="D50" s="10">
        <v>-58255.86</v>
      </c>
      <c r="E50" s="10">
        <v>2665952.44</v>
      </c>
      <c r="F50" s="10">
        <v>-336633.06</v>
      </c>
      <c r="G50" s="10">
        <v>2329319.38</v>
      </c>
      <c r="H50" s="10">
        <v>61166.71</v>
      </c>
      <c r="I50" s="10">
        <v>2390486.09</v>
      </c>
      <c r="J50" s="10">
        <v>-99383.06</v>
      </c>
      <c r="K50" s="10">
        <v>2291103.0299999998</v>
      </c>
      <c r="L50" s="10">
        <v>-85342.81</v>
      </c>
      <c r="M50" s="10">
        <v>2205760.2200000002</v>
      </c>
      <c r="N50" s="10">
        <v>-23753.87</v>
      </c>
      <c r="O50" s="10">
        <v>2182006.35</v>
      </c>
      <c r="P50" s="10">
        <v>-18615.330000000002</v>
      </c>
      <c r="Q50" s="10">
        <v>2163391.02</v>
      </c>
      <c r="R50" s="10">
        <v>-4766.28</v>
      </c>
      <c r="S50" s="10">
        <v>2158624.7400000002</v>
      </c>
      <c r="T50" s="10">
        <v>62899.47</v>
      </c>
      <c r="U50" s="10">
        <v>2221524.21</v>
      </c>
      <c r="V50" s="10">
        <v>70171.97</v>
      </c>
      <c r="W50" s="10">
        <v>2291696.1800000002</v>
      </c>
      <c r="X50" s="10">
        <v>60374.8</v>
      </c>
      <c r="Y50" s="10">
        <v>2352070.98</v>
      </c>
      <c r="Z50" s="10">
        <v>555130.19999999995</v>
      </c>
      <c r="AA50" s="10">
        <v>2907201.18</v>
      </c>
      <c r="AB50" s="10">
        <v>-490098.12</v>
      </c>
      <c r="AC50" s="10">
        <v>2417103.06</v>
      </c>
      <c r="AD50" s="10">
        <v>44024.61</v>
      </c>
      <c r="AE50" s="10">
        <v>2461127.67</v>
      </c>
      <c r="AF50" s="10">
        <v>-53953.25</v>
      </c>
      <c r="AG50" s="10">
        <v>2407174.42</v>
      </c>
      <c r="AH50" s="10">
        <v>-30842.74</v>
      </c>
      <c r="AI50" s="10">
        <v>2376331.6800000002</v>
      </c>
      <c r="AJ50" s="10">
        <v>78726.080000000002</v>
      </c>
      <c r="AK50" s="10">
        <v>2455057.7599999998</v>
      </c>
      <c r="AL50" s="10">
        <v>-3351.44</v>
      </c>
      <c r="AM50" s="10">
        <v>2451706.3199999998</v>
      </c>
      <c r="AN50" s="10">
        <v>2574.2199999999998</v>
      </c>
      <c r="AO50" s="10">
        <v>2454280.54</v>
      </c>
      <c r="AP50" s="10">
        <v>87902.46</v>
      </c>
      <c r="AQ50" s="10">
        <v>2542183</v>
      </c>
      <c r="AR50" s="10">
        <v>-56814.67</v>
      </c>
      <c r="AS50" s="10">
        <v>2485368.33</v>
      </c>
      <c r="AT50" s="10">
        <v>52381.91</v>
      </c>
      <c r="AU50" s="10">
        <v>2537750.2400000002</v>
      </c>
      <c r="AV50" s="10">
        <v>77501.63</v>
      </c>
      <c r="AW50" s="10">
        <v>2615251.87</v>
      </c>
      <c r="AX50" s="10">
        <v>114471.62</v>
      </c>
      <c r="AY50" s="10">
        <v>2729723.49</v>
      </c>
      <c r="AZ50" s="10">
        <v>93003.59</v>
      </c>
      <c r="BA50" s="10">
        <v>2822727.08</v>
      </c>
      <c r="BB50" s="10">
        <v>23688.38</v>
      </c>
      <c r="BC50" s="10">
        <v>2846415.46</v>
      </c>
      <c r="BD50" s="10">
        <v>-108031.58</v>
      </c>
      <c r="BE50" s="10">
        <v>2738383.88</v>
      </c>
      <c r="BF50" s="10">
        <v>33946.47</v>
      </c>
      <c r="BG50" s="10">
        <v>2772330.35</v>
      </c>
      <c r="BH50" s="10">
        <v>-126220.33</v>
      </c>
      <c r="BI50" s="10">
        <v>2646110.02</v>
      </c>
      <c r="BJ50" s="10">
        <f t="shared" si="0"/>
        <v>-5402.9500000006519</v>
      </c>
      <c r="BK50" s="10">
        <f>BK15+BK35+BK49+BK19</f>
        <v>2640707.0699999994</v>
      </c>
      <c r="BL50" s="10">
        <f t="shared" si="0"/>
        <v>14878.94000000041</v>
      </c>
      <c r="BM50" s="10">
        <f>BM15+BM35+BM49+BM19</f>
        <v>2655586.0099999998</v>
      </c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</row>
    <row r="51" spans="1:211" x14ac:dyDescent="0.35">
      <c r="A51" s="4" t="s">
        <v>0</v>
      </c>
      <c r="B51" s="5" t="s">
        <v>213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</row>
    <row r="52" spans="1:211" x14ac:dyDescent="0.35">
      <c r="A52" s="4" t="s">
        <v>0</v>
      </c>
      <c r="B52" s="5" t="s">
        <v>214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>
        <f t="shared" si="0"/>
        <v>0</v>
      </c>
      <c r="BK52" s="9"/>
      <c r="BL52" s="9">
        <f t="shared" si="0"/>
        <v>0</v>
      </c>
      <c r="BM52" s="9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</row>
    <row r="53" spans="1:211" x14ac:dyDescent="0.35">
      <c r="A53" s="4" t="s">
        <v>215</v>
      </c>
      <c r="B53" s="5" t="s">
        <v>216</v>
      </c>
      <c r="C53" s="9">
        <v>-96430.19</v>
      </c>
      <c r="D53" s="9">
        <v>0</v>
      </c>
      <c r="E53" s="9">
        <v>-96430.19</v>
      </c>
      <c r="F53" s="9">
        <v>0</v>
      </c>
      <c r="G53" s="9">
        <v>-96430.19</v>
      </c>
      <c r="H53" s="9">
        <v>0</v>
      </c>
      <c r="I53" s="9">
        <v>-96430.19</v>
      </c>
      <c r="J53" s="9">
        <v>0</v>
      </c>
      <c r="K53" s="9">
        <v>-96430.19</v>
      </c>
      <c r="L53" s="9">
        <v>0</v>
      </c>
      <c r="M53" s="9">
        <v>-96430.19</v>
      </c>
      <c r="N53" s="9">
        <v>0</v>
      </c>
      <c r="O53" s="9">
        <v>-96430.19</v>
      </c>
      <c r="P53" s="9">
        <v>0</v>
      </c>
      <c r="Q53" s="9">
        <v>-96430.19</v>
      </c>
      <c r="R53" s="9">
        <v>0</v>
      </c>
      <c r="S53" s="9">
        <v>-96430.19</v>
      </c>
      <c r="T53" s="9">
        <v>0</v>
      </c>
      <c r="U53" s="9">
        <v>-96430.19</v>
      </c>
      <c r="V53" s="9">
        <v>0</v>
      </c>
      <c r="W53" s="9">
        <v>-96430.19</v>
      </c>
      <c r="X53" s="9">
        <v>0</v>
      </c>
      <c r="Y53" s="9">
        <v>-96430.19</v>
      </c>
      <c r="Z53" s="9">
        <v>3893229.89</v>
      </c>
      <c r="AA53" s="9">
        <v>3796799.7</v>
      </c>
      <c r="AB53" s="9">
        <v>0</v>
      </c>
      <c r="AC53" s="9">
        <v>3796799.7</v>
      </c>
      <c r="AD53" s="9">
        <v>164936.85999999999</v>
      </c>
      <c r="AE53" s="9">
        <v>3961736.56</v>
      </c>
      <c r="AF53" s="9">
        <v>0</v>
      </c>
      <c r="AG53" s="9">
        <v>3961736.56</v>
      </c>
      <c r="AH53" s="9">
        <v>0</v>
      </c>
      <c r="AI53" s="9">
        <v>3961736.56</v>
      </c>
      <c r="AJ53" s="9">
        <v>-12907</v>
      </c>
      <c r="AK53" s="9">
        <v>3948829.56</v>
      </c>
      <c r="AL53" s="9">
        <v>0</v>
      </c>
      <c r="AM53" s="9">
        <v>3948829.56</v>
      </c>
      <c r="AN53" s="9">
        <v>23474.81</v>
      </c>
      <c r="AO53" s="9">
        <v>3972304.37</v>
      </c>
      <c r="AP53" s="9">
        <v>0</v>
      </c>
      <c r="AQ53" s="9">
        <v>3972304.37</v>
      </c>
      <c r="AR53" s="9">
        <v>0</v>
      </c>
      <c r="AS53" s="9">
        <v>3972304.37</v>
      </c>
      <c r="AT53" s="9">
        <v>0</v>
      </c>
      <c r="AU53" s="9">
        <v>3972304.37</v>
      </c>
      <c r="AV53" s="9">
        <v>-5795556</v>
      </c>
      <c r="AW53" s="9">
        <v>-1823251.63</v>
      </c>
      <c r="AX53" s="9">
        <v>0</v>
      </c>
      <c r="AY53" s="9">
        <v>-1823251.63</v>
      </c>
      <c r="AZ53" s="9">
        <v>0</v>
      </c>
      <c r="BA53" s="9">
        <v>-1823251.63</v>
      </c>
      <c r="BB53" s="9">
        <v>61825.14</v>
      </c>
      <c r="BC53" s="9">
        <v>-1761426.49</v>
      </c>
      <c r="BD53" s="9">
        <v>0</v>
      </c>
      <c r="BE53" s="9">
        <v>-1761426.49</v>
      </c>
      <c r="BF53" s="9">
        <v>0</v>
      </c>
      <c r="BG53" s="9">
        <v>-1761426.49</v>
      </c>
      <c r="BH53" s="9">
        <v>0</v>
      </c>
      <c r="BI53" s="9">
        <v>-1761426.49</v>
      </c>
      <c r="BJ53" s="9">
        <f t="shared" si="0"/>
        <v>0</v>
      </c>
      <c r="BK53" s="9">
        <v>-1761426.49</v>
      </c>
      <c r="BL53" s="9">
        <f t="shared" si="0"/>
        <v>0</v>
      </c>
      <c r="BM53" s="9">
        <v>-1761426.49</v>
      </c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</row>
    <row r="54" spans="1:211" x14ac:dyDescent="0.35">
      <c r="A54" s="7" t="s">
        <v>0</v>
      </c>
      <c r="B54" s="5" t="s">
        <v>217</v>
      </c>
      <c r="C54" s="10">
        <v>-96430.19</v>
      </c>
      <c r="D54" s="10">
        <v>0</v>
      </c>
      <c r="E54" s="10">
        <v>-96430.19</v>
      </c>
      <c r="F54" s="10">
        <v>0</v>
      </c>
      <c r="G54" s="10">
        <v>-96430.19</v>
      </c>
      <c r="H54" s="10">
        <v>0</v>
      </c>
      <c r="I54" s="10">
        <v>-96430.19</v>
      </c>
      <c r="J54" s="10">
        <v>0</v>
      </c>
      <c r="K54" s="10">
        <v>-96430.19</v>
      </c>
      <c r="L54" s="10">
        <v>0</v>
      </c>
      <c r="M54" s="10">
        <v>-96430.19</v>
      </c>
      <c r="N54" s="10">
        <v>0</v>
      </c>
      <c r="O54" s="10">
        <v>-96430.19</v>
      </c>
      <c r="P54" s="10">
        <v>0</v>
      </c>
      <c r="Q54" s="10">
        <v>-96430.19</v>
      </c>
      <c r="R54" s="10">
        <v>0</v>
      </c>
      <c r="S54" s="10">
        <v>-96430.19</v>
      </c>
      <c r="T54" s="10">
        <v>0</v>
      </c>
      <c r="U54" s="10">
        <v>-96430.19</v>
      </c>
      <c r="V54" s="10">
        <v>0</v>
      </c>
      <c r="W54" s="10">
        <v>-96430.19</v>
      </c>
      <c r="X54" s="10">
        <v>0</v>
      </c>
      <c r="Y54" s="10">
        <v>-96430.19</v>
      </c>
      <c r="Z54" s="10">
        <v>3893229.89</v>
      </c>
      <c r="AA54" s="10">
        <v>3796799.7</v>
      </c>
      <c r="AB54" s="10">
        <v>0</v>
      </c>
      <c r="AC54" s="10">
        <v>3796799.7</v>
      </c>
      <c r="AD54" s="10">
        <v>164936.85999999999</v>
      </c>
      <c r="AE54" s="10">
        <v>3961736.56</v>
      </c>
      <c r="AF54" s="10">
        <v>0</v>
      </c>
      <c r="AG54" s="10">
        <v>3961736.56</v>
      </c>
      <c r="AH54" s="10">
        <v>0</v>
      </c>
      <c r="AI54" s="10">
        <v>3961736.56</v>
      </c>
      <c r="AJ54" s="10">
        <v>-12907</v>
      </c>
      <c r="AK54" s="10">
        <v>3948829.56</v>
      </c>
      <c r="AL54" s="10">
        <v>0</v>
      </c>
      <c r="AM54" s="10">
        <v>3948829.56</v>
      </c>
      <c r="AN54" s="10">
        <v>23474.81</v>
      </c>
      <c r="AO54" s="10">
        <v>3972304.37</v>
      </c>
      <c r="AP54" s="10">
        <v>0</v>
      </c>
      <c r="AQ54" s="10">
        <v>3972304.37</v>
      </c>
      <c r="AR54" s="10">
        <v>0</v>
      </c>
      <c r="AS54" s="10">
        <v>3972304.37</v>
      </c>
      <c r="AT54" s="10">
        <v>0</v>
      </c>
      <c r="AU54" s="10">
        <v>3972304.37</v>
      </c>
      <c r="AV54" s="10">
        <v>-5795556</v>
      </c>
      <c r="AW54" s="10">
        <v>-1823251.63</v>
      </c>
      <c r="AX54" s="10">
        <v>0</v>
      </c>
      <c r="AY54" s="10">
        <v>-1823251.63</v>
      </c>
      <c r="AZ54" s="10">
        <v>0</v>
      </c>
      <c r="BA54" s="10">
        <v>-1823251.63</v>
      </c>
      <c r="BB54" s="10">
        <v>61825.14</v>
      </c>
      <c r="BC54" s="10">
        <v>-1761426.49</v>
      </c>
      <c r="BD54" s="10">
        <v>0</v>
      </c>
      <c r="BE54" s="10">
        <v>-1761426.49</v>
      </c>
      <c r="BF54" s="10">
        <v>0</v>
      </c>
      <c r="BG54" s="10">
        <v>-1761426.49</v>
      </c>
      <c r="BH54" s="10">
        <v>0</v>
      </c>
      <c r="BI54" s="10">
        <v>-1761426.49</v>
      </c>
      <c r="BJ54" s="10">
        <f t="shared" si="0"/>
        <v>0</v>
      </c>
      <c r="BK54" s="10">
        <f>SUM(BK53)</f>
        <v>-1761426.49</v>
      </c>
      <c r="BL54" s="10">
        <f t="shared" si="0"/>
        <v>0</v>
      </c>
      <c r="BM54" s="10">
        <f>SUM(BM53)</f>
        <v>-1761426.49</v>
      </c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</row>
    <row r="55" spans="1:211" x14ac:dyDescent="0.35">
      <c r="A55" s="4" t="s">
        <v>218</v>
      </c>
      <c r="B55" s="5" t="s">
        <v>219</v>
      </c>
      <c r="C55" s="9">
        <v>3092552.35</v>
      </c>
      <c r="D55" s="9">
        <v>0</v>
      </c>
      <c r="E55" s="9">
        <v>3092552.35</v>
      </c>
      <c r="F55" s="9">
        <v>0</v>
      </c>
      <c r="G55" s="9">
        <v>3092552.35</v>
      </c>
      <c r="H55" s="9">
        <v>0</v>
      </c>
      <c r="I55" s="9">
        <v>3092552.35</v>
      </c>
      <c r="J55" s="9">
        <v>0</v>
      </c>
      <c r="K55" s="9">
        <v>3092552.35</v>
      </c>
      <c r="L55" s="9">
        <v>0</v>
      </c>
      <c r="M55" s="9">
        <v>3092552.35</v>
      </c>
      <c r="N55" s="9">
        <v>0</v>
      </c>
      <c r="O55" s="9">
        <v>3092552.35</v>
      </c>
      <c r="P55" s="9">
        <v>0</v>
      </c>
      <c r="Q55" s="9">
        <v>3092552.35</v>
      </c>
      <c r="R55" s="9">
        <v>0</v>
      </c>
      <c r="S55" s="9">
        <v>3092552.35</v>
      </c>
      <c r="T55" s="9">
        <v>0</v>
      </c>
      <c r="U55" s="9">
        <v>3092552.35</v>
      </c>
      <c r="V55" s="9">
        <v>0</v>
      </c>
      <c r="W55" s="9">
        <v>3092552.35</v>
      </c>
      <c r="X55" s="9">
        <v>0</v>
      </c>
      <c r="Y55" s="9">
        <v>3092552.35</v>
      </c>
      <c r="Z55" s="9">
        <v>-3092552.35</v>
      </c>
      <c r="AA55" s="9">
        <v>0</v>
      </c>
      <c r="AB55" s="9">
        <v>0</v>
      </c>
      <c r="AC55" s="9">
        <v>0</v>
      </c>
      <c r="AD55" s="9">
        <v>-140747.15</v>
      </c>
      <c r="AE55" s="9">
        <v>-140747.15</v>
      </c>
      <c r="AF55" s="9">
        <v>0</v>
      </c>
      <c r="AG55" s="9">
        <v>-140747.15</v>
      </c>
      <c r="AH55" s="9">
        <v>0</v>
      </c>
      <c r="AI55" s="9">
        <v>-140747.15</v>
      </c>
      <c r="AJ55" s="9">
        <v>0</v>
      </c>
      <c r="AK55" s="9">
        <v>-140747.15</v>
      </c>
      <c r="AL55" s="9">
        <v>0</v>
      </c>
      <c r="AM55" s="9">
        <v>-140747.15</v>
      </c>
      <c r="AN55" s="9">
        <v>0</v>
      </c>
      <c r="AO55" s="9">
        <v>-140747.15</v>
      </c>
      <c r="AP55" s="9">
        <v>0</v>
      </c>
      <c r="AQ55" s="9">
        <v>-140747.15</v>
      </c>
      <c r="AR55" s="9">
        <v>0</v>
      </c>
      <c r="AS55" s="9">
        <v>-140747.15</v>
      </c>
      <c r="AT55" s="9">
        <v>0</v>
      </c>
      <c r="AU55" s="9">
        <v>-140747.15</v>
      </c>
      <c r="AV55" s="9">
        <v>0</v>
      </c>
      <c r="AW55" s="9">
        <v>-140747.15</v>
      </c>
      <c r="AX55" s="9">
        <v>823620.48</v>
      </c>
      <c r="AY55" s="9">
        <v>682873.33</v>
      </c>
      <c r="AZ55" s="9">
        <v>0</v>
      </c>
      <c r="BA55" s="9">
        <v>682873.33</v>
      </c>
      <c r="BB55" s="9">
        <v>0</v>
      </c>
      <c r="BC55" s="9">
        <v>682873.33</v>
      </c>
      <c r="BD55" s="9">
        <v>0</v>
      </c>
      <c r="BE55" s="9">
        <v>682873.33</v>
      </c>
      <c r="BF55" s="9">
        <v>0</v>
      </c>
      <c r="BG55" s="9">
        <v>682873.33</v>
      </c>
      <c r="BH55" s="9">
        <v>0</v>
      </c>
      <c r="BI55" s="9">
        <v>682873.33</v>
      </c>
      <c r="BJ55" s="9">
        <f t="shared" si="0"/>
        <v>0</v>
      </c>
      <c r="BK55" s="9">
        <v>682873.33</v>
      </c>
      <c r="BL55" s="9">
        <f t="shared" si="0"/>
        <v>0</v>
      </c>
      <c r="BM55" s="9">
        <v>682873.33</v>
      </c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</row>
    <row r="56" spans="1:211" x14ac:dyDescent="0.35">
      <c r="A56" s="7" t="s">
        <v>0</v>
      </c>
      <c r="B56" s="5" t="s">
        <v>220</v>
      </c>
      <c r="C56" s="10">
        <v>3092552.35</v>
      </c>
      <c r="D56" s="10">
        <v>0</v>
      </c>
      <c r="E56" s="10">
        <v>3092552.35</v>
      </c>
      <c r="F56" s="10">
        <v>0</v>
      </c>
      <c r="G56" s="10">
        <v>3092552.35</v>
      </c>
      <c r="H56" s="10">
        <v>0</v>
      </c>
      <c r="I56" s="10">
        <v>3092552.35</v>
      </c>
      <c r="J56" s="10">
        <v>0</v>
      </c>
      <c r="K56" s="10">
        <v>3092552.35</v>
      </c>
      <c r="L56" s="10">
        <v>0</v>
      </c>
      <c r="M56" s="10">
        <v>3092552.35</v>
      </c>
      <c r="N56" s="10">
        <v>0</v>
      </c>
      <c r="O56" s="10">
        <v>3092552.35</v>
      </c>
      <c r="P56" s="10">
        <v>0</v>
      </c>
      <c r="Q56" s="10">
        <v>3092552.35</v>
      </c>
      <c r="R56" s="10">
        <v>0</v>
      </c>
      <c r="S56" s="10">
        <v>3092552.35</v>
      </c>
      <c r="T56" s="10">
        <v>0</v>
      </c>
      <c r="U56" s="10">
        <v>3092552.35</v>
      </c>
      <c r="V56" s="10">
        <v>0</v>
      </c>
      <c r="W56" s="10">
        <v>3092552.35</v>
      </c>
      <c r="X56" s="10">
        <v>0</v>
      </c>
      <c r="Y56" s="10">
        <v>3092552.35</v>
      </c>
      <c r="Z56" s="10">
        <v>-3092552.35</v>
      </c>
      <c r="AA56" s="10">
        <v>0</v>
      </c>
      <c r="AB56" s="10">
        <v>0</v>
      </c>
      <c r="AC56" s="10">
        <v>0</v>
      </c>
      <c r="AD56" s="10">
        <v>-140747.15</v>
      </c>
      <c r="AE56" s="10">
        <v>-140747.15</v>
      </c>
      <c r="AF56" s="10">
        <v>0</v>
      </c>
      <c r="AG56" s="10">
        <v>-140747.15</v>
      </c>
      <c r="AH56" s="10">
        <v>0</v>
      </c>
      <c r="AI56" s="10">
        <v>-140747.15</v>
      </c>
      <c r="AJ56" s="10">
        <v>0</v>
      </c>
      <c r="AK56" s="10">
        <v>-140747.15</v>
      </c>
      <c r="AL56" s="10">
        <v>0</v>
      </c>
      <c r="AM56" s="10">
        <v>-140747.15</v>
      </c>
      <c r="AN56" s="10">
        <v>0</v>
      </c>
      <c r="AO56" s="10">
        <v>-140747.15</v>
      </c>
      <c r="AP56" s="10">
        <v>0</v>
      </c>
      <c r="AQ56" s="10">
        <v>-140747.15</v>
      </c>
      <c r="AR56" s="10">
        <v>0</v>
      </c>
      <c r="AS56" s="10">
        <v>-140747.15</v>
      </c>
      <c r="AT56" s="10">
        <v>0</v>
      </c>
      <c r="AU56" s="10">
        <v>-140747.15</v>
      </c>
      <c r="AV56" s="10">
        <v>0</v>
      </c>
      <c r="AW56" s="10">
        <v>-140747.15</v>
      </c>
      <c r="AX56" s="10">
        <v>823620.48</v>
      </c>
      <c r="AY56" s="10">
        <v>682873.33</v>
      </c>
      <c r="AZ56" s="10">
        <v>0</v>
      </c>
      <c r="BA56" s="10">
        <v>682873.33</v>
      </c>
      <c r="BB56" s="10">
        <v>0</v>
      </c>
      <c r="BC56" s="10">
        <v>682873.33</v>
      </c>
      <c r="BD56" s="10">
        <v>0</v>
      </c>
      <c r="BE56" s="10">
        <v>682873.33</v>
      </c>
      <c r="BF56" s="10">
        <v>0</v>
      </c>
      <c r="BG56" s="10">
        <v>682873.33</v>
      </c>
      <c r="BH56" s="10">
        <v>0</v>
      </c>
      <c r="BI56" s="10">
        <v>682873.33</v>
      </c>
      <c r="BJ56" s="10">
        <f t="shared" si="0"/>
        <v>0</v>
      </c>
      <c r="BK56" s="10">
        <f>SUM(BK55)</f>
        <v>682873.33</v>
      </c>
      <c r="BL56" s="10">
        <f t="shared" si="0"/>
        <v>0</v>
      </c>
      <c r="BM56" s="10">
        <f>SUM(BM55)</f>
        <v>682873.33</v>
      </c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</row>
    <row r="57" spans="1:211" x14ac:dyDescent="0.35">
      <c r="A57" s="7" t="s">
        <v>0</v>
      </c>
      <c r="B57" s="5" t="s">
        <v>221</v>
      </c>
      <c r="C57" s="10">
        <v>67674.69</v>
      </c>
      <c r="D57" s="10">
        <v>69204.34</v>
      </c>
      <c r="E57" s="10">
        <v>136879.03</v>
      </c>
      <c r="F57" s="10">
        <v>64457.87</v>
      </c>
      <c r="G57" s="10">
        <v>201336.9</v>
      </c>
      <c r="H57" s="10">
        <v>81348.17</v>
      </c>
      <c r="I57" s="10">
        <v>282685.07</v>
      </c>
      <c r="J57" s="10">
        <v>84023.25</v>
      </c>
      <c r="K57" s="10">
        <v>366708.32</v>
      </c>
      <c r="L57" s="10">
        <v>58713.1</v>
      </c>
      <c r="M57" s="10">
        <v>425421.42</v>
      </c>
      <c r="N57" s="10">
        <v>91396.13</v>
      </c>
      <c r="O57" s="10">
        <v>516817.55</v>
      </c>
      <c r="P57" s="10">
        <v>89899.31</v>
      </c>
      <c r="Q57" s="10">
        <v>606716.86</v>
      </c>
      <c r="R57" s="10">
        <v>86628.19</v>
      </c>
      <c r="S57" s="10">
        <v>693345.05</v>
      </c>
      <c r="T57" s="10">
        <v>73773.14</v>
      </c>
      <c r="U57" s="10">
        <v>767118.19</v>
      </c>
      <c r="V57" s="10">
        <v>41430.629999999997</v>
      </c>
      <c r="W57" s="10">
        <v>808548.82</v>
      </c>
      <c r="X57" s="10">
        <v>-7871.28</v>
      </c>
      <c r="Y57" s="10">
        <v>800677.54</v>
      </c>
      <c r="Z57" s="10">
        <v>-752103.43</v>
      </c>
      <c r="AA57" s="10">
        <v>48574.11</v>
      </c>
      <c r="AB57" s="10">
        <v>53547.29</v>
      </c>
      <c r="AC57" s="10">
        <v>102121.4</v>
      </c>
      <c r="AD57" s="10">
        <v>70831.820000000007</v>
      </c>
      <c r="AE57" s="10">
        <v>172953.22</v>
      </c>
      <c r="AF57" s="10">
        <v>69848.33</v>
      </c>
      <c r="AG57" s="10">
        <v>242801.55</v>
      </c>
      <c r="AH57" s="10">
        <v>71988.66</v>
      </c>
      <c r="AI57" s="10">
        <v>314790.21000000002</v>
      </c>
      <c r="AJ57" s="10">
        <v>75443.37</v>
      </c>
      <c r="AK57" s="10">
        <v>390233.58</v>
      </c>
      <c r="AL57" s="10">
        <v>84873.11</v>
      </c>
      <c r="AM57" s="10">
        <v>475106.69</v>
      </c>
      <c r="AN57" s="10">
        <v>76540.47</v>
      </c>
      <c r="AO57" s="10">
        <v>551647.16</v>
      </c>
      <c r="AP57" s="10">
        <v>65788.31</v>
      </c>
      <c r="AQ57" s="10">
        <v>617435.47</v>
      </c>
      <c r="AR57" s="10">
        <v>74348.460000000006</v>
      </c>
      <c r="AS57" s="10">
        <v>691783.93</v>
      </c>
      <c r="AT57" s="10">
        <v>58695.360000000001</v>
      </c>
      <c r="AU57" s="10">
        <v>750479.29</v>
      </c>
      <c r="AV57" s="10">
        <v>73141.19</v>
      </c>
      <c r="AW57" s="10">
        <v>823620.48</v>
      </c>
      <c r="AX57" s="10">
        <v>-805065.98</v>
      </c>
      <c r="AY57" s="10">
        <v>18554.5</v>
      </c>
      <c r="AZ57" s="10">
        <v>51834.79</v>
      </c>
      <c r="BA57" s="10">
        <v>70389.289999999994</v>
      </c>
      <c r="BB57" s="10">
        <v>-7204.29</v>
      </c>
      <c r="BC57" s="10">
        <v>63185</v>
      </c>
      <c r="BD57" s="10">
        <v>51097.89</v>
      </c>
      <c r="BE57" s="10">
        <v>114282.89</v>
      </c>
      <c r="BF57" s="10">
        <v>38921.410000000003</v>
      </c>
      <c r="BG57" s="10">
        <v>153204.29999999999</v>
      </c>
      <c r="BH57" s="10">
        <v>47493.29</v>
      </c>
      <c r="BI57" s="10">
        <v>200697.59</v>
      </c>
      <c r="BJ57" s="10">
        <f t="shared" si="0"/>
        <v>69213.91</v>
      </c>
      <c r="BK57" s="10">
        <v>269911.5</v>
      </c>
      <c r="BL57" s="10">
        <f t="shared" si="0"/>
        <v>81697.489999999991</v>
      </c>
      <c r="BM57" s="10">
        <v>351608.99</v>
      </c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</row>
    <row r="58" spans="1:211" x14ac:dyDescent="0.35">
      <c r="A58" s="7" t="s">
        <v>0</v>
      </c>
      <c r="B58" s="5" t="s">
        <v>222</v>
      </c>
      <c r="C58" s="10">
        <v>3160227.04</v>
      </c>
      <c r="D58" s="10">
        <v>69204.34</v>
      </c>
      <c r="E58" s="10">
        <v>3229431.38</v>
      </c>
      <c r="F58" s="10">
        <v>64457.87</v>
      </c>
      <c r="G58" s="10">
        <v>3293889.25</v>
      </c>
      <c r="H58" s="10">
        <v>81348.17</v>
      </c>
      <c r="I58" s="10">
        <v>3375237.42</v>
      </c>
      <c r="J58" s="10">
        <v>84023.25</v>
      </c>
      <c r="K58" s="10">
        <v>3459260.67</v>
      </c>
      <c r="L58" s="10">
        <v>58713.1</v>
      </c>
      <c r="M58" s="10">
        <v>3517973.77</v>
      </c>
      <c r="N58" s="10">
        <v>91396.13</v>
      </c>
      <c r="O58" s="10">
        <v>3609369.9</v>
      </c>
      <c r="P58" s="10">
        <v>89899.31</v>
      </c>
      <c r="Q58" s="10">
        <v>3699269.21</v>
      </c>
      <c r="R58" s="10">
        <v>86628.19</v>
      </c>
      <c r="S58" s="10">
        <v>3785897.4</v>
      </c>
      <c r="T58" s="10">
        <v>73773.14</v>
      </c>
      <c r="U58" s="10">
        <v>3859670.54</v>
      </c>
      <c r="V58" s="10">
        <v>41430.629999999997</v>
      </c>
      <c r="W58" s="10">
        <v>3901101.17</v>
      </c>
      <c r="X58" s="10">
        <v>-7871.28</v>
      </c>
      <c r="Y58" s="10">
        <v>3893229.89</v>
      </c>
      <c r="Z58" s="10">
        <v>-3844655.78</v>
      </c>
      <c r="AA58" s="10">
        <v>48574.11</v>
      </c>
      <c r="AB58" s="10">
        <v>53547.29</v>
      </c>
      <c r="AC58" s="10">
        <v>102121.4</v>
      </c>
      <c r="AD58" s="10">
        <v>-69915.33</v>
      </c>
      <c r="AE58" s="10">
        <v>32206.07</v>
      </c>
      <c r="AF58" s="10">
        <v>69848.33</v>
      </c>
      <c r="AG58" s="10">
        <v>102054.39999999999</v>
      </c>
      <c r="AH58" s="10">
        <v>71988.66</v>
      </c>
      <c r="AI58" s="10">
        <v>174043.06</v>
      </c>
      <c r="AJ58" s="10">
        <v>75443.37</v>
      </c>
      <c r="AK58" s="10">
        <v>249486.43</v>
      </c>
      <c r="AL58" s="10">
        <v>84873.11</v>
      </c>
      <c r="AM58" s="10">
        <v>334359.53999999998</v>
      </c>
      <c r="AN58" s="10">
        <v>76540.47</v>
      </c>
      <c r="AO58" s="10">
        <v>410900.01</v>
      </c>
      <c r="AP58" s="10">
        <v>65788.31</v>
      </c>
      <c r="AQ58" s="10">
        <v>476688.32</v>
      </c>
      <c r="AR58" s="10">
        <v>74348.460000000006</v>
      </c>
      <c r="AS58" s="10">
        <v>551036.78</v>
      </c>
      <c r="AT58" s="10">
        <v>58695.360000000001</v>
      </c>
      <c r="AU58" s="10">
        <v>609732.14</v>
      </c>
      <c r="AV58" s="10">
        <v>73141.19</v>
      </c>
      <c r="AW58" s="10">
        <v>682873.33</v>
      </c>
      <c r="AX58" s="10">
        <v>18554.5</v>
      </c>
      <c r="AY58" s="10">
        <v>701427.83</v>
      </c>
      <c r="AZ58" s="10">
        <v>51834.79</v>
      </c>
      <c r="BA58" s="10">
        <v>753262.62</v>
      </c>
      <c r="BB58" s="10">
        <v>-7204.29</v>
      </c>
      <c r="BC58" s="10">
        <v>746058.33</v>
      </c>
      <c r="BD58" s="10">
        <v>51097.89</v>
      </c>
      <c r="BE58" s="10">
        <v>797156.22</v>
      </c>
      <c r="BF58" s="10">
        <v>38921.410000000003</v>
      </c>
      <c r="BG58" s="10">
        <v>836077.63</v>
      </c>
      <c r="BH58" s="10">
        <v>47493.29</v>
      </c>
      <c r="BI58" s="10">
        <v>883570.92</v>
      </c>
      <c r="BJ58" s="10">
        <f t="shared" si="0"/>
        <v>69213.909999999916</v>
      </c>
      <c r="BK58" s="10">
        <f>BK56+BK57</f>
        <v>952784.83</v>
      </c>
      <c r="BL58" s="10">
        <f t="shared" si="0"/>
        <v>81697.489999999991</v>
      </c>
      <c r="BM58" s="10">
        <f>BM56+BM57</f>
        <v>1034482.32</v>
      </c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</row>
    <row r="59" spans="1:211" x14ac:dyDescent="0.35">
      <c r="A59" s="4" t="s">
        <v>223</v>
      </c>
      <c r="B59" s="5" t="s">
        <v>224</v>
      </c>
      <c r="C59" s="9">
        <v>43887.5</v>
      </c>
      <c r="D59" s="9">
        <v>0</v>
      </c>
      <c r="E59" s="9">
        <v>43887.5</v>
      </c>
      <c r="F59" s="9">
        <v>0</v>
      </c>
      <c r="G59" s="9">
        <v>43887.5</v>
      </c>
      <c r="H59" s="9">
        <v>0</v>
      </c>
      <c r="I59" s="9">
        <v>43887.5</v>
      </c>
      <c r="J59" s="9">
        <v>0</v>
      </c>
      <c r="K59" s="9">
        <v>43887.5</v>
      </c>
      <c r="L59" s="9">
        <v>0</v>
      </c>
      <c r="M59" s="9">
        <v>43887.5</v>
      </c>
      <c r="N59" s="9">
        <v>0</v>
      </c>
      <c r="O59" s="9">
        <v>43887.5</v>
      </c>
      <c r="P59" s="9">
        <v>0</v>
      </c>
      <c r="Q59" s="9">
        <v>43887.5</v>
      </c>
      <c r="R59" s="9">
        <v>0</v>
      </c>
      <c r="S59" s="9">
        <v>43887.5</v>
      </c>
      <c r="T59" s="9">
        <v>0</v>
      </c>
      <c r="U59" s="9">
        <v>43887.5</v>
      </c>
      <c r="V59" s="9">
        <v>0</v>
      </c>
      <c r="W59" s="9">
        <v>43887.5</v>
      </c>
      <c r="X59" s="9">
        <v>-6953.5</v>
      </c>
      <c r="Y59" s="9">
        <v>36934</v>
      </c>
      <c r="Z59" s="9">
        <v>0</v>
      </c>
      <c r="AA59" s="9">
        <v>36934</v>
      </c>
      <c r="AB59" s="9">
        <v>0</v>
      </c>
      <c r="AC59" s="9">
        <v>36934</v>
      </c>
      <c r="AD59" s="9">
        <v>-36934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/>
      <c r="BH59" s="9">
        <v>2149</v>
      </c>
      <c r="BI59" s="9">
        <v>2149</v>
      </c>
      <c r="BJ59" s="9">
        <f t="shared" si="0"/>
        <v>0</v>
      </c>
      <c r="BK59" s="9">
        <v>2149</v>
      </c>
      <c r="BL59" s="9">
        <f t="shared" si="0"/>
        <v>0</v>
      </c>
      <c r="BM59" s="9">
        <v>2149</v>
      </c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</row>
    <row r="60" spans="1:211" x14ac:dyDescent="0.35">
      <c r="A60" s="7" t="s">
        <v>0</v>
      </c>
      <c r="B60" s="5" t="s">
        <v>225</v>
      </c>
      <c r="C60" s="10">
        <v>43887.5</v>
      </c>
      <c r="D60" s="10">
        <v>0</v>
      </c>
      <c r="E60" s="10">
        <v>43887.5</v>
      </c>
      <c r="F60" s="10">
        <v>0</v>
      </c>
      <c r="G60" s="10">
        <v>43887.5</v>
      </c>
      <c r="H60" s="10">
        <v>0</v>
      </c>
      <c r="I60" s="10">
        <v>43887.5</v>
      </c>
      <c r="J60" s="10">
        <v>0</v>
      </c>
      <c r="K60" s="10">
        <v>43887.5</v>
      </c>
      <c r="L60" s="10">
        <v>0</v>
      </c>
      <c r="M60" s="10">
        <v>43887.5</v>
      </c>
      <c r="N60" s="10">
        <v>0</v>
      </c>
      <c r="O60" s="10">
        <v>43887.5</v>
      </c>
      <c r="P60" s="10">
        <v>0</v>
      </c>
      <c r="Q60" s="10">
        <v>43887.5</v>
      </c>
      <c r="R60" s="10">
        <v>0</v>
      </c>
      <c r="S60" s="10">
        <v>43887.5</v>
      </c>
      <c r="T60" s="10">
        <v>0</v>
      </c>
      <c r="U60" s="10">
        <v>43887.5</v>
      </c>
      <c r="V60" s="10">
        <v>0</v>
      </c>
      <c r="W60" s="10">
        <v>43887.5</v>
      </c>
      <c r="X60" s="10">
        <v>-6953.5</v>
      </c>
      <c r="Y60" s="10">
        <v>36934</v>
      </c>
      <c r="Z60" s="10">
        <v>0</v>
      </c>
      <c r="AA60" s="10">
        <v>36934</v>
      </c>
      <c r="AB60" s="10">
        <v>0</v>
      </c>
      <c r="AC60" s="10">
        <v>36934</v>
      </c>
      <c r="AD60" s="10">
        <v>-36934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/>
      <c r="BH60" s="10">
        <v>2149</v>
      </c>
      <c r="BI60" s="10">
        <v>2149</v>
      </c>
      <c r="BJ60" s="10">
        <f t="shared" si="0"/>
        <v>0</v>
      </c>
      <c r="BK60" s="10">
        <f>SUM(BK59)</f>
        <v>2149</v>
      </c>
      <c r="BL60" s="10">
        <f t="shared" si="0"/>
        <v>0</v>
      </c>
      <c r="BM60" s="10">
        <f>SUM(BM59)</f>
        <v>2149</v>
      </c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</row>
    <row r="61" spans="1:211" x14ac:dyDescent="0.35">
      <c r="A61" s="7" t="s">
        <v>0</v>
      </c>
      <c r="B61" s="5" t="s">
        <v>226</v>
      </c>
      <c r="C61" s="10">
        <v>3107684.35</v>
      </c>
      <c r="D61" s="10">
        <v>69204.34</v>
      </c>
      <c r="E61" s="10">
        <v>3176888.69</v>
      </c>
      <c r="F61" s="10">
        <v>64457.87</v>
      </c>
      <c r="G61" s="10">
        <v>3241346.56</v>
      </c>
      <c r="H61" s="10">
        <v>81348.17</v>
      </c>
      <c r="I61" s="10">
        <v>3322694.73</v>
      </c>
      <c r="J61" s="10">
        <v>84023.25</v>
      </c>
      <c r="K61" s="10">
        <v>3406717.98</v>
      </c>
      <c r="L61" s="10">
        <v>58713.1</v>
      </c>
      <c r="M61" s="10">
        <v>3465431.08</v>
      </c>
      <c r="N61" s="10">
        <v>91396.13</v>
      </c>
      <c r="O61" s="10">
        <v>3556827.21</v>
      </c>
      <c r="P61" s="10">
        <v>89899.31</v>
      </c>
      <c r="Q61" s="10">
        <v>3646726.52</v>
      </c>
      <c r="R61" s="10">
        <v>86628.19</v>
      </c>
      <c r="S61" s="10">
        <v>3733354.71</v>
      </c>
      <c r="T61" s="10">
        <v>73773.14</v>
      </c>
      <c r="U61" s="10">
        <v>3807127.85</v>
      </c>
      <c r="V61" s="10">
        <v>41430.629999999997</v>
      </c>
      <c r="W61" s="10">
        <v>3848558.48</v>
      </c>
      <c r="X61" s="10">
        <v>-14824.78</v>
      </c>
      <c r="Y61" s="10">
        <v>3833733.7</v>
      </c>
      <c r="Z61" s="10">
        <v>48574.11</v>
      </c>
      <c r="AA61" s="10">
        <v>3882307.81</v>
      </c>
      <c r="AB61" s="10">
        <v>53547.29</v>
      </c>
      <c r="AC61" s="10">
        <v>3935855.1</v>
      </c>
      <c r="AD61" s="10">
        <v>58087.53</v>
      </c>
      <c r="AE61" s="10">
        <v>3993942.63</v>
      </c>
      <c r="AF61" s="10">
        <v>69848.33</v>
      </c>
      <c r="AG61" s="10">
        <v>4063790.96</v>
      </c>
      <c r="AH61" s="10">
        <v>71988.66</v>
      </c>
      <c r="AI61" s="10">
        <v>4135779.62</v>
      </c>
      <c r="AJ61" s="10">
        <v>62536.37</v>
      </c>
      <c r="AK61" s="10">
        <v>4198315.99</v>
      </c>
      <c r="AL61" s="10">
        <v>84873.11</v>
      </c>
      <c r="AM61" s="10">
        <v>4283189.0999999996</v>
      </c>
      <c r="AN61" s="10">
        <v>100015.28</v>
      </c>
      <c r="AO61" s="10">
        <v>4383204.38</v>
      </c>
      <c r="AP61" s="10">
        <v>65788.31</v>
      </c>
      <c r="AQ61" s="10">
        <v>4448992.6900000004</v>
      </c>
      <c r="AR61" s="10">
        <v>74348.460000000006</v>
      </c>
      <c r="AS61" s="10">
        <v>4523341.1500000004</v>
      </c>
      <c r="AT61" s="10">
        <v>58695.360000000001</v>
      </c>
      <c r="AU61" s="10">
        <v>4582036.51</v>
      </c>
      <c r="AV61" s="10">
        <v>-5722414.8099999996</v>
      </c>
      <c r="AW61" s="10">
        <v>-1140378.3</v>
      </c>
      <c r="AX61" s="10">
        <v>18554.5</v>
      </c>
      <c r="AY61" s="10">
        <v>-1121823.8</v>
      </c>
      <c r="AZ61" s="10">
        <v>51834.79</v>
      </c>
      <c r="BA61" s="10">
        <v>-1069989.01</v>
      </c>
      <c r="BB61" s="10">
        <v>54620.85</v>
      </c>
      <c r="BC61" s="10">
        <v>-1015368.16</v>
      </c>
      <c r="BD61" s="10">
        <v>51097.89</v>
      </c>
      <c r="BE61" s="10">
        <v>-964270.27</v>
      </c>
      <c r="BF61" s="10">
        <v>38921.410000000003</v>
      </c>
      <c r="BG61" s="10">
        <v>-925348.86</v>
      </c>
      <c r="BH61" s="10">
        <v>49642.29</v>
      </c>
      <c r="BI61" s="10">
        <v>-875706.57</v>
      </c>
      <c r="BJ61" s="10">
        <f t="shared" si="0"/>
        <v>69213.909999999916</v>
      </c>
      <c r="BK61" s="10">
        <f>BK54+BK58+BK60</f>
        <v>-806492.66</v>
      </c>
      <c r="BL61" s="10">
        <f t="shared" si="0"/>
        <v>81697.489999999991</v>
      </c>
      <c r="BM61" s="10">
        <f>BM54+BM58+BM60</f>
        <v>-724795.17</v>
      </c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</row>
    <row r="62" spans="1:211" x14ac:dyDescent="0.35">
      <c r="A62" s="4" t="s">
        <v>0</v>
      </c>
      <c r="B62" s="5" t="s">
        <v>227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</row>
    <row r="63" spans="1:211" x14ac:dyDescent="0.35">
      <c r="A63" s="4" t="s">
        <v>228</v>
      </c>
      <c r="B63" s="5" t="s">
        <v>229</v>
      </c>
      <c r="C63" s="9">
        <v>-318800</v>
      </c>
      <c r="D63" s="9">
        <v>0</v>
      </c>
      <c r="E63" s="9">
        <v>-318800</v>
      </c>
      <c r="F63" s="9">
        <v>0</v>
      </c>
      <c r="G63" s="9">
        <v>-318800</v>
      </c>
      <c r="H63" s="9">
        <v>0</v>
      </c>
      <c r="I63" s="9">
        <v>-318800</v>
      </c>
      <c r="J63" s="9">
        <v>0</v>
      </c>
      <c r="K63" s="9">
        <v>-318800</v>
      </c>
      <c r="L63" s="9">
        <v>0</v>
      </c>
      <c r="M63" s="9">
        <v>-318800</v>
      </c>
      <c r="N63" s="9">
        <v>0</v>
      </c>
      <c r="O63" s="9">
        <v>-318800</v>
      </c>
      <c r="P63" s="9">
        <v>0</v>
      </c>
      <c r="Q63" s="9">
        <v>-318800</v>
      </c>
      <c r="R63" s="9">
        <v>0</v>
      </c>
      <c r="S63" s="9">
        <v>-318800</v>
      </c>
      <c r="T63" s="9">
        <v>0</v>
      </c>
      <c r="U63" s="9">
        <v>-318800</v>
      </c>
      <c r="V63" s="9">
        <v>0</v>
      </c>
      <c r="W63" s="9">
        <v>-318800</v>
      </c>
      <c r="X63" s="9">
        <v>0</v>
      </c>
      <c r="Y63" s="9">
        <v>-318800</v>
      </c>
      <c r="Z63" s="9">
        <v>0</v>
      </c>
      <c r="AA63" s="9">
        <v>-318800</v>
      </c>
      <c r="AB63" s="9">
        <v>0</v>
      </c>
      <c r="AC63" s="9">
        <v>-318800</v>
      </c>
      <c r="AD63" s="9">
        <v>0</v>
      </c>
      <c r="AE63" s="9">
        <v>-318800</v>
      </c>
      <c r="AF63" s="9">
        <v>0</v>
      </c>
      <c r="AG63" s="9">
        <v>-318800</v>
      </c>
      <c r="AH63" s="9">
        <v>0</v>
      </c>
      <c r="AI63" s="9">
        <v>-318800</v>
      </c>
      <c r="AJ63" s="9">
        <v>0</v>
      </c>
      <c r="AK63" s="9">
        <v>-318800</v>
      </c>
      <c r="AL63" s="9">
        <v>0</v>
      </c>
      <c r="AM63" s="9">
        <v>-318800</v>
      </c>
      <c r="AN63" s="9">
        <v>0</v>
      </c>
      <c r="AO63" s="9">
        <v>-318800</v>
      </c>
      <c r="AP63" s="9">
        <v>0</v>
      </c>
      <c r="AQ63" s="9">
        <v>-318800</v>
      </c>
      <c r="AR63" s="9">
        <v>0</v>
      </c>
      <c r="AS63" s="9">
        <v>-318800</v>
      </c>
      <c r="AT63" s="9">
        <v>0</v>
      </c>
      <c r="AU63" s="9">
        <v>-318800</v>
      </c>
      <c r="AV63" s="9">
        <v>0</v>
      </c>
      <c r="AW63" s="9">
        <v>-318800</v>
      </c>
      <c r="AX63" s="9">
        <v>0</v>
      </c>
      <c r="AY63" s="9">
        <v>-318800</v>
      </c>
      <c r="AZ63" s="9">
        <v>0</v>
      </c>
      <c r="BA63" s="9">
        <v>-318800</v>
      </c>
      <c r="BB63" s="9">
        <v>0</v>
      </c>
      <c r="BC63" s="9">
        <v>-318800</v>
      </c>
      <c r="BD63" s="9">
        <v>0</v>
      </c>
      <c r="BE63" s="9">
        <v>-318800</v>
      </c>
      <c r="BF63" s="9">
        <v>0</v>
      </c>
      <c r="BG63" s="9">
        <v>-318800</v>
      </c>
      <c r="BH63" s="9">
        <v>0</v>
      </c>
      <c r="BI63" s="9">
        <v>-318800</v>
      </c>
      <c r="BJ63" s="9">
        <f t="shared" si="0"/>
        <v>0</v>
      </c>
      <c r="BK63" s="9">
        <v>-318800</v>
      </c>
      <c r="BL63" s="9">
        <f t="shared" si="0"/>
        <v>0</v>
      </c>
      <c r="BM63" s="9">
        <v>-318800</v>
      </c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</row>
    <row r="64" spans="1:211" x14ac:dyDescent="0.35">
      <c r="A64" s="7" t="s">
        <v>0</v>
      </c>
      <c r="B64" s="5" t="s">
        <v>230</v>
      </c>
      <c r="C64" s="10">
        <v>-318800</v>
      </c>
      <c r="D64" s="10">
        <v>0</v>
      </c>
      <c r="E64" s="10">
        <v>-318800</v>
      </c>
      <c r="F64" s="10">
        <v>0</v>
      </c>
      <c r="G64" s="10">
        <v>-318800</v>
      </c>
      <c r="H64" s="10">
        <v>0</v>
      </c>
      <c r="I64" s="10">
        <v>-318800</v>
      </c>
      <c r="J64" s="10">
        <v>0</v>
      </c>
      <c r="K64" s="10">
        <v>-318800</v>
      </c>
      <c r="L64" s="10">
        <v>0</v>
      </c>
      <c r="M64" s="10">
        <v>-318800</v>
      </c>
      <c r="N64" s="10">
        <v>0</v>
      </c>
      <c r="O64" s="10">
        <v>-318800</v>
      </c>
      <c r="P64" s="10">
        <v>0</v>
      </c>
      <c r="Q64" s="10">
        <v>-318800</v>
      </c>
      <c r="R64" s="10">
        <v>0</v>
      </c>
      <c r="S64" s="10">
        <v>-318800</v>
      </c>
      <c r="T64" s="10">
        <v>0</v>
      </c>
      <c r="U64" s="10">
        <v>-318800</v>
      </c>
      <c r="V64" s="10">
        <v>0</v>
      </c>
      <c r="W64" s="10">
        <v>-318800</v>
      </c>
      <c r="X64" s="10">
        <v>0</v>
      </c>
      <c r="Y64" s="10">
        <v>-318800</v>
      </c>
      <c r="Z64" s="10">
        <v>0</v>
      </c>
      <c r="AA64" s="10">
        <v>-318800</v>
      </c>
      <c r="AB64" s="10">
        <v>0</v>
      </c>
      <c r="AC64" s="10">
        <v>-318800</v>
      </c>
      <c r="AD64" s="10">
        <v>0</v>
      </c>
      <c r="AE64" s="10">
        <v>-318800</v>
      </c>
      <c r="AF64" s="10">
        <v>0</v>
      </c>
      <c r="AG64" s="10">
        <v>-318800</v>
      </c>
      <c r="AH64" s="10">
        <v>0</v>
      </c>
      <c r="AI64" s="10">
        <v>-318800</v>
      </c>
      <c r="AJ64" s="10">
        <v>0</v>
      </c>
      <c r="AK64" s="10">
        <v>-318800</v>
      </c>
      <c r="AL64" s="10">
        <v>0</v>
      </c>
      <c r="AM64" s="10">
        <v>-318800</v>
      </c>
      <c r="AN64" s="10">
        <v>0</v>
      </c>
      <c r="AO64" s="10">
        <v>-318800</v>
      </c>
      <c r="AP64" s="10">
        <v>0</v>
      </c>
      <c r="AQ64" s="10">
        <v>-318800</v>
      </c>
      <c r="AR64" s="10">
        <v>0</v>
      </c>
      <c r="AS64" s="10">
        <v>-318800</v>
      </c>
      <c r="AT64" s="10">
        <v>0</v>
      </c>
      <c r="AU64" s="10">
        <v>-318800</v>
      </c>
      <c r="AV64" s="10">
        <v>0</v>
      </c>
      <c r="AW64" s="10">
        <v>-318800</v>
      </c>
      <c r="AX64" s="10">
        <v>0</v>
      </c>
      <c r="AY64" s="10">
        <v>-318800</v>
      </c>
      <c r="AZ64" s="10">
        <v>0</v>
      </c>
      <c r="BA64" s="10">
        <v>-318800</v>
      </c>
      <c r="BB64" s="10">
        <v>0</v>
      </c>
      <c r="BC64" s="10">
        <v>-318800</v>
      </c>
      <c r="BD64" s="10">
        <v>0</v>
      </c>
      <c r="BE64" s="10">
        <v>-318800</v>
      </c>
      <c r="BF64" s="10">
        <v>0</v>
      </c>
      <c r="BG64" s="10">
        <v>-318800</v>
      </c>
      <c r="BH64" s="10">
        <v>0</v>
      </c>
      <c r="BI64" s="10">
        <v>-318800</v>
      </c>
      <c r="BJ64" s="10">
        <f t="shared" si="0"/>
        <v>0</v>
      </c>
      <c r="BK64" s="10">
        <f>SUM(BK63)</f>
        <v>-318800</v>
      </c>
      <c r="BL64" s="10">
        <f t="shared" si="0"/>
        <v>0</v>
      </c>
      <c r="BM64" s="10">
        <f>SUM(BM63)</f>
        <v>-318800</v>
      </c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</row>
    <row r="65" spans="1:211" x14ac:dyDescent="0.35">
      <c r="A65" s="7" t="s">
        <v>0</v>
      </c>
      <c r="B65" s="5" t="s">
        <v>231</v>
      </c>
      <c r="C65" s="10">
        <v>-318800</v>
      </c>
      <c r="D65" s="10">
        <v>0</v>
      </c>
      <c r="E65" s="10">
        <v>-318800</v>
      </c>
      <c r="F65" s="10">
        <v>0</v>
      </c>
      <c r="G65" s="10">
        <v>-318800</v>
      </c>
      <c r="H65" s="10">
        <v>0</v>
      </c>
      <c r="I65" s="10">
        <v>-318800</v>
      </c>
      <c r="J65" s="10">
        <v>0</v>
      </c>
      <c r="K65" s="10">
        <v>-318800</v>
      </c>
      <c r="L65" s="10">
        <v>0</v>
      </c>
      <c r="M65" s="10">
        <v>-318800</v>
      </c>
      <c r="N65" s="10">
        <v>0</v>
      </c>
      <c r="O65" s="10">
        <v>-318800</v>
      </c>
      <c r="P65" s="10">
        <v>0</v>
      </c>
      <c r="Q65" s="10">
        <v>-318800</v>
      </c>
      <c r="R65" s="10">
        <v>0</v>
      </c>
      <c r="S65" s="10">
        <v>-318800</v>
      </c>
      <c r="T65" s="10">
        <v>0</v>
      </c>
      <c r="U65" s="10">
        <v>-318800</v>
      </c>
      <c r="V65" s="10">
        <v>0</v>
      </c>
      <c r="W65" s="10">
        <v>-318800</v>
      </c>
      <c r="X65" s="10">
        <v>0</v>
      </c>
      <c r="Y65" s="10">
        <v>-318800</v>
      </c>
      <c r="Z65" s="10">
        <v>0</v>
      </c>
      <c r="AA65" s="10">
        <v>-318800</v>
      </c>
      <c r="AB65" s="10">
        <v>0</v>
      </c>
      <c r="AC65" s="10">
        <v>-318800</v>
      </c>
      <c r="AD65" s="10">
        <v>0</v>
      </c>
      <c r="AE65" s="10">
        <v>-318800</v>
      </c>
      <c r="AF65" s="10">
        <v>0</v>
      </c>
      <c r="AG65" s="10">
        <v>-318800</v>
      </c>
      <c r="AH65" s="10">
        <v>0</v>
      </c>
      <c r="AI65" s="10">
        <v>-318800</v>
      </c>
      <c r="AJ65" s="10">
        <v>0</v>
      </c>
      <c r="AK65" s="10">
        <v>-318800</v>
      </c>
      <c r="AL65" s="10">
        <v>0</v>
      </c>
      <c r="AM65" s="10">
        <v>-318800</v>
      </c>
      <c r="AN65" s="10">
        <v>0</v>
      </c>
      <c r="AO65" s="10">
        <v>-318800</v>
      </c>
      <c r="AP65" s="10">
        <v>0</v>
      </c>
      <c r="AQ65" s="10">
        <v>-318800</v>
      </c>
      <c r="AR65" s="10">
        <v>0</v>
      </c>
      <c r="AS65" s="10">
        <v>-318800</v>
      </c>
      <c r="AT65" s="10">
        <v>0</v>
      </c>
      <c r="AU65" s="10">
        <v>-318800</v>
      </c>
      <c r="AV65" s="10">
        <v>0</v>
      </c>
      <c r="AW65" s="10">
        <v>-318800</v>
      </c>
      <c r="AX65" s="10">
        <v>0</v>
      </c>
      <c r="AY65" s="10">
        <v>-318800</v>
      </c>
      <c r="AZ65" s="10">
        <v>0</v>
      </c>
      <c r="BA65" s="10">
        <v>-318800</v>
      </c>
      <c r="BB65" s="10">
        <v>0</v>
      </c>
      <c r="BC65" s="10">
        <v>-318800</v>
      </c>
      <c r="BD65" s="10">
        <v>0</v>
      </c>
      <c r="BE65" s="10">
        <v>-318800</v>
      </c>
      <c r="BF65" s="10">
        <v>0</v>
      </c>
      <c r="BG65" s="10">
        <v>-318800</v>
      </c>
      <c r="BH65" s="10">
        <v>0</v>
      </c>
      <c r="BI65" s="10">
        <v>-318800</v>
      </c>
      <c r="BJ65" s="10">
        <f t="shared" si="0"/>
        <v>0</v>
      </c>
      <c r="BK65" s="10">
        <f>BK64</f>
        <v>-318800</v>
      </c>
      <c r="BL65" s="10">
        <f t="shared" si="0"/>
        <v>0</v>
      </c>
      <c r="BM65" s="10">
        <f>BM64</f>
        <v>-318800</v>
      </c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</row>
    <row r="66" spans="1:211" x14ac:dyDescent="0.35">
      <c r="A66" s="4" t="s">
        <v>0</v>
      </c>
      <c r="B66" s="5" t="s">
        <v>232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>
        <f t="shared" si="0"/>
        <v>0</v>
      </c>
      <c r="BK66" s="9"/>
      <c r="BL66" s="9"/>
      <c r="BM66" s="9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</row>
    <row r="67" spans="1:211" x14ac:dyDescent="0.35">
      <c r="A67" s="4" t="s">
        <v>280</v>
      </c>
      <c r="B67" s="5" t="s">
        <v>281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-85471.65</v>
      </c>
      <c r="AE67" s="9">
        <v>-85471.65</v>
      </c>
      <c r="AF67" s="9">
        <v>0</v>
      </c>
      <c r="AG67" s="9">
        <v>-85471.65</v>
      </c>
      <c r="AH67" s="9">
        <v>0</v>
      </c>
      <c r="AI67" s="9">
        <v>-85471.65</v>
      </c>
      <c r="AJ67" s="9">
        <v>6053.58</v>
      </c>
      <c r="AK67" s="9">
        <v>-79418.070000000007</v>
      </c>
      <c r="AL67" s="9">
        <v>0</v>
      </c>
      <c r="AM67" s="9">
        <v>-79418.070000000007</v>
      </c>
      <c r="AN67" s="9">
        <v>0</v>
      </c>
      <c r="AO67" s="9">
        <v>-79418.070000000007</v>
      </c>
      <c r="AP67" s="9">
        <v>6053.58</v>
      </c>
      <c r="AQ67" s="9">
        <v>-73364.490000000005</v>
      </c>
      <c r="AR67" s="9">
        <v>0</v>
      </c>
      <c r="AS67" s="9">
        <v>-73364.490000000005</v>
      </c>
      <c r="AT67" s="9">
        <v>0</v>
      </c>
      <c r="AU67" s="9">
        <v>-73364.490000000005</v>
      </c>
      <c r="AV67" s="9">
        <v>6221.68</v>
      </c>
      <c r="AW67" s="9">
        <v>-67142.81</v>
      </c>
      <c r="AX67" s="9">
        <v>0</v>
      </c>
      <c r="AY67" s="9">
        <v>-67142.81</v>
      </c>
      <c r="AZ67" s="9">
        <v>0</v>
      </c>
      <c r="BA67" s="9">
        <v>-67142.81</v>
      </c>
      <c r="BB67" s="9">
        <v>6222.72</v>
      </c>
      <c r="BC67" s="9">
        <v>-60920.09</v>
      </c>
      <c r="BD67" s="9">
        <v>0</v>
      </c>
      <c r="BE67" s="9">
        <v>-60920.09</v>
      </c>
      <c r="BF67" s="9">
        <v>0</v>
      </c>
      <c r="BG67" s="9">
        <v>-60920.09</v>
      </c>
      <c r="BH67" s="9">
        <v>6280.15</v>
      </c>
      <c r="BI67" s="9">
        <v>-54639.94</v>
      </c>
      <c r="BJ67" s="9">
        <f t="shared" si="0"/>
        <v>0</v>
      </c>
      <c r="BK67" s="9">
        <v>-54639.94</v>
      </c>
      <c r="BL67" s="9">
        <f t="shared" si="0"/>
        <v>0</v>
      </c>
      <c r="BM67" s="9">
        <v>-54639.94</v>
      </c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</row>
    <row r="68" spans="1:211" x14ac:dyDescent="0.35">
      <c r="A68" s="7" t="s">
        <v>0</v>
      </c>
      <c r="B68" s="5" t="s">
        <v>282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-85471.65</v>
      </c>
      <c r="AE68" s="10">
        <v>-85471.65</v>
      </c>
      <c r="AF68" s="10">
        <v>0</v>
      </c>
      <c r="AG68" s="10">
        <v>-85471.65</v>
      </c>
      <c r="AH68" s="10">
        <v>0</v>
      </c>
      <c r="AI68" s="10">
        <v>-85471.65</v>
      </c>
      <c r="AJ68" s="10">
        <v>6053.58</v>
      </c>
      <c r="AK68" s="10">
        <v>-79418.070000000007</v>
      </c>
      <c r="AL68" s="10">
        <v>0</v>
      </c>
      <c r="AM68" s="10">
        <v>-79418.070000000007</v>
      </c>
      <c r="AN68" s="10">
        <v>0</v>
      </c>
      <c r="AO68" s="10">
        <v>-79418.070000000007</v>
      </c>
      <c r="AP68" s="10">
        <v>6053.58</v>
      </c>
      <c r="AQ68" s="10">
        <v>-73364.490000000005</v>
      </c>
      <c r="AR68" s="10">
        <v>0</v>
      </c>
      <c r="AS68" s="10">
        <v>-73364.490000000005</v>
      </c>
      <c r="AT68" s="10">
        <v>0</v>
      </c>
      <c r="AU68" s="10">
        <v>-73364.490000000005</v>
      </c>
      <c r="AV68" s="10">
        <v>6221.68</v>
      </c>
      <c r="AW68" s="10">
        <v>-67142.81</v>
      </c>
      <c r="AX68" s="10">
        <v>0</v>
      </c>
      <c r="AY68" s="10">
        <v>-67142.81</v>
      </c>
      <c r="AZ68" s="10">
        <v>0</v>
      </c>
      <c r="BA68" s="10">
        <v>-67142.81</v>
      </c>
      <c r="BB68" s="10">
        <v>6222.72</v>
      </c>
      <c r="BC68" s="10">
        <v>-60920.09</v>
      </c>
      <c r="BD68" s="10">
        <v>0</v>
      </c>
      <c r="BE68" s="10">
        <v>-60920.09</v>
      </c>
      <c r="BF68" s="10">
        <v>0</v>
      </c>
      <c r="BG68" s="10">
        <v>-60920.09</v>
      </c>
      <c r="BH68" s="10">
        <v>6280.15</v>
      </c>
      <c r="BI68" s="10">
        <v>-54639.94</v>
      </c>
      <c r="BJ68" s="10">
        <f t="shared" si="0"/>
        <v>0</v>
      </c>
      <c r="BK68" s="10">
        <f>SUM(BK67)</f>
        <v>-54639.94</v>
      </c>
      <c r="BL68" s="10">
        <f t="shared" si="0"/>
        <v>0</v>
      </c>
      <c r="BM68" s="10">
        <f>SUM(BM67)</f>
        <v>-54639.94</v>
      </c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</row>
    <row r="69" spans="1:211" x14ac:dyDescent="0.35">
      <c r="A69" s="4" t="s">
        <v>233</v>
      </c>
      <c r="B69" s="5" t="s">
        <v>234</v>
      </c>
      <c r="C69" s="9">
        <v>-245801.4</v>
      </c>
      <c r="D69" s="9">
        <v>770.44</v>
      </c>
      <c r="E69" s="9">
        <v>-245030.96</v>
      </c>
      <c r="F69" s="9">
        <v>-484</v>
      </c>
      <c r="G69" s="9">
        <v>-245514.96</v>
      </c>
      <c r="H69" s="9">
        <v>-349</v>
      </c>
      <c r="I69" s="9">
        <v>-245863.96</v>
      </c>
      <c r="J69" s="9">
        <v>-123.57</v>
      </c>
      <c r="K69" s="9">
        <v>-245987.53</v>
      </c>
      <c r="L69" s="9">
        <v>45986.75</v>
      </c>
      <c r="M69" s="9">
        <v>-200000.78</v>
      </c>
      <c r="N69" s="9">
        <v>7811.26</v>
      </c>
      <c r="O69" s="9">
        <v>-192189.52</v>
      </c>
      <c r="P69" s="9">
        <v>-448</v>
      </c>
      <c r="Q69" s="9">
        <v>-192637.52</v>
      </c>
      <c r="R69" s="9">
        <v>2595.77</v>
      </c>
      <c r="S69" s="9">
        <v>-190041.75</v>
      </c>
      <c r="T69" s="9">
        <v>-448</v>
      </c>
      <c r="U69" s="9">
        <v>-190489.75</v>
      </c>
      <c r="V69" s="9">
        <v>82755.7</v>
      </c>
      <c r="W69" s="9">
        <v>-107734.05</v>
      </c>
      <c r="X69" s="9">
        <v>4633.24</v>
      </c>
      <c r="Y69" s="9">
        <v>-103100.81</v>
      </c>
      <c r="Z69" s="9">
        <v>1118</v>
      </c>
      <c r="AA69" s="9">
        <v>-101982.81</v>
      </c>
      <c r="AB69" s="9">
        <v>779</v>
      </c>
      <c r="AC69" s="9">
        <v>-101203.81</v>
      </c>
      <c r="AD69" s="9">
        <v>-39373.75</v>
      </c>
      <c r="AE69" s="9">
        <v>-140577.56</v>
      </c>
      <c r="AF69" s="9">
        <v>9339.2800000000007</v>
      </c>
      <c r="AG69" s="9">
        <v>-131238.28</v>
      </c>
      <c r="AH69" s="9">
        <v>1284</v>
      </c>
      <c r="AI69" s="9">
        <v>-129954.28</v>
      </c>
      <c r="AJ69" s="9">
        <v>4065.76</v>
      </c>
      <c r="AK69" s="9">
        <v>-125888.52</v>
      </c>
      <c r="AL69" s="9">
        <v>1284</v>
      </c>
      <c r="AM69" s="9">
        <v>-124604.52</v>
      </c>
      <c r="AN69" s="9">
        <v>1284</v>
      </c>
      <c r="AO69" s="9">
        <v>-123320.52</v>
      </c>
      <c r="AP69" s="9">
        <v>15678.46</v>
      </c>
      <c r="AQ69" s="9">
        <v>-107642.06</v>
      </c>
      <c r="AR69" s="9">
        <v>1284</v>
      </c>
      <c r="AS69" s="9">
        <v>-106358.06</v>
      </c>
      <c r="AT69" s="9">
        <v>91776.81</v>
      </c>
      <c r="AU69" s="9">
        <v>-14581.25</v>
      </c>
      <c r="AV69" s="9">
        <v>1284</v>
      </c>
      <c r="AW69" s="9">
        <v>-13297.25</v>
      </c>
      <c r="AX69" s="9">
        <v>1132.28</v>
      </c>
      <c r="AY69" s="9">
        <v>-12164.97</v>
      </c>
      <c r="AZ69" s="9">
        <v>1132.28</v>
      </c>
      <c r="BA69" s="9">
        <v>-11032.69</v>
      </c>
      <c r="BB69" s="9">
        <v>1970.38</v>
      </c>
      <c r="BC69" s="9">
        <v>-9062.31</v>
      </c>
      <c r="BD69" s="9">
        <v>1411.64</v>
      </c>
      <c r="BE69" s="9">
        <v>-7650.67</v>
      </c>
      <c r="BF69" s="9">
        <v>1411.64</v>
      </c>
      <c r="BG69" s="9">
        <v>-6239.03</v>
      </c>
      <c r="BH69" s="9">
        <v>1556.42</v>
      </c>
      <c r="BI69" s="9">
        <v>-4682.6099999999997</v>
      </c>
      <c r="BJ69" s="9">
        <f t="shared" ref="BJ69:BL101" si="1">BK69-BI69</f>
        <v>1484.0299999999997</v>
      </c>
      <c r="BK69" s="9">
        <v>-3198.58</v>
      </c>
      <c r="BL69" s="9">
        <f t="shared" si="1"/>
        <v>1484.03</v>
      </c>
      <c r="BM69" s="9">
        <v>-1714.55</v>
      </c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</row>
    <row r="70" spans="1:211" x14ac:dyDescent="0.35">
      <c r="A70" s="7" t="s">
        <v>0</v>
      </c>
      <c r="B70" s="5" t="s">
        <v>235</v>
      </c>
      <c r="C70" s="10">
        <v>-245801.4</v>
      </c>
      <c r="D70" s="10">
        <v>770.44</v>
      </c>
      <c r="E70" s="10">
        <v>-245030.96</v>
      </c>
      <c r="F70" s="10">
        <v>-484</v>
      </c>
      <c r="G70" s="10">
        <v>-245514.96</v>
      </c>
      <c r="H70" s="10">
        <v>-349</v>
      </c>
      <c r="I70" s="10">
        <v>-245863.96</v>
      </c>
      <c r="J70" s="10">
        <v>-123.57</v>
      </c>
      <c r="K70" s="10">
        <v>-245987.53</v>
      </c>
      <c r="L70" s="10">
        <v>45986.75</v>
      </c>
      <c r="M70" s="10">
        <v>-200000.78</v>
      </c>
      <c r="N70" s="10">
        <v>7811.26</v>
      </c>
      <c r="O70" s="10">
        <v>-192189.52</v>
      </c>
      <c r="P70" s="10">
        <v>-448</v>
      </c>
      <c r="Q70" s="10">
        <v>-192637.52</v>
      </c>
      <c r="R70" s="10">
        <v>2595.77</v>
      </c>
      <c r="S70" s="10">
        <v>-190041.75</v>
      </c>
      <c r="T70" s="10">
        <v>-448</v>
      </c>
      <c r="U70" s="10">
        <v>-190489.75</v>
      </c>
      <c r="V70" s="10">
        <v>82755.7</v>
      </c>
      <c r="W70" s="10">
        <v>-107734.05</v>
      </c>
      <c r="X70" s="10">
        <v>4633.24</v>
      </c>
      <c r="Y70" s="10">
        <v>-103100.81</v>
      </c>
      <c r="Z70" s="10">
        <v>1118</v>
      </c>
      <c r="AA70" s="10">
        <v>-101982.81</v>
      </c>
      <c r="AB70" s="10">
        <v>779</v>
      </c>
      <c r="AC70" s="10">
        <v>-101203.81</v>
      </c>
      <c r="AD70" s="10">
        <v>-39373.75</v>
      </c>
      <c r="AE70" s="10">
        <v>-140577.56</v>
      </c>
      <c r="AF70" s="10">
        <v>9339.2800000000007</v>
      </c>
      <c r="AG70" s="10">
        <v>-131238.28</v>
      </c>
      <c r="AH70" s="10">
        <v>1284</v>
      </c>
      <c r="AI70" s="10">
        <v>-129954.28</v>
      </c>
      <c r="AJ70" s="10">
        <v>4065.76</v>
      </c>
      <c r="AK70" s="10">
        <v>-125888.52</v>
      </c>
      <c r="AL70" s="10">
        <v>1284</v>
      </c>
      <c r="AM70" s="10">
        <v>-124604.52</v>
      </c>
      <c r="AN70" s="10">
        <v>1284</v>
      </c>
      <c r="AO70" s="10">
        <v>-123320.52</v>
      </c>
      <c r="AP70" s="10">
        <v>15678.46</v>
      </c>
      <c r="AQ70" s="10">
        <v>-107642.06</v>
      </c>
      <c r="AR70" s="10">
        <v>1284</v>
      </c>
      <c r="AS70" s="10">
        <v>-106358.06</v>
      </c>
      <c r="AT70" s="10">
        <v>91776.81</v>
      </c>
      <c r="AU70" s="10">
        <v>-14581.25</v>
      </c>
      <c r="AV70" s="10">
        <v>1284</v>
      </c>
      <c r="AW70" s="10">
        <v>-13297.25</v>
      </c>
      <c r="AX70" s="10">
        <v>1132.28</v>
      </c>
      <c r="AY70" s="10">
        <v>-12164.97</v>
      </c>
      <c r="AZ70" s="10">
        <v>1132.28</v>
      </c>
      <c r="BA70" s="10">
        <v>-11032.69</v>
      </c>
      <c r="BB70" s="10">
        <v>1970.38</v>
      </c>
      <c r="BC70" s="10">
        <v>-9062.31</v>
      </c>
      <c r="BD70" s="10">
        <v>1411.64</v>
      </c>
      <c r="BE70" s="10">
        <v>-7650.67</v>
      </c>
      <c r="BF70" s="10">
        <v>1411.64</v>
      </c>
      <c r="BG70" s="10">
        <v>-6239.03</v>
      </c>
      <c r="BH70" s="10">
        <v>1556.42</v>
      </c>
      <c r="BI70" s="10">
        <v>-4682.6099999999997</v>
      </c>
      <c r="BJ70" s="10">
        <f t="shared" si="1"/>
        <v>1484.0299999999997</v>
      </c>
      <c r="BK70" s="10">
        <f>SUM(BK69)</f>
        <v>-3198.58</v>
      </c>
      <c r="BL70" s="10">
        <f t="shared" si="1"/>
        <v>1484.03</v>
      </c>
      <c r="BM70" s="10">
        <f>SUM(BM69)</f>
        <v>-1714.55</v>
      </c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</row>
    <row r="71" spans="1:211" x14ac:dyDescent="0.35">
      <c r="A71" s="7" t="s">
        <v>0</v>
      </c>
      <c r="B71" s="5" t="s">
        <v>236</v>
      </c>
      <c r="C71" s="10">
        <v>-245801.4</v>
      </c>
      <c r="D71" s="10">
        <v>770.44</v>
      </c>
      <c r="E71" s="10">
        <v>-245030.96</v>
      </c>
      <c r="F71" s="10">
        <v>-484</v>
      </c>
      <c r="G71" s="10">
        <v>-245514.96</v>
      </c>
      <c r="H71" s="10">
        <v>-349</v>
      </c>
      <c r="I71" s="10">
        <v>-245863.96</v>
      </c>
      <c r="J71" s="10">
        <v>-123.57</v>
      </c>
      <c r="K71" s="10">
        <v>-245987.53</v>
      </c>
      <c r="L71" s="10">
        <v>45986.75</v>
      </c>
      <c r="M71" s="10">
        <v>-200000.78</v>
      </c>
      <c r="N71" s="10">
        <v>7811.26</v>
      </c>
      <c r="O71" s="10">
        <v>-192189.52</v>
      </c>
      <c r="P71" s="10">
        <v>-448</v>
      </c>
      <c r="Q71" s="10">
        <v>-192637.52</v>
      </c>
      <c r="R71" s="10">
        <v>2595.77</v>
      </c>
      <c r="S71" s="10">
        <v>-190041.75</v>
      </c>
      <c r="T71" s="10">
        <v>-448</v>
      </c>
      <c r="U71" s="10">
        <v>-190489.75</v>
      </c>
      <c r="V71" s="10">
        <v>82755.7</v>
      </c>
      <c r="W71" s="10">
        <v>-107734.05</v>
      </c>
      <c r="X71" s="10">
        <v>4633.24</v>
      </c>
      <c r="Y71" s="10">
        <v>-103100.81</v>
      </c>
      <c r="Z71" s="10">
        <v>1118</v>
      </c>
      <c r="AA71" s="10">
        <v>-101982.81</v>
      </c>
      <c r="AB71" s="10">
        <v>779</v>
      </c>
      <c r="AC71" s="10">
        <v>-101203.81</v>
      </c>
      <c r="AD71" s="10">
        <v>-124845.4</v>
      </c>
      <c r="AE71" s="10">
        <v>-226049.21</v>
      </c>
      <c r="AF71" s="10">
        <v>9339.2800000000007</v>
      </c>
      <c r="AG71" s="10">
        <v>-216709.93</v>
      </c>
      <c r="AH71" s="10">
        <v>1284</v>
      </c>
      <c r="AI71" s="10">
        <v>-215425.93</v>
      </c>
      <c r="AJ71" s="10">
        <v>10119.34</v>
      </c>
      <c r="AK71" s="10">
        <v>-205306.59</v>
      </c>
      <c r="AL71" s="10">
        <v>1284</v>
      </c>
      <c r="AM71" s="10">
        <v>-204022.59</v>
      </c>
      <c r="AN71" s="10">
        <v>1284</v>
      </c>
      <c r="AO71" s="10">
        <v>-202738.59</v>
      </c>
      <c r="AP71" s="10">
        <v>21732.04</v>
      </c>
      <c r="AQ71" s="10">
        <v>-181006.55</v>
      </c>
      <c r="AR71" s="10">
        <v>1284</v>
      </c>
      <c r="AS71" s="10">
        <v>-179722.55</v>
      </c>
      <c r="AT71" s="10">
        <v>91776.81</v>
      </c>
      <c r="AU71" s="10">
        <v>-87945.74</v>
      </c>
      <c r="AV71" s="10">
        <v>7505.68</v>
      </c>
      <c r="AW71" s="10">
        <v>-80440.06</v>
      </c>
      <c r="AX71" s="10">
        <v>1132.28</v>
      </c>
      <c r="AY71" s="10">
        <v>-79307.78</v>
      </c>
      <c r="AZ71" s="10">
        <v>1132.28</v>
      </c>
      <c r="BA71" s="10">
        <v>-78175.5</v>
      </c>
      <c r="BB71" s="10">
        <v>8193.1</v>
      </c>
      <c r="BC71" s="10">
        <v>-69982.399999999994</v>
      </c>
      <c r="BD71" s="10">
        <v>1411.64</v>
      </c>
      <c r="BE71" s="10">
        <v>-68570.759999999995</v>
      </c>
      <c r="BF71" s="10">
        <v>1411.64</v>
      </c>
      <c r="BG71" s="10">
        <v>-67159.12</v>
      </c>
      <c r="BH71" s="10">
        <v>7836.57</v>
      </c>
      <c r="BI71" s="10">
        <v>-59322.55</v>
      </c>
      <c r="BJ71" s="10">
        <f t="shared" si="1"/>
        <v>1484.0299999999988</v>
      </c>
      <c r="BK71" s="10">
        <f>BK70+BK68</f>
        <v>-57838.520000000004</v>
      </c>
      <c r="BL71" s="10">
        <f t="shared" si="1"/>
        <v>1484.0299999999988</v>
      </c>
      <c r="BM71" s="10">
        <f>BM70+BM68</f>
        <v>-56354.490000000005</v>
      </c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</row>
    <row r="72" spans="1:211" x14ac:dyDescent="0.35">
      <c r="A72" s="4" t="s">
        <v>0</v>
      </c>
      <c r="B72" s="5" t="s">
        <v>237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>
        <f t="shared" si="1"/>
        <v>0</v>
      </c>
      <c r="BK72" s="9"/>
      <c r="BL72" s="9">
        <f t="shared" si="1"/>
        <v>0</v>
      </c>
      <c r="BM72" s="9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</row>
    <row r="73" spans="1:211" x14ac:dyDescent="0.35">
      <c r="A73" s="4" t="s">
        <v>238</v>
      </c>
      <c r="B73" s="5" t="s">
        <v>239</v>
      </c>
      <c r="C73" s="9">
        <v>-715569.72</v>
      </c>
      <c r="D73" s="9">
        <v>-44029.69</v>
      </c>
      <c r="E73" s="9">
        <v>-759599.41</v>
      </c>
      <c r="F73" s="9">
        <v>162720.76999999999</v>
      </c>
      <c r="G73" s="9">
        <v>-596878.64</v>
      </c>
      <c r="H73" s="9">
        <v>241572.32</v>
      </c>
      <c r="I73" s="9">
        <v>-355306.32</v>
      </c>
      <c r="J73" s="9">
        <v>53806.57</v>
      </c>
      <c r="K73" s="9">
        <v>-301499.75</v>
      </c>
      <c r="L73" s="9">
        <v>59352.23</v>
      </c>
      <c r="M73" s="9">
        <v>-242147.52</v>
      </c>
      <c r="N73" s="9">
        <v>-43651.39</v>
      </c>
      <c r="O73" s="9">
        <v>-285798.90999999997</v>
      </c>
      <c r="P73" s="9">
        <v>69979.31</v>
      </c>
      <c r="Q73" s="9">
        <v>-215819.6</v>
      </c>
      <c r="R73" s="9">
        <v>-36618.99</v>
      </c>
      <c r="S73" s="9">
        <v>-252438.59</v>
      </c>
      <c r="T73" s="9">
        <v>-52035.41</v>
      </c>
      <c r="U73" s="9">
        <v>-304474</v>
      </c>
      <c r="V73" s="9">
        <v>-57656.33</v>
      </c>
      <c r="W73" s="9">
        <v>-362130.33</v>
      </c>
      <c r="X73" s="9">
        <v>-60392.53</v>
      </c>
      <c r="Y73" s="9">
        <v>-422522.86</v>
      </c>
      <c r="Z73" s="9">
        <v>-576138.05000000005</v>
      </c>
      <c r="AA73" s="9">
        <v>-998660.91</v>
      </c>
      <c r="AB73" s="9">
        <v>588847.57999999996</v>
      </c>
      <c r="AC73" s="9">
        <v>-409813.33</v>
      </c>
      <c r="AD73" s="9">
        <v>92925.71</v>
      </c>
      <c r="AE73" s="9">
        <v>-316887.62</v>
      </c>
      <c r="AF73" s="9">
        <v>25134.66</v>
      </c>
      <c r="AG73" s="9">
        <v>-291752.96000000002</v>
      </c>
      <c r="AH73" s="9">
        <v>46997.99</v>
      </c>
      <c r="AI73" s="9">
        <v>-244754.97</v>
      </c>
      <c r="AJ73" s="9">
        <v>15458.55</v>
      </c>
      <c r="AK73" s="9">
        <v>-229296.42</v>
      </c>
      <c r="AL73" s="9">
        <v>23507.67</v>
      </c>
      <c r="AM73" s="9">
        <v>-205788.75</v>
      </c>
      <c r="AN73" s="9">
        <v>-43355.69</v>
      </c>
      <c r="AO73" s="9">
        <v>-249144.44</v>
      </c>
      <c r="AP73" s="9">
        <v>-3661.48</v>
      </c>
      <c r="AQ73" s="9">
        <v>-252805.92</v>
      </c>
      <c r="AR73" s="9">
        <v>22142.3</v>
      </c>
      <c r="AS73" s="9">
        <v>-230663.62</v>
      </c>
      <c r="AT73" s="9">
        <v>-48042.73</v>
      </c>
      <c r="AU73" s="9">
        <v>-278706.34999999998</v>
      </c>
      <c r="AV73" s="9">
        <v>-39113.01</v>
      </c>
      <c r="AW73" s="9">
        <v>-317819.36</v>
      </c>
      <c r="AX73" s="9">
        <v>-87476.58</v>
      </c>
      <c r="AY73" s="9">
        <v>-405295.94</v>
      </c>
      <c r="AZ73" s="9">
        <v>-130681.63</v>
      </c>
      <c r="BA73" s="9">
        <v>-535977.56999999995</v>
      </c>
      <c r="BB73" s="9">
        <v>78116.639999999999</v>
      </c>
      <c r="BC73" s="9">
        <v>-457860.93</v>
      </c>
      <c r="BD73" s="9">
        <v>94623.52</v>
      </c>
      <c r="BE73" s="9">
        <v>-363237.41</v>
      </c>
      <c r="BF73" s="9">
        <v>93528.82</v>
      </c>
      <c r="BG73" s="9">
        <v>-269708.59000000003</v>
      </c>
      <c r="BH73" s="9">
        <v>32944.57</v>
      </c>
      <c r="BI73" s="9">
        <v>-236764.02</v>
      </c>
      <c r="BJ73" s="9">
        <f t="shared" si="1"/>
        <v>36141.129999999976</v>
      </c>
      <c r="BK73" s="9">
        <v>-200622.89</v>
      </c>
      <c r="BL73" s="9">
        <f t="shared" si="1"/>
        <v>6532.25</v>
      </c>
      <c r="BM73" s="9">
        <v>-194090.64</v>
      </c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</row>
    <row r="74" spans="1:211" x14ac:dyDescent="0.35">
      <c r="A74" s="7" t="s">
        <v>0</v>
      </c>
      <c r="B74" s="5" t="s">
        <v>240</v>
      </c>
      <c r="C74" s="10">
        <v>-715569.72</v>
      </c>
      <c r="D74" s="10">
        <v>-44029.69</v>
      </c>
      <c r="E74" s="10">
        <v>-759599.41</v>
      </c>
      <c r="F74" s="10">
        <v>162720.76999999999</v>
      </c>
      <c r="G74" s="10">
        <v>-596878.64</v>
      </c>
      <c r="H74" s="10">
        <v>241572.32</v>
      </c>
      <c r="I74" s="10">
        <v>-355306.32</v>
      </c>
      <c r="J74" s="10">
        <v>53806.57</v>
      </c>
      <c r="K74" s="10">
        <v>-301499.75</v>
      </c>
      <c r="L74" s="10">
        <v>59352.23</v>
      </c>
      <c r="M74" s="10">
        <v>-242147.52</v>
      </c>
      <c r="N74" s="10">
        <v>-43651.39</v>
      </c>
      <c r="O74" s="10">
        <v>-285798.90999999997</v>
      </c>
      <c r="P74" s="10">
        <v>69979.31</v>
      </c>
      <c r="Q74" s="10">
        <v>-215819.6</v>
      </c>
      <c r="R74" s="10">
        <v>-36618.99</v>
      </c>
      <c r="S74" s="10">
        <v>-252438.59</v>
      </c>
      <c r="T74" s="10">
        <v>-52035.41</v>
      </c>
      <c r="U74" s="10">
        <v>-304474</v>
      </c>
      <c r="V74" s="10">
        <v>-57656.33</v>
      </c>
      <c r="W74" s="10">
        <v>-362130.33</v>
      </c>
      <c r="X74" s="10">
        <v>-60392.53</v>
      </c>
      <c r="Y74" s="10">
        <v>-422522.86</v>
      </c>
      <c r="Z74" s="10">
        <v>-576138.05000000005</v>
      </c>
      <c r="AA74" s="10">
        <v>-998660.91</v>
      </c>
      <c r="AB74" s="10">
        <v>588847.57999999996</v>
      </c>
      <c r="AC74" s="10">
        <v>-409813.33</v>
      </c>
      <c r="AD74" s="10">
        <v>92925.71</v>
      </c>
      <c r="AE74" s="10">
        <v>-316887.62</v>
      </c>
      <c r="AF74" s="10">
        <v>25134.66</v>
      </c>
      <c r="AG74" s="10">
        <v>-291752.96000000002</v>
      </c>
      <c r="AH74" s="10">
        <v>46997.99</v>
      </c>
      <c r="AI74" s="10">
        <v>-244754.97</v>
      </c>
      <c r="AJ74" s="10">
        <v>15458.55</v>
      </c>
      <c r="AK74" s="10">
        <v>-229296.42</v>
      </c>
      <c r="AL74" s="10">
        <v>23507.67</v>
      </c>
      <c r="AM74" s="10">
        <v>-205788.75</v>
      </c>
      <c r="AN74" s="10">
        <v>-43355.69</v>
      </c>
      <c r="AO74" s="10">
        <v>-249144.44</v>
      </c>
      <c r="AP74" s="10">
        <v>-3661.48</v>
      </c>
      <c r="AQ74" s="10">
        <v>-252805.92</v>
      </c>
      <c r="AR74" s="10">
        <v>22142.3</v>
      </c>
      <c r="AS74" s="10">
        <v>-230663.62</v>
      </c>
      <c r="AT74" s="10">
        <v>-48042.73</v>
      </c>
      <c r="AU74" s="10">
        <v>-278706.34999999998</v>
      </c>
      <c r="AV74" s="10">
        <v>-39113.01</v>
      </c>
      <c r="AW74" s="10">
        <v>-317819.36</v>
      </c>
      <c r="AX74" s="10">
        <v>-87476.58</v>
      </c>
      <c r="AY74" s="10">
        <v>-405295.94</v>
      </c>
      <c r="AZ74" s="10">
        <v>-130681.63</v>
      </c>
      <c r="BA74" s="10">
        <v>-535977.56999999995</v>
      </c>
      <c r="BB74" s="10">
        <v>78116.639999999999</v>
      </c>
      <c r="BC74" s="10">
        <v>-457860.93</v>
      </c>
      <c r="BD74" s="10">
        <v>94623.52</v>
      </c>
      <c r="BE74" s="10">
        <v>-363237.41</v>
      </c>
      <c r="BF74" s="10">
        <v>93528.82</v>
      </c>
      <c r="BG74" s="10">
        <v>-269708.59000000003</v>
      </c>
      <c r="BH74" s="10">
        <v>32944.57</v>
      </c>
      <c r="BI74" s="10">
        <v>-236764.02</v>
      </c>
      <c r="BJ74" s="10">
        <f t="shared" si="1"/>
        <v>36141.129999999976</v>
      </c>
      <c r="BK74" s="10">
        <f>SUM(BK73)</f>
        <v>-200622.89</v>
      </c>
      <c r="BL74" s="10">
        <f t="shared" si="1"/>
        <v>6532.25</v>
      </c>
      <c r="BM74" s="10">
        <f>SUM(BM73)</f>
        <v>-194090.64</v>
      </c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</row>
    <row r="75" spans="1:211" x14ac:dyDescent="0.35">
      <c r="A75" s="4" t="s">
        <v>241</v>
      </c>
      <c r="B75" s="5" t="s">
        <v>242</v>
      </c>
      <c r="C75" s="9">
        <v>-4393391.7699999996</v>
      </c>
      <c r="D75" s="9">
        <v>-33648.980000000003</v>
      </c>
      <c r="E75" s="9">
        <v>-4427040.75</v>
      </c>
      <c r="F75" s="9">
        <v>56246.97</v>
      </c>
      <c r="G75" s="9">
        <v>-4370793.78</v>
      </c>
      <c r="H75" s="9">
        <v>-383856.56</v>
      </c>
      <c r="I75" s="9">
        <v>-4754650.34</v>
      </c>
      <c r="J75" s="9">
        <v>-74182.63</v>
      </c>
      <c r="K75" s="9">
        <v>-4828832.97</v>
      </c>
      <c r="L75" s="9">
        <v>-125833.49</v>
      </c>
      <c r="M75" s="9">
        <v>-4954666.46</v>
      </c>
      <c r="N75" s="9">
        <v>-60360.95</v>
      </c>
      <c r="O75" s="9">
        <v>-5015027.41</v>
      </c>
      <c r="P75" s="9">
        <v>-154092.31</v>
      </c>
      <c r="Q75" s="9">
        <v>-5169119.72</v>
      </c>
      <c r="R75" s="9">
        <v>-97203.839999999997</v>
      </c>
      <c r="S75" s="9">
        <v>-5266323.5599999996</v>
      </c>
      <c r="T75" s="9">
        <v>-88886.65</v>
      </c>
      <c r="U75" s="9">
        <v>-5355210.21</v>
      </c>
      <c r="V75" s="9">
        <v>-68623.929999999993</v>
      </c>
      <c r="W75" s="9">
        <v>-5423834.1399999997</v>
      </c>
      <c r="X75" s="9">
        <v>238115.46</v>
      </c>
      <c r="Y75" s="9">
        <v>-5185718.68</v>
      </c>
      <c r="Z75" s="9">
        <v>-107502.87</v>
      </c>
      <c r="AA75" s="9">
        <v>-5293221.55</v>
      </c>
      <c r="AB75" s="9">
        <v>-214573.09</v>
      </c>
      <c r="AC75" s="9">
        <v>-5507794.6399999997</v>
      </c>
      <c r="AD75" s="9">
        <v>-80232.83</v>
      </c>
      <c r="AE75" s="9">
        <v>-5588027.4699999997</v>
      </c>
      <c r="AF75" s="9">
        <v>-81348.759999999995</v>
      </c>
      <c r="AG75" s="9">
        <v>-5669376.2300000004</v>
      </c>
      <c r="AH75" s="9">
        <v>-86075.66</v>
      </c>
      <c r="AI75" s="9">
        <v>-5755451.8899999997</v>
      </c>
      <c r="AJ75" s="9">
        <v>-93033.73</v>
      </c>
      <c r="AK75" s="9">
        <v>-5848485.6200000001</v>
      </c>
      <c r="AL75" s="9">
        <v>-114243.08</v>
      </c>
      <c r="AM75" s="9">
        <v>-5962728.7000000002</v>
      </c>
      <c r="AN75" s="9">
        <v>-65762.59</v>
      </c>
      <c r="AO75" s="9">
        <v>-6028491.29</v>
      </c>
      <c r="AP75" s="9">
        <v>-107213.62</v>
      </c>
      <c r="AQ75" s="9">
        <v>-6135704.9100000001</v>
      </c>
      <c r="AR75" s="9">
        <v>-137105.53</v>
      </c>
      <c r="AS75" s="9">
        <v>-6272810.4400000004</v>
      </c>
      <c r="AT75" s="9">
        <v>-93410.5</v>
      </c>
      <c r="AU75" s="9">
        <v>-6366220.9400000004</v>
      </c>
      <c r="AV75" s="9">
        <v>5607870.0499999998</v>
      </c>
      <c r="AW75" s="9">
        <v>-758350.89</v>
      </c>
      <c r="AX75" s="9">
        <v>-41668.39</v>
      </c>
      <c r="AY75" s="9">
        <v>-800019.28</v>
      </c>
      <c r="AZ75" s="9">
        <v>-41788.120000000003</v>
      </c>
      <c r="BA75" s="9">
        <v>-841807.4</v>
      </c>
      <c r="BB75" s="9">
        <v>-142071.95000000001</v>
      </c>
      <c r="BC75" s="9">
        <v>-983879.35</v>
      </c>
      <c r="BD75" s="9">
        <v>-131594.72</v>
      </c>
      <c r="BE75" s="9">
        <v>-1115474.07</v>
      </c>
      <c r="BF75" s="9">
        <v>-166763.95000000001</v>
      </c>
      <c r="BG75" s="9">
        <v>-1282238.02</v>
      </c>
      <c r="BH75" s="9">
        <v>-120662.19</v>
      </c>
      <c r="BI75" s="9">
        <v>-1402900.21</v>
      </c>
      <c r="BJ75" s="9">
        <f t="shared" si="1"/>
        <v>-120576.13000000012</v>
      </c>
      <c r="BK75" s="9">
        <v>-1523476.34</v>
      </c>
      <c r="BL75" s="9">
        <f t="shared" si="1"/>
        <v>-90613.289999999804</v>
      </c>
      <c r="BM75" s="9">
        <v>-1614089.63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</row>
    <row r="76" spans="1:211" x14ac:dyDescent="0.35">
      <c r="A76" s="7" t="s">
        <v>0</v>
      </c>
      <c r="B76" s="5" t="s">
        <v>243</v>
      </c>
      <c r="C76" s="10">
        <v>-4393391.7699999996</v>
      </c>
      <c r="D76" s="10">
        <v>-33648.980000000003</v>
      </c>
      <c r="E76" s="10">
        <v>-4427040.75</v>
      </c>
      <c r="F76" s="10">
        <v>56246.97</v>
      </c>
      <c r="G76" s="10">
        <v>-4370793.78</v>
      </c>
      <c r="H76" s="10">
        <v>-383856.56</v>
      </c>
      <c r="I76" s="10">
        <v>-4754650.34</v>
      </c>
      <c r="J76" s="10">
        <v>-74182.63</v>
      </c>
      <c r="K76" s="10">
        <v>-4828832.97</v>
      </c>
      <c r="L76" s="10">
        <v>-125833.49</v>
      </c>
      <c r="M76" s="10">
        <v>-4954666.46</v>
      </c>
      <c r="N76" s="10">
        <v>-60360.95</v>
      </c>
      <c r="O76" s="10">
        <v>-5015027.41</v>
      </c>
      <c r="P76" s="10">
        <v>-154092.31</v>
      </c>
      <c r="Q76" s="10">
        <v>-5169119.72</v>
      </c>
      <c r="R76" s="10">
        <v>-97203.839999999997</v>
      </c>
      <c r="S76" s="10">
        <v>-5266323.5599999996</v>
      </c>
      <c r="T76" s="10">
        <v>-88886.65</v>
      </c>
      <c r="U76" s="10">
        <v>-5355210.21</v>
      </c>
      <c r="V76" s="10">
        <v>-68623.929999999993</v>
      </c>
      <c r="W76" s="10">
        <v>-5423834.1399999997</v>
      </c>
      <c r="X76" s="10">
        <v>238115.46</v>
      </c>
      <c r="Y76" s="10">
        <v>-5185718.68</v>
      </c>
      <c r="Z76" s="10">
        <v>-107502.87</v>
      </c>
      <c r="AA76" s="10">
        <v>-5293221.55</v>
      </c>
      <c r="AB76" s="10">
        <v>-214573.09</v>
      </c>
      <c r="AC76" s="10">
        <v>-5507794.6399999997</v>
      </c>
      <c r="AD76" s="10">
        <v>-80232.83</v>
      </c>
      <c r="AE76" s="10">
        <v>-5588027.4699999997</v>
      </c>
      <c r="AF76" s="10">
        <v>-81348.759999999995</v>
      </c>
      <c r="AG76" s="10">
        <v>-5669376.2300000004</v>
      </c>
      <c r="AH76" s="10">
        <v>-86075.66</v>
      </c>
      <c r="AI76" s="10">
        <v>-5755451.8899999997</v>
      </c>
      <c r="AJ76" s="10">
        <v>-93033.73</v>
      </c>
      <c r="AK76" s="10">
        <v>-5848485.6200000001</v>
      </c>
      <c r="AL76" s="10">
        <v>-114243.08</v>
      </c>
      <c r="AM76" s="10">
        <v>-5962728.7000000002</v>
      </c>
      <c r="AN76" s="10">
        <v>-65762.59</v>
      </c>
      <c r="AO76" s="10">
        <v>-6028491.29</v>
      </c>
      <c r="AP76" s="10">
        <v>-107213.62</v>
      </c>
      <c r="AQ76" s="10">
        <v>-6135704.9100000001</v>
      </c>
      <c r="AR76" s="10">
        <v>-137105.53</v>
      </c>
      <c r="AS76" s="10">
        <v>-6272810.4400000004</v>
      </c>
      <c r="AT76" s="10">
        <v>-93410.5</v>
      </c>
      <c r="AU76" s="10">
        <v>-6366220.9400000004</v>
      </c>
      <c r="AV76" s="10">
        <v>5607870.0499999998</v>
      </c>
      <c r="AW76" s="10">
        <v>-758350.89</v>
      </c>
      <c r="AX76" s="10">
        <v>-41668.39</v>
      </c>
      <c r="AY76" s="10">
        <v>-800019.28</v>
      </c>
      <c r="AZ76" s="10">
        <v>-41788.120000000003</v>
      </c>
      <c r="BA76" s="10">
        <v>-841807.4</v>
      </c>
      <c r="BB76" s="10">
        <v>-142071.95000000001</v>
      </c>
      <c r="BC76" s="10">
        <v>-983879.35</v>
      </c>
      <c r="BD76" s="10">
        <v>-131594.72</v>
      </c>
      <c r="BE76" s="10">
        <v>-1115474.07</v>
      </c>
      <c r="BF76" s="10">
        <v>-166763.95000000001</v>
      </c>
      <c r="BG76" s="10">
        <v>-1282238.02</v>
      </c>
      <c r="BH76" s="10">
        <v>-120662.19</v>
      </c>
      <c r="BI76" s="10">
        <v>-1402900.21</v>
      </c>
      <c r="BJ76" s="10">
        <f t="shared" si="1"/>
        <v>-120576.13000000012</v>
      </c>
      <c r="BK76" s="10">
        <f>SUM(BK75)</f>
        <v>-1523476.34</v>
      </c>
      <c r="BL76" s="10">
        <f t="shared" si="1"/>
        <v>-90613.289999999804</v>
      </c>
      <c r="BM76" s="10">
        <f>SUM(BM75)</f>
        <v>-1614089.63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</row>
    <row r="77" spans="1:211" x14ac:dyDescent="0.35">
      <c r="A77" s="4" t="s">
        <v>244</v>
      </c>
      <c r="B77" s="5" t="s">
        <v>245</v>
      </c>
      <c r="C77" s="9">
        <v>-125232.23</v>
      </c>
      <c r="D77" s="9">
        <v>48281.440000000002</v>
      </c>
      <c r="E77" s="9">
        <v>-76950.789999999994</v>
      </c>
      <c r="F77" s="9">
        <v>34877.89</v>
      </c>
      <c r="G77" s="9">
        <v>-42072.9</v>
      </c>
      <c r="H77" s="9">
        <v>-23733.42</v>
      </c>
      <c r="I77" s="9">
        <v>-65806.320000000007</v>
      </c>
      <c r="J77" s="9">
        <v>-6117.01</v>
      </c>
      <c r="K77" s="9">
        <v>-71923.33</v>
      </c>
      <c r="L77" s="9">
        <v>14863.34</v>
      </c>
      <c r="M77" s="9">
        <v>-57059.99</v>
      </c>
      <c r="N77" s="9">
        <v>2812.75</v>
      </c>
      <c r="O77" s="9">
        <v>-54247.24</v>
      </c>
      <c r="P77" s="9">
        <v>-21053.16</v>
      </c>
      <c r="Q77" s="9">
        <v>-75300.399999999994</v>
      </c>
      <c r="R77" s="9">
        <v>21517.66</v>
      </c>
      <c r="S77" s="9">
        <v>-53782.74</v>
      </c>
      <c r="T77" s="9">
        <v>-21214.14</v>
      </c>
      <c r="U77" s="9">
        <v>-74996.88</v>
      </c>
      <c r="V77" s="9">
        <v>-84188.81</v>
      </c>
      <c r="W77" s="9">
        <v>-159185.69</v>
      </c>
      <c r="X77" s="9">
        <v>33357.47</v>
      </c>
      <c r="Y77" s="9">
        <v>-125828.22</v>
      </c>
      <c r="Z77" s="9">
        <v>43026.89</v>
      </c>
      <c r="AA77" s="9">
        <v>-82801.33</v>
      </c>
      <c r="AB77" s="9">
        <v>47545.65</v>
      </c>
      <c r="AC77" s="9">
        <v>-35255.68</v>
      </c>
      <c r="AD77" s="9">
        <v>18497.77</v>
      </c>
      <c r="AE77" s="9">
        <v>-16757.91</v>
      </c>
      <c r="AF77" s="9">
        <v>-6851.98</v>
      </c>
      <c r="AG77" s="9">
        <v>-23609.89</v>
      </c>
      <c r="AH77" s="9">
        <v>-30398.78</v>
      </c>
      <c r="AI77" s="9">
        <v>-54008.67</v>
      </c>
      <c r="AJ77" s="9">
        <v>6142.16</v>
      </c>
      <c r="AK77" s="9">
        <v>-47866.51</v>
      </c>
      <c r="AL77" s="9">
        <v>-255.69</v>
      </c>
      <c r="AM77" s="9">
        <v>-48122.2</v>
      </c>
      <c r="AN77" s="9">
        <v>-13254.57</v>
      </c>
      <c r="AO77" s="9">
        <v>-61376.77</v>
      </c>
      <c r="AP77" s="9">
        <v>-14701.18</v>
      </c>
      <c r="AQ77" s="9">
        <v>-76077.95</v>
      </c>
      <c r="AR77" s="9">
        <v>3680.23</v>
      </c>
      <c r="AS77" s="9">
        <v>-72397.72</v>
      </c>
      <c r="AT77" s="9">
        <v>-74378.5</v>
      </c>
      <c r="AU77" s="9">
        <v>-146776.22</v>
      </c>
      <c r="AV77" s="9">
        <v>73841.34</v>
      </c>
      <c r="AW77" s="9">
        <v>-72934.880000000005</v>
      </c>
      <c r="AX77" s="9">
        <v>-3623.36</v>
      </c>
      <c r="AY77" s="9">
        <v>-76558.240000000005</v>
      </c>
      <c r="AZ77" s="9">
        <v>25411.9</v>
      </c>
      <c r="BA77" s="9">
        <v>-51146.34</v>
      </c>
      <c r="BB77" s="9">
        <v>-10256.049999999999</v>
      </c>
      <c r="BC77" s="9">
        <v>-61402.39</v>
      </c>
      <c r="BD77" s="9">
        <v>-2157.44</v>
      </c>
      <c r="BE77" s="9">
        <v>-63559.83</v>
      </c>
      <c r="BF77" s="9">
        <v>2056.4299999999998</v>
      </c>
      <c r="BG77" s="9">
        <v>-61503.4</v>
      </c>
      <c r="BH77" s="9">
        <v>1362.9</v>
      </c>
      <c r="BI77" s="9">
        <v>-60140.5</v>
      </c>
      <c r="BJ77" s="9">
        <f t="shared" si="1"/>
        <v>6128.2699999999968</v>
      </c>
      <c r="BK77" s="9">
        <v>-54012.23</v>
      </c>
      <c r="BL77" s="9">
        <f t="shared" si="1"/>
        <v>-19975.079999999994</v>
      </c>
      <c r="BM77" s="9">
        <v>-73987.31</v>
      </c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</row>
    <row r="78" spans="1:211" x14ac:dyDescent="0.35">
      <c r="A78" s="7" t="s">
        <v>0</v>
      </c>
      <c r="B78" s="5" t="s">
        <v>246</v>
      </c>
      <c r="C78" s="10">
        <v>-125232.23</v>
      </c>
      <c r="D78" s="10">
        <v>48281.440000000002</v>
      </c>
      <c r="E78" s="10">
        <v>-76950.789999999994</v>
      </c>
      <c r="F78" s="10">
        <v>34877.89</v>
      </c>
      <c r="G78" s="10">
        <v>-42072.9</v>
      </c>
      <c r="H78" s="10">
        <v>-23733.42</v>
      </c>
      <c r="I78" s="10">
        <v>-65806.320000000007</v>
      </c>
      <c r="J78" s="10">
        <v>-6117.01</v>
      </c>
      <c r="K78" s="10">
        <v>-71923.33</v>
      </c>
      <c r="L78" s="10">
        <v>14863.34</v>
      </c>
      <c r="M78" s="10">
        <v>-57059.99</v>
      </c>
      <c r="N78" s="10">
        <v>2812.75</v>
      </c>
      <c r="O78" s="10">
        <v>-54247.24</v>
      </c>
      <c r="P78" s="10">
        <v>-21053.16</v>
      </c>
      <c r="Q78" s="10">
        <v>-75300.399999999994</v>
      </c>
      <c r="R78" s="10">
        <v>21517.66</v>
      </c>
      <c r="S78" s="10">
        <v>-53782.74</v>
      </c>
      <c r="T78" s="10">
        <v>-21214.14</v>
      </c>
      <c r="U78" s="10">
        <v>-74996.88</v>
      </c>
      <c r="V78" s="10">
        <v>-84188.81</v>
      </c>
      <c r="W78" s="10">
        <v>-159185.69</v>
      </c>
      <c r="X78" s="10">
        <v>33357.47</v>
      </c>
      <c r="Y78" s="10">
        <v>-125828.22</v>
      </c>
      <c r="Z78" s="10">
        <v>43026.89</v>
      </c>
      <c r="AA78" s="10">
        <v>-82801.33</v>
      </c>
      <c r="AB78" s="10">
        <v>47545.65</v>
      </c>
      <c r="AC78" s="10">
        <v>-35255.68</v>
      </c>
      <c r="AD78" s="10">
        <v>18497.77</v>
      </c>
      <c r="AE78" s="10">
        <v>-16757.91</v>
      </c>
      <c r="AF78" s="10">
        <v>-6851.98</v>
      </c>
      <c r="AG78" s="10">
        <v>-23609.89</v>
      </c>
      <c r="AH78" s="10">
        <v>-30398.78</v>
      </c>
      <c r="AI78" s="10">
        <v>-54008.67</v>
      </c>
      <c r="AJ78" s="10">
        <v>6142.16</v>
      </c>
      <c r="AK78" s="10">
        <v>-47866.51</v>
      </c>
      <c r="AL78" s="10">
        <v>-255.69</v>
      </c>
      <c r="AM78" s="10">
        <v>-48122.2</v>
      </c>
      <c r="AN78" s="10">
        <v>-13254.57</v>
      </c>
      <c r="AO78" s="10">
        <v>-61376.77</v>
      </c>
      <c r="AP78" s="10">
        <v>-14701.18</v>
      </c>
      <c r="AQ78" s="10">
        <v>-76077.95</v>
      </c>
      <c r="AR78" s="10">
        <v>3680.23</v>
      </c>
      <c r="AS78" s="10">
        <v>-72397.72</v>
      </c>
      <c r="AT78" s="10">
        <v>-74378.5</v>
      </c>
      <c r="AU78" s="10">
        <v>-146776.22</v>
      </c>
      <c r="AV78" s="10">
        <v>73841.34</v>
      </c>
      <c r="AW78" s="10">
        <v>-72934.880000000005</v>
      </c>
      <c r="AX78" s="10">
        <v>-3623.36</v>
      </c>
      <c r="AY78" s="10">
        <v>-76558.240000000005</v>
      </c>
      <c r="AZ78" s="10">
        <v>25411.9</v>
      </c>
      <c r="BA78" s="10">
        <v>-51146.34</v>
      </c>
      <c r="BB78" s="10">
        <v>-10256.049999999999</v>
      </c>
      <c r="BC78" s="10">
        <v>-61402.39</v>
      </c>
      <c r="BD78" s="10">
        <v>-2157.44</v>
      </c>
      <c r="BE78" s="10">
        <v>-63559.83</v>
      </c>
      <c r="BF78" s="10">
        <v>2056.4299999999998</v>
      </c>
      <c r="BG78" s="10">
        <v>-61503.4</v>
      </c>
      <c r="BH78" s="10">
        <v>1362.9</v>
      </c>
      <c r="BI78" s="10">
        <v>-60140.5</v>
      </c>
      <c r="BJ78" s="10">
        <f t="shared" si="1"/>
        <v>6128.2699999999968</v>
      </c>
      <c r="BK78" s="10">
        <f>SUM(BK77)</f>
        <v>-54012.23</v>
      </c>
      <c r="BL78" s="10">
        <f t="shared" si="1"/>
        <v>-19975.079999999994</v>
      </c>
      <c r="BM78" s="10">
        <f>SUM(BM77)</f>
        <v>-73987.31</v>
      </c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</row>
    <row r="79" spans="1:211" x14ac:dyDescent="0.35">
      <c r="A79" s="4" t="s">
        <v>247</v>
      </c>
      <c r="B79" s="5" t="s">
        <v>248</v>
      </c>
      <c r="C79" s="9">
        <v>-6608.43</v>
      </c>
      <c r="D79" s="9">
        <v>172</v>
      </c>
      <c r="E79" s="9">
        <v>-6436.43</v>
      </c>
      <c r="F79" s="9">
        <v>273.95999999999998</v>
      </c>
      <c r="G79" s="9">
        <v>-6162.47</v>
      </c>
      <c r="H79" s="9">
        <v>-5.71</v>
      </c>
      <c r="I79" s="9">
        <v>-6168.18</v>
      </c>
      <c r="J79" s="9">
        <v>540.87</v>
      </c>
      <c r="K79" s="9">
        <v>-5627.31</v>
      </c>
      <c r="L79" s="9">
        <v>474.34</v>
      </c>
      <c r="M79" s="9">
        <v>-5152.97</v>
      </c>
      <c r="N79" s="9">
        <v>462.55</v>
      </c>
      <c r="O79" s="9">
        <v>-4690.42</v>
      </c>
      <c r="P79" s="9">
        <v>596.79999999999995</v>
      </c>
      <c r="Q79" s="9">
        <v>-4093.62</v>
      </c>
      <c r="R79" s="9">
        <v>142.34</v>
      </c>
      <c r="S79" s="9">
        <v>-3951.28</v>
      </c>
      <c r="T79" s="9">
        <v>-19.64</v>
      </c>
      <c r="U79" s="9">
        <v>-3970.92</v>
      </c>
      <c r="V79" s="9">
        <v>133.41999999999999</v>
      </c>
      <c r="W79" s="9">
        <v>-3837.5</v>
      </c>
      <c r="X79" s="9">
        <v>41.49</v>
      </c>
      <c r="Y79" s="9">
        <v>-3796.01</v>
      </c>
      <c r="Z79" s="9">
        <v>46.59</v>
      </c>
      <c r="AA79" s="9">
        <v>-3749.42</v>
      </c>
      <c r="AB79" s="9">
        <v>-306.36</v>
      </c>
      <c r="AC79" s="9">
        <v>-4055.78</v>
      </c>
      <c r="AD79" s="9">
        <v>-169.54</v>
      </c>
      <c r="AE79" s="9">
        <v>-4225.32</v>
      </c>
      <c r="AF79" s="9">
        <v>-222</v>
      </c>
      <c r="AG79" s="9">
        <v>-4447.32</v>
      </c>
      <c r="AH79" s="9">
        <v>127.61</v>
      </c>
      <c r="AI79" s="9">
        <v>-4319.71</v>
      </c>
      <c r="AJ79" s="9">
        <v>229.84</v>
      </c>
      <c r="AK79" s="9">
        <v>-4089.87</v>
      </c>
      <c r="AL79" s="9">
        <v>-147.4</v>
      </c>
      <c r="AM79" s="9">
        <v>-4237.2700000000004</v>
      </c>
      <c r="AN79" s="9">
        <v>206.45</v>
      </c>
      <c r="AO79" s="9">
        <v>-4030.82</v>
      </c>
      <c r="AP79" s="9">
        <v>72.8</v>
      </c>
      <c r="AQ79" s="9">
        <v>-3958.02</v>
      </c>
      <c r="AR79" s="9">
        <v>-111.98</v>
      </c>
      <c r="AS79" s="9">
        <v>-4070</v>
      </c>
      <c r="AT79" s="9">
        <v>18.5</v>
      </c>
      <c r="AU79" s="9">
        <v>-4051.5</v>
      </c>
      <c r="AV79" s="9">
        <v>-24.81</v>
      </c>
      <c r="AW79" s="9">
        <v>-4076.31</v>
      </c>
      <c r="AX79" s="9">
        <v>-257.86</v>
      </c>
      <c r="AY79" s="9">
        <v>-4334.17</v>
      </c>
      <c r="AZ79" s="9">
        <v>-529.08000000000004</v>
      </c>
      <c r="BA79" s="9">
        <v>-4863.25</v>
      </c>
      <c r="BB79" s="9">
        <v>-175.16</v>
      </c>
      <c r="BC79" s="9">
        <v>-5038.41</v>
      </c>
      <c r="BD79" s="9">
        <v>271.66000000000003</v>
      </c>
      <c r="BE79" s="9">
        <v>-4766.75</v>
      </c>
      <c r="BF79" s="9">
        <v>352.75</v>
      </c>
      <c r="BG79" s="9">
        <v>-4414</v>
      </c>
      <c r="BH79" s="9">
        <v>-309.93</v>
      </c>
      <c r="BI79" s="9">
        <v>-4723.93</v>
      </c>
      <c r="BJ79" s="9">
        <f t="shared" si="1"/>
        <v>123.73000000000047</v>
      </c>
      <c r="BK79" s="9">
        <v>-4600.2</v>
      </c>
      <c r="BL79" s="9">
        <f t="shared" si="1"/>
        <v>-128.97000000000025</v>
      </c>
      <c r="BM79" s="9">
        <v>-4729.17</v>
      </c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</row>
    <row r="80" spans="1:211" x14ac:dyDescent="0.35">
      <c r="A80" s="7" t="s">
        <v>0</v>
      </c>
      <c r="B80" s="5" t="s">
        <v>249</v>
      </c>
      <c r="C80" s="10">
        <v>-6608.43</v>
      </c>
      <c r="D80" s="10">
        <v>172</v>
      </c>
      <c r="E80" s="10">
        <v>-6436.43</v>
      </c>
      <c r="F80" s="10">
        <v>273.95999999999998</v>
      </c>
      <c r="G80" s="10">
        <v>-6162.47</v>
      </c>
      <c r="H80" s="10">
        <v>-5.71</v>
      </c>
      <c r="I80" s="10">
        <v>-6168.18</v>
      </c>
      <c r="J80" s="10">
        <v>540.87</v>
      </c>
      <c r="K80" s="10">
        <v>-5627.31</v>
      </c>
      <c r="L80" s="10">
        <v>474.34</v>
      </c>
      <c r="M80" s="10">
        <v>-5152.97</v>
      </c>
      <c r="N80" s="10">
        <v>462.55</v>
      </c>
      <c r="O80" s="10">
        <v>-4690.42</v>
      </c>
      <c r="P80" s="10">
        <v>596.79999999999995</v>
      </c>
      <c r="Q80" s="10">
        <v>-4093.62</v>
      </c>
      <c r="R80" s="10">
        <v>142.34</v>
      </c>
      <c r="S80" s="10">
        <v>-3951.28</v>
      </c>
      <c r="T80" s="10">
        <v>-19.64</v>
      </c>
      <c r="U80" s="10">
        <v>-3970.92</v>
      </c>
      <c r="V80" s="10">
        <v>133.41999999999999</v>
      </c>
      <c r="W80" s="10">
        <v>-3837.5</v>
      </c>
      <c r="X80" s="10">
        <v>41.49</v>
      </c>
      <c r="Y80" s="10">
        <v>-3796.01</v>
      </c>
      <c r="Z80" s="10">
        <v>46.59</v>
      </c>
      <c r="AA80" s="10">
        <v>-3749.42</v>
      </c>
      <c r="AB80" s="10">
        <v>-306.36</v>
      </c>
      <c r="AC80" s="10">
        <v>-4055.78</v>
      </c>
      <c r="AD80" s="10">
        <v>-169.54</v>
      </c>
      <c r="AE80" s="10">
        <v>-4225.32</v>
      </c>
      <c r="AF80" s="10">
        <v>-222</v>
      </c>
      <c r="AG80" s="10">
        <v>-4447.32</v>
      </c>
      <c r="AH80" s="10">
        <v>127.61</v>
      </c>
      <c r="AI80" s="10">
        <v>-4319.71</v>
      </c>
      <c r="AJ80" s="10">
        <v>229.84</v>
      </c>
      <c r="AK80" s="10">
        <v>-4089.87</v>
      </c>
      <c r="AL80" s="10">
        <v>-147.4</v>
      </c>
      <c r="AM80" s="10">
        <v>-4237.2700000000004</v>
      </c>
      <c r="AN80" s="10">
        <v>206.45</v>
      </c>
      <c r="AO80" s="10">
        <v>-4030.82</v>
      </c>
      <c r="AP80" s="10">
        <v>72.8</v>
      </c>
      <c r="AQ80" s="10">
        <v>-3958.02</v>
      </c>
      <c r="AR80" s="10">
        <v>-111.98</v>
      </c>
      <c r="AS80" s="10">
        <v>-4070</v>
      </c>
      <c r="AT80" s="10">
        <v>18.5</v>
      </c>
      <c r="AU80" s="10">
        <v>-4051.5</v>
      </c>
      <c r="AV80" s="10">
        <v>-24.81</v>
      </c>
      <c r="AW80" s="10">
        <v>-4076.31</v>
      </c>
      <c r="AX80" s="10">
        <v>-257.86</v>
      </c>
      <c r="AY80" s="10">
        <v>-4334.17</v>
      </c>
      <c r="AZ80" s="10">
        <v>-529.08000000000004</v>
      </c>
      <c r="BA80" s="10">
        <v>-4863.25</v>
      </c>
      <c r="BB80" s="10">
        <v>-175.16</v>
      </c>
      <c r="BC80" s="10">
        <v>-5038.41</v>
      </c>
      <c r="BD80" s="10">
        <v>271.66000000000003</v>
      </c>
      <c r="BE80" s="10">
        <v>-4766.75</v>
      </c>
      <c r="BF80" s="10">
        <v>352.75</v>
      </c>
      <c r="BG80" s="10">
        <v>-4414</v>
      </c>
      <c r="BH80" s="10">
        <v>-309.93</v>
      </c>
      <c r="BI80" s="10">
        <v>-4723.93</v>
      </c>
      <c r="BJ80" s="10">
        <f t="shared" si="1"/>
        <v>123.73000000000047</v>
      </c>
      <c r="BK80" s="10">
        <f>SUM(BK79)</f>
        <v>-4600.2</v>
      </c>
      <c r="BL80" s="10">
        <f t="shared" si="1"/>
        <v>-128.97000000000025</v>
      </c>
      <c r="BM80" s="10">
        <f>SUM(BM79)</f>
        <v>-4729.17</v>
      </c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</row>
    <row r="81" spans="1:211" x14ac:dyDescent="0.35">
      <c r="A81" s="4" t="s">
        <v>250</v>
      </c>
      <c r="B81" s="5" t="s">
        <v>251</v>
      </c>
      <c r="C81" s="9">
        <v>-8705.34</v>
      </c>
      <c r="D81" s="9">
        <v>21328</v>
      </c>
      <c r="E81" s="9">
        <v>12622.66</v>
      </c>
      <c r="F81" s="9">
        <v>-42942.66</v>
      </c>
      <c r="G81" s="9">
        <v>-30320</v>
      </c>
      <c r="H81" s="9">
        <v>-583</v>
      </c>
      <c r="I81" s="9">
        <v>-30903</v>
      </c>
      <c r="J81" s="9">
        <v>15253.36</v>
      </c>
      <c r="K81" s="9">
        <v>-15649.64</v>
      </c>
      <c r="L81" s="9">
        <v>-700.16</v>
      </c>
      <c r="M81" s="9">
        <v>-16349.8</v>
      </c>
      <c r="N81" s="9">
        <v>-398.12</v>
      </c>
      <c r="O81" s="9">
        <v>-16747.919999999998</v>
      </c>
      <c r="P81" s="9">
        <v>3267.82</v>
      </c>
      <c r="Q81" s="9">
        <v>-13480.1</v>
      </c>
      <c r="R81" s="9">
        <v>-1324.9</v>
      </c>
      <c r="S81" s="9">
        <v>-14805</v>
      </c>
      <c r="T81" s="9">
        <v>-802</v>
      </c>
      <c r="U81" s="9">
        <v>-15607</v>
      </c>
      <c r="V81" s="9">
        <v>4220</v>
      </c>
      <c r="W81" s="9">
        <v>-11387</v>
      </c>
      <c r="X81" s="9">
        <v>-47536</v>
      </c>
      <c r="Y81" s="9">
        <v>-58923</v>
      </c>
      <c r="Z81" s="9">
        <v>22060.65</v>
      </c>
      <c r="AA81" s="9">
        <v>-36862.35</v>
      </c>
      <c r="AB81" s="9">
        <v>-2036.65</v>
      </c>
      <c r="AC81" s="9">
        <v>-38899</v>
      </c>
      <c r="AD81" s="9">
        <v>68410</v>
      </c>
      <c r="AE81" s="9">
        <v>29511</v>
      </c>
      <c r="AF81" s="9">
        <v>23560</v>
      </c>
      <c r="AG81" s="9">
        <v>53071</v>
      </c>
      <c r="AH81" s="9">
        <v>28127</v>
      </c>
      <c r="AI81" s="9">
        <v>81198</v>
      </c>
      <c r="AJ81" s="9">
        <v>-99198</v>
      </c>
      <c r="AK81" s="9">
        <v>-18000</v>
      </c>
      <c r="AL81" s="9">
        <v>21564</v>
      </c>
      <c r="AM81" s="9">
        <v>3564</v>
      </c>
      <c r="AN81" s="9">
        <v>22210</v>
      </c>
      <c r="AO81" s="9">
        <v>25774</v>
      </c>
      <c r="AP81" s="9">
        <v>-52774</v>
      </c>
      <c r="AQ81" s="9">
        <v>-27000</v>
      </c>
      <c r="AR81" s="9">
        <v>89985</v>
      </c>
      <c r="AS81" s="9">
        <v>62985</v>
      </c>
      <c r="AT81" s="9">
        <v>30848</v>
      </c>
      <c r="AU81" s="9">
        <v>93833</v>
      </c>
      <c r="AV81" s="9">
        <v>-30422</v>
      </c>
      <c r="AW81" s="9">
        <v>63411</v>
      </c>
      <c r="AX81" s="9">
        <v>0</v>
      </c>
      <c r="AY81" s="9">
        <v>63411</v>
      </c>
      <c r="AZ81" s="9">
        <v>0</v>
      </c>
      <c r="BA81" s="9">
        <v>63411</v>
      </c>
      <c r="BB81" s="9">
        <v>0</v>
      </c>
      <c r="BC81" s="9">
        <v>63411</v>
      </c>
      <c r="BD81" s="9">
        <v>93336</v>
      </c>
      <c r="BE81" s="9">
        <v>156747</v>
      </c>
      <c r="BF81" s="9">
        <v>-3000</v>
      </c>
      <c r="BG81" s="9">
        <v>153747</v>
      </c>
      <c r="BH81" s="9">
        <v>169414.2</v>
      </c>
      <c r="BI81" s="9">
        <v>323161.2</v>
      </c>
      <c r="BJ81" s="9">
        <f t="shared" si="1"/>
        <v>15230.070000000007</v>
      </c>
      <c r="BK81" s="9">
        <v>338391.27</v>
      </c>
      <c r="BL81" s="9">
        <f t="shared" si="1"/>
        <v>6843.5899999999674</v>
      </c>
      <c r="BM81" s="9">
        <v>345234.86</v>
      </c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</row>
    <row r="82" spans="1:211" x14ac:dyDescent="0.35">
      <c r="A82" s="7" t="s">
        <v>0</v>
      </c>
      <c r="B82" s="5" t="s">
        <v>252</v>
      </c>
      <c r="C82" s="10">
        <v>-8705.34</v>
      </c>
      <c r="D82" s="10">
        <v>21328</v>
      </c>
      <c r="E82" s="10">
        <v>12622.66</v>
      </c>
      <c r="F82" s="10">
        <v>-42942.66</v>
      </c>
      <c r="G82" s="10">
        <v>-30320</v>
      </c>
      <c r="H82" s="10">
        <v>-583</v>
      </c>
      <c r="I82" s="10">
        <v>-30903</v>
      </c>
      <c r="J82" s="10">
        <v>15253.36</v>
      </c>
      <c r="K82" s="10">
        <v>-15649.64</v>
      </c>
      <c r="L82" s="10">
        <v>-700.16</v>
      </c>
      <c r="M82" s="10">
        <v>-16349.8</v>
      </c>
      <c r="N82" s="10">
        <v>-398.12</v>
      </c>
      <c r="O82" s="10">
        <v>-16747.919999999998</v>
      </c>
      <c r="P82" s="10">
        <v>3267.82</v>
      </c>
      <c r="Q82" s="10">
        <v>-13480.1</v>
      </c>
      <c r="R82" s="10">
        <v>-1324.9</v>
      </c>
      <c r="S82" s="10">
        <v>-14805</v>
      </c>
      <c r="T82" s="10">
        <v>-802</v>
      </c>
      <c r="U82" s="10">
        <v>-15607</v>
      </c>
      <c r="V82" s="10">
        <v>4220</v>
      </c>
      <c r="W82" s="10">
        <v>-11387</v>
      </c>
      <c r="X82" s="10">
        <v>-47536</v>
      </c>
      <c r="Y82" s="10">
        <v>-58923</v>
      </c>
      <c r="Z82" s="10">
        <v>22060.65</v>
      </c>
      <c r="AA82" s="10">
        <v>-36862.35</v>
      </c>
      <c r="AB82" s="10">
        <v>-2036.65</v>
      </c>
      <c r="AC82" s="10">
        <v>-38899</v>
      </c>
      <c r="AD82" s="10">
        <v>68410</v>
      </c>
      <c r="AE82" s="10">
        <v>29511</v>
      </c>
      <c r="AF82" s="10">
        <v>23560</v>
      </c>
      <c r="AG82" s="10">
        <v>53071</v>
      </c>
      <c r="AH82" s="10">
        <v>28127</v>
      </c>
      <c r="AI82" s="10">
        <v>81198</v>
      </c>
      <c r="AJ82" s="10">
        <v>-99198</v>
      </c>
      <c r="AK82" s="10">
        <v>-18000</v>
      </c>
      <c r="AL82" s="10">
        <v>21564</v>
      </c>
      <c r="AM82" s="10">
        <v>3564</v>
      </c>
      <c r="AN82" s="10">
        <v>22210</v>
      </c>
      <c r="AO82" s="10">
        <v>25774</v>
      </c>
      <c r="AP82" s="10">
        <v>-52774</v>
      </c>
      <c r="AQ82" s="10">
        <v>-27000</v>
      </c>
      <c r="AR82" s="10">
        <v>89985</v>
      </c>
      <c r="AS82" s="10">
        <v>62985</v>
      </c>
      <c r="AT82" s="10">
        <v>30848</v>
      </c>
      <c r="AU82" s="10">
        <v>93833</v>
      </c>
      <c r="AV82" s="10">
        <v>-30422</v>
      </c>
      <c r="AW82" s="10">
        <v>63411</v>
      </c>
      <c r="AX82" s="10">
        <v>0</v>
      </c>
      <c r="AY82" s="10">
        <v>63411</v>
      </c>
      <c r="AZ82" s="10">
        <v>0</v>
      </c>
      <c r="BA82" s="10">
        <v>63411</v>
      </c>
      <c r="BB82" s="10">
        <v>0</v>
      </c>
      <c r="BC82" s="10">
        <v>63411</v>
      </c>
      <c r="BD82" s="10">
        <v>93336</v>
      </c>
      <c r="BE82" s="10">
        <v>156747</v>
      </c>
      <c r="BF82" s="10">
        <v>-3000</v>
      </c>
      <c r="BG82" s="10">
        <v>153747</v>
      </c>
      <c r="BH82" s="10">
        <v>169414.2</v>
      </c>
      <c r="BI82" s="10">
        <v>323161.2</v>
      </c>
      <c r="BJ82" s="10">
        <f t="shared" si="1"/>
        <v>15230.070000000007</v>
      </c>
      <c r="BK82" s="10">
        <f>SUM(BK81)</f>
        <v>338391.27</v>
      </c>
      <c r="BL82" s="10">
        <f t="shared" si="1"/>
        <v>6843.5899999999674</v>
      </c>
      <c r="BM82" s="10">
        <f>SUM(BM81)</f>
        <v>345234.86</v>
      </c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</row>
    <row r="83" spans="1:211" x14ac:dyDescent="0.35">
      <c r="A83" s="4" t="s">
        <v>253</v>
      </c>
      <c r="B83" s="5" t="s">
        <v>254</v>
      </c>
      <c r="C83" s="9">
        <v>-0.09</v>
      </c>
      <c r="D83" s="9">
        <v>2.96</v>
      </c>
      <c r="E83" s="9">
        <v>2.87</v>
      </c>
      <c r="F83" s="9">
        <v>-182.59</v>
      </c>
      <c r="G83" s="9">
        <v>-179.72</v>
      </c>
      <c r="H83" s="9">
        <v>62.07</v>
      </c>
      <c r="I83" s="9">
        <v>-117.65</v>
      </c>
      <c r="J83" s="9">
        <v>1</v>
      </c>
      <c r="K83" s="9">
        <v>-116.65</v>
      </c>
      <c r="L83" s="9">
        <v>-313.05</v>
      </c>
      <c r="M83" s="9">
        <v>-429.7</v>
      </c>
      <c r="N83" s="9">
        <v>3.26</v>
      </c>
      <c r="O83" s="9">
        <v>-426.44</v>
      </c>
      <c r="P83" s="9">
        <v>6.29</v>
      </c>
      <c r="Q83" s="9">
        <v>-420.15</v>
      </c>
      <c r="R83" s="9">
        <v>5.26</v>
      </c>
      <c r="S83" s="9">
        <v>-414.89</v>
      </c>
      <c r="T83" s="9">
        <v>4.3</v>
      </c>
      <c r="U83" s="9">
        <v>-410.59</v>
      </c>
      <c r="V83" s="9">
        <v>7.3</v>
      </c>
      <c r="W83" s="9">
        <v>-403.29</v>
      </c>
      <c r="X83" s="9">
        <v>9.07</v>
      </c>
      <c r="Y83" s="9">
        <v>-394.22</v>
      </c>
      <c r="Z83" s="9">
        <v>10.65</v>
      </c>
      <c r="AA83" s="9">
        <v>-383.57</v>
      </c>
      <c r="AB83" s="9">
        <v>2.98</v>
      </c>
      <c r="AC83" s="9">
        <v>-380.59</v>
      </c>
      <c r="AD83" s="9">
        <v>7.75</v>
      </c>
      <c r="AE83" s="9">
        <v>-372.84</v>
      </c>
      <c r="AF83" s="9">
        <v>8.83</v>
      </c>
      <c r="AG83" s="9">
        <v>-364.01</v>
      </c>
      <c r="AH83" s="9">
        <v>5.47</v>
      </c>
      <c r="AI83" s="9">
        <v>-358.54</v>
      </c>
      <c r="AJ83" s="9">
        <v>300.31</v>
      </c>
      <c r="AK83" s="9">
        <v>-58.23</v>
      </c>
      <c r="AL83" s="9">
        <v>2.69</v>
      </c>
      <c r="AM83" s="9">
        <v>-55.54</v>
      </c>
      <c r="AN83" s="9">
        <v>5.3</v>
      </c>
      <c r="AO83" s="9">
        <v>-50.24</v>
      </c>
      <c r="AP83" s="9">
        <v>6.11</v>
      </c>
      <c r="AQ83" s="9">
        <v>-44.13</v>
      </c>
      <c r="AR83" s="9">
        <v>7.91</v>
      </c>
      <c r="AS83" s="9">
        <v>-36.22</v>
      </c>
      <c r="AT83" s="9">
        <v>3.78</v>
      </c>
      <c r="AU83" s="9">
        <v>-32.44</v>
      </c>
      <c r="AV83" s="9">
        <v>-15.85</v>
      </c>
      <c r="AW83" s="9">
        <v>-48.29</v>
      </c>
      <c r="AX83" s="9">
        <v>5.03</v>
      </c>
      <c r="AY83" s="9">
        <v>-43.26</v>
      </c>
      <c r="AZ83" s="9">
        <v>5.27</v>
      </c>
      <c r="BA83" s="9">
        <v>-37.99</v>
      </c>
      <c r="BB83" s="9">
        <v>34.96</v>
      </c>
      <c r="BC83" s="9">
        <v>-3.03</v>
      </c>
      <c r="BD83" s="9">
        <v>5.78</v>
      </c>
      <c r="BE83" s="9">
        <v>2.75</v>
      </c>
      <c r="BF83" s="9">
        <v>3.5</v>
      </c>
      <c r="BG83" s="9">
        <v>6.25</v>
      </c>
      <c r="BH83" s="9">
        <v>-8.36</v>
      </c>
      <c r="BI83" s="9">
        <v>-2.11</v>
      </c>
      <c r="BJ83" s="9">
        <f t="shared" si="1"/>
        <v>1.68</v>
      </c>
      <c r="BK83" s="9">
        <v>-0.43</v>
      </c>
      <c r="BL83" s="9">
        <f t="shared" si="1"/>
        <v>1.73</v>
      </c>
      <c r="BM83" s="9">
        <v>1.3</v>
      </c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</row>
    <row r="84" spans="1:211" x14ac:dyDescent="0.35">
      <c r="A84" s="7" t="s">
        <v>0</v>
      </c>
      <c r="B84" s="5" t="s">
        <v>255</v>
      </c>
      <c r="C84" s="10">
        <v>-0.09</v>
      </c>
      <c r="D84" s="10">
        <v>2.96</v>
      </c>
      <c r="E84" s="10">
        <v>2.87</v>
      </c>
      <c r="F84" s="10">
        <v>-182.59</v>
      </c>
      <c r="G84" s="10">
        <v>-179.72</v>
      </c>
      <c r="H84" s="10">
        <v>62.07</v>
      </c>
      <c r="I84" s="10">
        <v>-117.65</v>
      </c>
      <c r="J84" s="10">
        <v>1</v>
      </c>
      <c r="K84" s="10">
        <v>-116.65</v>
      </c>
      <c r="L84" s="10">
        <v>-313.05</v>
      </c>
      <c r="M84" s="10">
        <v>-429.7</v>
      </c>
      <c r="N84" s="10">
        <v>3.26</v>
      </c>
      <c r="O84" s="10">
        <v>-426.44</v>
      </c>
      <c r="P84" s="10">
        <v>6.29</v>
      </c>
      <c r="Q84" s="10">
        <v>-420.15</v>
      </c>
      <c r="R84" s="10">
        <v>5.26</v>
      </c>
      <c r="S84" s="10">
        <v>-414.89</v>
      </c>
      <c r="T84" s="10">
        <v>4.3</v>
      </c>
      <c r="U84" s="10">
        <v>-410.59</v>
      </c>
      <c r="V84" s="10">
        <v>7.3</v>
      </c>
      <c r="W84" s="10">
        <v>-403.29</v>
      </c>
      <c r="X84" s="10">
        <v>9.07</v>
      </c>
      <c r="Y84" s="10">
        <v>-394.22</v>
      </c>
      <c r="Z84" s="10">
        <v>10.65</v>
      </c>
      <c r="AA84" s="10">
        <v>-383.57</v>
      </c>
      <c r="AB84" s="10">
        <v>2.98</v>
      </c>
      <c r="AC84" s="10">
        <v>-380.59</v>
      </c>
      <c r="AD84" s="10">
        <v>7.75</v>
      </c>
      <c r="AE84" s="10">
        <v>-372.84</v>
      </c>
      <c r="AF84" s="10">
        <v>8.83</v>
      </c>
      <c r="AG84" s="10">
        <v>-364.01</v>
      </c>
      <c r="AH84" s="10">
        <v>5.47</v>
      </c>
      <c r="AI84" s="10">
        <v>-358.54</v>
      </c>
      <c r="AJ84" s="10">
        <v>300.31</v>
      </c>
      <c r="AK84" s="10">
        <v>-58.23</v>
      </c>
      <c r="AL84" s="10">
        <v>2.69</v>
      </c>
      <c r="AM84" s="10">
        <v>-55.54</v>
      </c>
      <c r="AN84" s="10">
        <v>5.3</v>
      </c>
      <c r="AO84" s="10">
        <v>-50.24</v>
      </c>
      <c r="AP84" s="10">
        <v>6.11</v>
      </c>
      <c r="AQ84" s="10">
        <v>-44.13</v>
      </c>
      <c r="AR84" s="10">
        <v>7.91</v>
      </c>
      <c r="AS84" s="10">
        <v>-36.22</v>
      </c>
      <c r="AT84" s="10">
        <v>3.78</v>
      </c>
      <c r="AU84" s="10">
        <v>-32.44</v>
      </c>
      <c r="AV84" s="10">
        <v>-15.85</v>
      </c>
      <c r="AW84" s="10">
        <v>-48.29</v>
      </c>
      <c r="AX84" s="10">
        <v>5.03</v>
      </c>
      <c r="AY84" s="10">
        <v>-43.26</v>
      </c>
      <c r="AZ84" s="10">
        <v>5.27</v>
      </c>
      <c r="BA84" s="10">
        <v>-37.99</v>
      </c>
      <c r="BB84" s="10">
        <v>34.96</v>
      </c>
      <c r="BC84" s="10">
        <v>-3.03</v>
      </c>
      <c r="BD84" s="10">
        <v>5.78</v>
      </c>
      <c r="BE84" s="10">
        <v>2.75</v>
      </c>
      <c r="BF84" s="10">
        <v>3.5</v>
      </c>
      <c r="BG84" s="10">
        <v>6.25</v>
      </c>
      <c r="BH84" s="10">
        <v>-8.36</v>
      </c>
      <c r="BI84" s="10">
        <v>-2.11</v>
      </c>
      <c r="BJ84" s="10">
        <f t="shared" si="1"/>
        <v>1.68</v>
      </c>
      <c r="BK84" s="10">
        <f>SUM(BK83)</f>
        <v>-0.43</v>
      </c>
      <c r="BL84" s="10">
        <f t="shared" si="1"/>
        <v>1.73</v>
      </c>
      <c r="BM84" s="10">
        <f>SUM(BM83)</f>
        <v>1.3</v>
      </c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</row>
    <row r="85" spans="1:211" x14ac:dyDescent="0.35">
      <c r="A85" s="4" t="s">
        <v>256</v>
      </c>
      <c r="B85" s="5" t="s">
        <v>257</v>
      </c>
      <c r="C85" s="9">
        <v>-5131.6400000000003</v>
      </c>
      <c r="D85" s="9">
        <v>-797.26</v>
      </c>
      <c r="E85" s="9">
        <v>-5928.9</v>
      </c>
      <c r="F85" s="9">
        <v>1089.57</v>
      </c>
      <c r="G85" s="9">
        <v>-4839.33</v>
      </c>
      <c r="H85" s="9">
        <v>1647.69</v>
      </c>
      <c r="I85" s="9">
        <v>-3191.64</v>
      </c>
      <c r="J85" s="9">
        <v>1527.06</v>
      </c>
      <c r="K85" s="9">
        <v>-1664.58</v>
      </c>
      <c r="L85" s="9">
        <v>1206.77</v>
      </c>
      <c r="M85" s="9">
        <v>-457.81</v>
      </c>
      <c r="N85" s="9">
        <v>262.82</v>
      </c>
      <c r="O85" s="9">
        <v>-194.99</v>
      </c>
      <c r="P85" s="9">
        <v>21.15</v>
      </c>
      <c r="Q85" s="9">
        <v>-173.84</v>
      </c>
      <c r="R85" s="9">
        <v>157.71</v>
      </c>
      <c r="S85" s="9">
        <v>-16.13</v>
      </c>
      <c r="T85" s="9">
        <v>-39.61</v>
      </c>
      <c r="U85" s="9">
        <v>-55.74</v>
      </c>
      <c r="V85" s="9">
        <v>-907.18</v>
      </c>
      <c r="W85" s="9">
        <v>-962.92</v>
      </c>
      <c r="X85" s="9">
        <v>-1825.64</v>
      </c>
      <c r="Y85" s="9">
        <v>-2788.56</v>
      </c>
      <c r="Z85" s="9">
        <v>-508.4</v>
      </c>
      <c r="AA85" s="9">
        <v>-3296.96</v>
      </c>
      <c r="AB85" s="9">
        <v>-735.15</v>
      </c>
      <c r="AC85" s="9">
        <v>-4032.11</v>
      </c>
      <c r="AD85" s="9">
        <v>546.12</v>
      </c>
      <c r="AE85" s="9">
        <v>-3485.99</v>
      </c>
      <c r="AF85" s="9">
        <v>1458.14</v>
      </c>
      <c r="AG85" s="9">
        <v>-2027.85</v>
      </c>
      <c r="AH85" s="9">
        <v>-23.28</v>
      </c>
      <c r="AI85" s="9">
        <v>-2051.13</v>
      </c>
      <c r="AJ85" s="9">
        <v>991.97</v>
      </c>
      <c r="AK85" s="9">
        <v>-1059.1600000000001</v>
      </c>
      <c r="AL85" s="9">
        <v>-813.39</v>
      </c>
      <c r="AM85" s="9">
        <v>-1872.55</v>
      </c>
      <c r="AN85" s="9">
        <v>1233.4000000000001</v>
      </c>
      <c r="AO85" s="9">
        <v>-639.15</v>
      </c>
      <c r="AP85" s="9">
        <v>37</v>
      </c>
      <c r="AQ85" s="9">
        <v>-602.15</v>
      </c>
      <c r="AR85" s="9">
        <v>-168.7</v>
      </c>
      <c r="AS85" s="9">
        <v>-770.85</v>
      </c>
      <c r="AT85" s="9">
        <v>-544.49</v>
      </c>
      <c r="AU85" s="9">
        <v>-1315.34</v>
      </c>
      <c r="AV85" s="9">
        <v>-1672.61</v>
      </c>
      <c r="AW85" s="9">
        <v>-2987.95</v>
      </c>
      <c r="AX85" s="9">
        <v>-2626.07</v>
      </c>
      <c r="AY85" s="9">
        <v>-5614.02</v>
      </c>
      <c r="AZ85" s="9">
        <v>1004.32</v>
      </c>
      <c r="BA85" s="9">
        <v>-4609.7</v>
      </c>
      <c r="BB85" s="9">
        <v>312.77</v>
      </c>
      <c r="BC85" s="9">
        <v>-4296.93</v>
      </c>
      <c r="BD85" s="9">
        <v>1793.39</v>
      </c>
      <c r="BE85" s="9">
        <v>-2503.54</v>
      </c>
      <c r="BF85" s="9">
        <v>-1008.17</v>
      </c>
      <c r="BG85" s="9">
        <v>-3511.71</v>
      </c>
      <c r="BH85" s="9">
        <v>1450.23</v>
      </c>
      <c r="BI85" s="9">
        <v>-2061.48</v>
      </c>
      <c r="BJ85" s="9">
        <f t="shared" si="1"/>
        <v>447.88000000000011</v>
      </c>
      <c r="BK85" s="9">
        <v>-1613.6</v>
      </c>
      <c r="BL85" s="9">
        <f t="shared" si="1"/>
        <v>125.80999999999995</v>
      </c>
      <c r="BM85" s="9">
        <v>-1487.79</v>
      </c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</row>
    <row r="86" spans="1:211" x14ac:dyDescent="0.35">
      <c r="A86" s="7" t="s">
        <v>0</v>
      </c>
      <c r="B86" s="5" t="s">
        <v>258</v>
      </c>
      <c r="C86" s="10">
        <v>-5131.6400000000003</v>
      </c>
      <c r="D86" s="10">
        <v>-797.26</v>
      </c>
      <c r="E86" s="10">
        <v>-5928.9</v>
      </c>
      <c r="F86" s="10">
        <v>1089.57</v>
      </c>
      <c r="G86" s="10">
        <v>-4839.33</v>
      </c>
      <c r="H86" s="10">
        <v>1647.69</v>
      </c>
      <c r="I86" s="10">
        <v>-3191.64</v>
      </c>
      <c r="J86" s="10">
        <v>1527.06</v>
      </c>
      <c r="K86" s="10">
        <v>-1664.58</v>
      </c>
      <c r="L86" s="10">
        <v>1206.77</v>
      </c>
      <c r="M86" s="10">
        <v>-457.81</v>
      </c>
      <c r="N86" s="10">
        <v>262.82</v>
      </c>
      <c r="O86" s="10">
        <v>-194.99</v>
      </c>
      <c r="P86" s="10">
        <v>21.15</v>
      </c>
      <c r="Q86" s="10">
        <v>-173.84</v>
      </c>
      <c r="R86" s="10">
        <v>157.71</v>
      </c>
      <c r="S86" s="10">
        <v>-16.13</v>
      </c>
      <c r="T86" s="10">
        <v>-39.61</v>
      </c>
      <c r="U86" s="10">
        <v>-55.74</v>
      </c>
      <c r="V86" s="10">
        <v>-907.18</v>
      </c>
      <c r="W86" s="10">
        <v>-962.92</v>
      </c>
      <c r="X86" s="10">
        <v>-1825.64</v>
      </c>
      <c r="Y86" s="10">
        <v>-2788.56</v>
      </c>
      <c r="Z86" s="10">
        <v>-508.4</v>
      </c>
      <c r="AA86" s="10">
        <v>-3296.96</v>
      </c>
      <c r="AB86" s="10">
        <v>-735.15</v>
      </c>
      <c r="AC86" s="10">
        <v>-4032.11</v>
      </c>
      <c r="AD86" s="10">
        <v>546.12</v>
      </c>
      <c r="AE86" s="10">
        <v>-3485.99</v>
      </c>
      <c r="AF86" s="10">
        <v>1458.14</v>
      </c>
      <c r="AG86" s="10">
        <v>-2027.85</v>
      </c>
      <c r="AH86" s="10">
        <v>-23.28</v>
      </c>
      <c r="AI86" s="10">
        <v>-2051.13</v>
      </c>
      <c r="AJ86" s="10">
        <v>991.97</v>
      </c>
      <c r="AK86" s="10">
        <v>-1059.1600000000001</v>
      </c>
      <c r="AL86" s="10">
        <v>-813.39</v>
      </c>
      <c r="AM86" s="10">
        <v>-1872.55</v>
      </c>
      <c r="AN86" s="10">
        <v>1233.4000000000001</v>
      </c>
      <c r="AO86" s="10">
        <v>-639.15</v>
      </c>
      <c r="AP86" s="10">
        <v>37</v>
      </c>
      <c r="AQ86" s="10">
        <v>-602.15</v>
      </c>
      <c r="AR86" s="10">
        <v>-168.7</v>
      </c>
      <c r="AS86" s="10">
        <v>-770.85</v>
      </c>
      <c r="AT86" s="10">
        <v>-544.49</v>
      </c>
      <c r="AU86" s="10">
        <v>-1315.34</v>
      </c>
      <c r="AV86" s="10">
        <v>-1672.61</v>
      </c>
      <c r="AW86" s="10">
        <v>-2987.95</v>
      </c>
      <c r="AX86" s="10">
        <v>-2626.07</v>
      </c>
      <c r="AY86" s="10">
        <v>-5614.02</v>
      </c>
      <c r="AZ86" s="10">
        <v>1004.32</v>
      </c>
      <c r="BA86" s="10">
        <v>-4609.7</v>
      </c>
      <c r="BB86" s="10">
        <v>312.77</v>
      </c>
      <c r="BC86" s="10">
        <v>-4296.93</v>
      </c>
      <c r="BD86" s="10">
        <v>1793.39</v>
      </c>
      <c r="BE86" s="10">
        <v>-2503.54</v>
      </c>
      <c r="BF86" s="10">
        <v>-1008.17</v>
      </c>
      <c r="BG86" s="10">
        <v>-3511.71</v>
      </c>
      <c r="BH86" s="10">
        <v>1450.23</v>
      </c>
      <c r="BI86" s="10">
        <v>-2061.48</v>
      </c>
      <c r="BJ86" s="10">
        <f t="shared" si="1"/>
        <v>447.88000000000011</v>
      </c>
      <c r="BK86" s="10">
        <f>SUM(BK85)</f>
        <v>-1613.6</v>
      </c>
      <c r="BL86" s="10">
        <f t="shared" si="1"/>
        <v>125.80999999999995</v>
      </c>
      <c r="BM86" s="10">
        <f>SUM(BM85)</f>
        <v>-1487.79</v>
      </c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</row>
    <row r="87" spans="1:211" x14ac:dyDescent="0.35">
      <c r="A87" s="4" t="s">
        <v>259</v>
      </c>
      <c r="B87" s="5" t="s">
        <v>260</v>
      </c>
      <c r="C87" s="9">
        <v>-27334.639999999999</v>
      </c>
      <c r="D87" s="9">
        <v>-2700</v>
      </c>
      <c r="E87" s="9">
        <v>-30034.639999999999</v>
      </c>
      <c r="F87" s="9">
        <v>-2700</v>
      </c>
      <c r="G87" s="9">
        <v>-32734.639999999999</v>
      </c>
      <c r="H87" s="9">
        <v>-2700</v>
      </c>
      <c r="I87" s="9">
        <v>-35434.639999999999</v>
      </c>
      <c r="J87" s="9">
        <v>-2700</v>
      </c>
      <c r="K87" s="9">
        <v>-38134.639999999999</v>
      </c>
      <c r="L87" s="9">
        <v>10800</v>
      </c>
      <c r="M87" s="9">
        <v>-27334.639999999999</v>
      </c>
      <c r="N87" s="9">
        <v>-2654.67</v>
      </c>
      <c r="O87" s="9">
        <v>-29989.31</v>
      </c>
      <c r="P87" s="9">
        <v>2700</v>
      </c>
      <c r="Q87" s="9">
        <v>-27289.31</v>
      </c>
      <c r="R87" s="9">
        <v>-2700</v>
      </c>
      <c r="S87" s="9">
        <v>-29989.31</v>
      </c>
      <c r="T87" s="9">
        <v>4323.72</v>
      </c>
      <c r="U87" s="9">
        <v>-25665.59</v>
      </c>
      <c r="V87" s="9">
        <v>0</v>
      </c>
      <c r="W87" s="9">
        <v>-25665.59</v>
      </c>
      <c r="X87" s="9">
        <v>1911.04</v>
      </c>
      <c r="Y87" s="9">
        <v>-23754.55</v>
      </c>
      <c r="Z87" s="9">
        <v>-184.1</v>
      </c>
      <c r="AA87" s="9">
        <v>-23938.65</v>
      </c>
      <c r="AB87" s="9">
        <v>0</v>
      </c>
      <c r="AC87" s="9">
        <v>-23938.65</v>
      </c>
      <c r="AD87" s="9">
        <v>-11758.71</v>
      </c>
      <c r="AE87" s="9">
        <v>-35697.360000000001</v>
      </c>
      <c r="AF87" s="9">
        <v>9904.17</v>
      </c>
      <c r="AG87" s="9">
        <v>-25793.19</v>
      </c>
      <c r="AH87" s="9">
        <v>-1039</v>
      </c>
      <c r="AI87" s="9">
        <v>-26832.19</v>
      </c>
      <c r="AJ87" s="9">
        <v>0</v>
      </c>
      <c r="AK87" s="9">
        <v>-26832.19</v>
      </c>
      <c r="AL87" s="9">
        <v>1076</v>
      </c>
      <c r="AM87" s="9">
        <v>-25756.19</v>
      </c>
      <c r="AN87" s="9">
        <v>-3685.23</v>
      </c>
      <c r="AO87" s="9">
        <v>-29441.42</v>
      </c>
      <c r="AP87" s="9">
        <v>3651.36</v>
      </c>
      <c r="AQ87" s="9">
        <v>-25790.06</v>
      </c>
      <c r="AR87" s="9">
        <v>421.46</v>
      </c>
      <c r="AS87" s="9">
        <v>-25368.6</v>
      </c>
      <c r="AT87" s="9">
        <v>-468.53</v>
      </c>
      <c r="AU87" s="9">
        <v>-25837.13</v>
      </c>
      <c r="AV87" s="9">
        <v>509.04</v>
      </c>
      <c r="AW87" s="9">
        <v>-25328.09</v>
      </c>
      <c r="AX87" s="9">
        <v>104.35</v>
      </c>
      <c r="AY87" s="9">
        <v>-25223.74</v>
      </c>
      <c r="AZ87" s="9">
        <v>104.35</v>
      </c>
      <c r="BA87" s="9">
        <v>-25119.39</v>
      </c>
      <c r="BB87" s="9">
        <v>104.35</v>
      </c>
      <c r="BC87" s="9">
        <v>-25015.040000000001</v>
      </c>
      <c r="BD87" s="9">
        <v>-404.69</v>
      </c>
      <c r="BE87" s="9">
        <v>-25419.73</v>
      </c>
      <c r="BF87" s="9">
        <v>473.21</v>
      </c>
      <c r="BG87" s="9">
        <v>-24946.52</v>
      </c>
      <c r="BH87" s="9">
        <v>-520.77</v>
      </c>
      <c r="BI87" s="9">
        <v>-25467.29</v>
      </c>
      <c r="BJ87" s="9">
        <f t="shared" si="1"/>
        <v>-404.68999999999869</v>
      </c>
      <c r="BK87" s="9">
        <v>-25871.98</v>
      </c>
      <c r="BL87" s="9">
        <f t="shared" si="1"/>
        <v>-624.54000000000087</v>
      </c>
      <c r="BM87" s="9">
        <v>-26496.52</v>
      </c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</row>
    <row r="88" spans="1:211" x14ac:dyDescent="0.35">
      <c r="A88" s="7" t="s">
        <v>0</v>
      </c>
      <c r="B88" s="5" t="s">
        <v>261</v>
      </c>
      <c r="C88" s="10">
        <v>-27334.639999999999</v>
      </c>
      <c r="D88" s="10">
        <v>-2700</v>
      </c>
      <c r="E88" s="10">
        <v>-30034.639999999999</v>
      </c>
      <c r="F88" s="10">
        <v>-2700</v>
      </c>
      <c r="G88" s="10">
        <v>-32734.639999999999</v>
      </c>
      <c r="H88" s="10">
        <v>-2700</v>
      </c>
      <c r="I88" s="10">
        <v>-35434.639999999999</v>
      </c>
      <c r="J88" s="10">
        <v>-2700</v>
      </c>
      <c r="K88" s="10">
        <v>-38134.639999999999</v>
      </c>
      <c r="L88" s="10">
        <v>10800</v>
      </c>
      <c r="M88" s="10">
        <v>-27334.639999999999</v>
      </c>
      <c r="N88" s="10">
        <v>-2654.67</v>
      </c>
      <c r="O88" s="10">
        <v>-29989.31</v>
      </c>
      <c r="P88" s="10">
        <v>2700</v>
      </c>
      <c r="Q88" s="10">
        <v>-27289.31</v>
      </c>
      <c r="R88" s="10">
        <v>-2700</v>
      </c>
      <c r="S88" s="10">
        <v>-29989.31</v>
      </c>
      <c r="T88" s="10">
        <v>4323.72</v>
      </c>
      <c r="U88" s="10">
        <v>-25665.59</v>
      </c>
      <c r="V88" s="10">
        <v>0</v>
      </c>
      <c r="W88" s="10">
        <v>-25665.59</v>
      </c>
      <c r="X88" s="10">
        <v>1911.04</v>
      </c>
      <c r="Y88" s="10">
        <v>-23754.55</v>
      </c>
      <c r="Z88" s="10">
        <v>-184.1</v>
      </c>
      <c r="AA88" s="10">
        <v>-23938.65</v>
      </c>
      <c r="AB88" s="10">
        <v>0</v>
      </c>
      <c r="AC88" s="10">
        <v>-23938.65</v>
      </c>
      <c r="AD88" s="10">
        <v>-11758.71</v>
      </c>
      <c r="AE88" s="10">
        <v>-35697.360000000001</v>
      </c>
      <c r="AF88" s="10">
        <v>9904.17</v>
      </c>
      <c r="AG88" s="10">
        <v>-25793.19</v>
      </c>
      <c r="AH88" s="10">
        <v>-1039</v>
      </c>
      <c r="AI88" s="10">
        <v>-26832.19</v>
      </c>
      <c r="AJ88" s="10">
        <v>0</v>
      </c>
      <c r="AK88" s="10">
        <v>-26832.19</v>
      </c>
      <c r="AL88" s="10">
        <v>1076</v>
      </c>
      <c r="AM88" s="10">
        <v>-25756.19</v>
      </c>
      <c r="AN88" s="10">
        <v>-3685.23</v>
      </c>
      <c r="AO88" s="10">
        <v>-29441.42</v>
      </c>
      <c r="AP88" s="10">
        <v>3651.36</v>
      </c>
      <c r="AQ88" s="10">
        <v>-25790.06</v>
      </c>
      <c r="AR88" s="10">
        <v>421.46</v>
      </c>
      <c r="AS88" s="10">
        <v>-25368.6</v>
      </c>
      <c r="AT88" s="10">
        <v>-468.53</v>
      </c>
      <c r="AU88" s="10">
        <v>-25837.13</v>
      </c>
      <c r="AV88" s="10">
        <v>509.04</v>
      </c>
      <c r="AW88" s="10">
        <v>-25328.09</v>
      </c>
      <c r="AX88" s="10">
        <v>104.35</v>
      </c>
      <c r="AY88" s="10">
        <v>-25223.74</v>
      </c>
      <c r="AZ88" s="10">
        <v>104.35</v>
      </c>
      <c r="BA88" s="10">
        <v>-25119.39</v>
      </c>
      <c r="BB88" s="10">
        <v>104.35</v>
      </c>
      <c r="BC88" s="10">
        <v>-25015.040000000001</v>
      </c>
      <c r="BD88" s="10">
        <v>-404.69</v>
      </c>
      <c r="BE88" s="10">
        <v>-25419.73</v>
      </c>
      <c r="BF88" s="10">
        <v>473.21</v>
      </c>
      <c r="BG88" s="10">
        <v>-24946.52</v>
      </c>
      <c r="BH88" s="10">
        <v>-520.77</v>
      </c>
      <c r="BI88" s="10">
        <v>-25467.29</v>
      </c>
      <c r="BJ88" s="10">
        <f t="shared" si="1"/>
        <v>-404.68999999999869</v>
      </c>
      <c r="BK88" s="10">
        <f>SUM(BK87)</f>
        <v>-25871.98</v>
      </c>
      <c r="BL88" s="10">
        <f t="shared" si="1"/>
        <v>-624.54000000000087</v>
      </c>
      <c r="BM88" s="10">
        <f>SUM(BM87)</f>
        <v>-26496.52</v>
      </c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</row>
    <row r="89" spans="1:211" x14ac:dyDescent="0.35">
      <c r="A89" s="4" t="s">
        <v>283</v>
      </c>
      <c r="B89" s="5" t="s">
        <v>284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-23665.82</v>
      </c>
      <c r="AE89" s="9">
        <v>-23665.82</v>
      </c>
      <c r="AF89" s="9">
        <v>0</v>
      </c>
      <c r="AG89" s="9">
        <v>-23665.82</v>
      </c>
      <c r="AH89" s="9">
        <v>0</v>
      </c>
      <c r="AI89" s="9">
        <v>-23665.82</v>
      </c>
      <c r="AJ89" s="9">
        <v>-218.4</v>
      </c>
      <c r="AK89" s="9">
        <v>-23884.22</v>
      </c>
      <c r="AL89" s="9">
        <v>0</v>
      </c>
      <c r="AM89" s="9">
        <v>-23884.22</v>
      </c>
      <c r="AN89" s="9">
        <v>0</v>
      </c>
      <c r="AO89" s="9">
        <v>-23884.22</v>
      </c>
      <c r="AP89" s="9">
        <v>-218.4</v>
      </c>
      <c r="AQ89" s="9">
        <v>-24102.62</v>
      </c>
      <c r="AR89" s="9">
        <v>0</v>
      </c>
      <c r="AS89" s="9">
        <v>-24102.62</v>
      </c>
      <c r="AT89" s="9">
        <v>0</v>
      </c>
      <c r="AU89" s="9">
        <v>-24102.62</v>
      </c>
      <c r="AV89" s="9">
        <v>-224.45</v>
      </c>
      <c r="AW89" s="9">
        <v>-24327.07</v>
      </c>
      <c r="AX89" s="9">
        <v>0</v>
      </c>
      <c r="AY89" s="9">
        <v>-24327.07</v>
      </c>
      <c r="AZ89" s="9">
        <v>0</v>
      </c>
      <c r="BA89" s="9">
        <v>-24327.07</v>
      </c>
      <c r="BB89" s="9">
        <v>-224.5</v>
      </c>
      <c r="BC89" s="9">
        <v>-24551.57</v>
      </c>
      <c r="BD89" s="9">
        <v>0</v>
      </c>
      <c r="BE89" s="9">
        <v>-24551.57</v>
      </c>
      <c r="BF89" s="9">
        <v>0</v>
      </c>
      <c r="BG89" s="9">
        <v>-24551.57</v>
      </c>
      <c r="BH89" s="9">
        <v>-226.56</v>
      </c>
      <c r="BI89" s="9">
        <v>-24778.13</v>
      </c>
      <c r="BJ89" s="9">
        <f t="shared" si="1"/>
        <v>0</v>
      </c>
      <c r="BK89" s="9">
        <v>-24778.13</v>
      </c>
      <c r="BL89" s="9">
        <f t="shared" si="1"/>
        <v>0</v>
      </c>
      <c r="BM89" s="9">
        <v>-24778.13</v>
      </c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</row>
    <row r="90" spans="1:211" x14ac:dyDescent="0.35">
      <c r="A90" s="7" t="s">
        <v>0</v>
      </c>
      <c r="B90" s="5" t="s">
        <v>285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-23665.82</v>
      </c>
      <c r="AE90" s="10">
        <v>-23665.82</v>
      </c>
      <c r="AF90" s="10">
        <v>0</v>
      </c>
      <c r="AG90" s="10">
        <v>-23665.82</v>
      </c>
      <c r="AH90" s="10">
        <v>0</v>
      </c>
      <c r="AI90" s="10">
        <v>-23665.82</v>
      </c>
      <c r="AJ90" s="10">
        <v>-218.4</v>
      </c>
      <c r="AK90" s="10">
        <v>-23884.22</v>
      </c>
      <c r="AL90" s="10">
        <v>0</v>
      </c>
      <c r="AM90" s="10">
        <v>-23884.22</v>
      </c>
      <c r="AN90" s="10">
        <v>0</v>
      </c>
      <c r="AO90" s="10">
        <v>-23884.22</v>
      </c>
      <c r="AP90" s="10">
        <v>-218.4</v>
      </c>
      <c r="AQ90" s="10">
        <v>-24102.62</v>
      </c>
      <c r="AR90" s="10">
        <v>0</v>
      </c>
      <c r="AS90" s="10">
        <v>-24102.62</v>
      </c>
      <c r="AT90" s="10">
        <v>0</v>
      </c>
      <c r="AU90" s="10">
        <v>-24102.62</v>
      </c>
      <c r="AV90" s="10">
        <v>-224.45</v>
      </c>
      <c r="AW90" s="10">
        <v>-24327.07</v>
      </c>
      <c r="AX90" s="10">
        <v>0</v>
      </c>
      <c r="AY90" s="10">
        <v>-24327.07</v>
      </c>
      <c r="AZ90" s="10">
        <v>0</v>
      </c>
      <c r="BA90" s="10">
        <v>-24327.07</v>
      </c>
      <c r="BB90" s="10">
        <v>-224.5</v>
      </c>
      <c r="BC90" s="10">
        <v>-24551.57</v>
      </c>
      <c r="BD90" s="10">
        <v>0</v>
      </c>
      <c r="BE90" s="10">
        <v>-24551.57</v>
      </c>
      <c r="BF90" s="10">
        <v>0</v>
      </c>
      <c r="BG90" s="10">
        <v>-24551.57</v>
      </c>
      <c r="BH90" s="10">
        <v>-226.56</v>
      </c>
      <c r="BI90" s="10">
        <v>-24778.13</v>
      </c>
      <c r="BJ90" s="10">
        <f t="shared" si="1"/>
        <v>0</v>
      </c>
      <c r="BK90" s="10">
        <f>SUM(BK89)</f>
        <v>-24778.13</v>
      </c>
      <c r="BL90" s="10">
        <f t="shared" si="1"/>
        <v>0</v>
      </c>
      <c r="BM90" s="10">
        <f>SUM(BM89)</f>
        <v>-24778.13</v>
      </c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</row>
    <row r="91" spans="1:211" x14ac:dyDescent="0.35">
      <c r="A91" s="7" t="s">
        <v>0</v>
      </c>
      <c r="B91" s="5" t="s">
        <v>262</v>
      </c>
      <c r="C91" s="10">
        <v>-5281973.8600000003</v>
      </c>
      <c r="D91" s="10">
        <v>11391.53</v>
      </c>
      <c r="E91" s="10">
        <v>-5293365.3899999997</v>
      </c>
      <c r="F91" s="10">
        <v>209383.91</v>
      </c>
      <c r="G91" s="10">
        <v>-5083981.4800000004</v>
      </c>
      <c r="H91" s="10">
        <v>-167596.60999999999</v>
      </c>
      <c r="I91" s="10">
        <v>-5251578.09</v>
      </c>
      <c r="J91" s="10">
        <v>-11870.78</v>
      </c>
      <c r="K91" s="10">
        <v>-5263448.87</v>
      </c>
      <c r="L91" s="10">
        <v>-40150.019999999997</v>
      </c>
      <c r="M91" s="10">
        <v>-5303598.8899999997</v>
      </c>
      <c r="N91" s="10">
        <v>-103523.75</v>
      </c>
      <c r="O91" s="10">
        <v>-5407122.6399999997</v>
      </c>
      <c r="P91" s="10">
        <v>-98574.1</v>
      </c>
      <c r="Q91" s="10">
        <v>-5505696.7400000002</v>
      </c>
      <c r="R91" s="10">
        <v>-116024.76</v>
      </c>
      <c r="S91" s="10">
        <v>-5621721.5</v>
      </c>
      <c r="T91" s="10">
        <v>-158669.43</v>
      </c>
      <c r="U91" s="10">
        <v>-5780390.9299999997</v>
      </c>
      <c r="V91" s="10">
        <v>-207015.53</v>
      </c>
      <c r="W91" s="10">
        <v>-5987406.46</v>
      </c>
      <c r="X91" s="10">
        <v>163680.35999999999</v>
      </c>
      <c r="Y91" s="10">
        <v>-5823726.0999999996</v>
      </c>
      <c r="Z91" s="10">
        <v>-619188.64</v>
      </c>
      <c r="AA91" s="10">
        <v>-6442914.7400000002</v>
      </c>
      <c r="AB91" s="10">
        <v>418744.96</v>
      </c>
      <c r="AC91" s="10">
        <v>-6024169.7800000003</v>
      </c>
      <c r="AD91" s="10">
        <v>64560.45</v>
      </c>
      <c r="AE91" s="10">
        <v>-5959609.3300000001</v>
      </c>
      <c r="AF91" s="10">
        <v>-28356.94</v>
      </c>
      <c r="AG91" s="10">
        <v>-5987966.2699999996</v>
      </c>
      <c r="AH91" s="10">
        <v>-42278.65</v>
      </c>
      <c r="AI91" s="10">
        <v>-6030244.9199999999</v>
      </c>
      <c r="AJ91" s="10">
        <v>-169327.3</v>
      </c>
      <c r="AK91" s="10">
        <v>-6199572.2199999997</v>
      </c>
      <c r="AL91" s="10">
        <v>-69309.2</v>
      </c>
      <c r="AM91" s="10">
        <v>-6268881.4199999999</v>
      </c>
      <c r="AN91" s="10">
        <v>-102402.93</v>
      </c>
      <c r="AO91" s="10">
        <v>-6371284.3499999996</v>
      </c>
      <c r="AP91" s="10">
        <v>-174801.41</v>
      </c>
      <c r="AQ91" s="10">
        <v>-6546085.7599999998</v>
      </c>
      <c r="AR91" s="10">
        <v>-21149.31</v>
      </c>
      <c r="AS91" s="10">
        <v>-6567235.0700000003</v>
      </c>
      <c r="AT91" s="10">
        <v>-185974.47</v>
      </c>
      <c r="AU91" s="10">
        <v>-6753209.54</v>
      </c>
      <c r="AV91" s="10">
        <v>5610747.7000000002</v>
      </c>
      <c r="AW91" s="10">
        <v>-1142461.8400000001</v>
      </c>
      <c r="AX91" s="10">
        <v>-135542.88</v>
      </c>
      <c r="AY91" s="10">
        <v>-1278004.72</v>
      </c>
      <c r="AZ91" s="10">
        <v>-146472.99</v>
      </c>
      <c r="BA91" s="10">
        <v>-1424477.71</v>
      </c>
      <c r="BB91" s="10">
        <v>-74158.94</v>
      </c>
      <c r="BC91" s="10">
        <v>-1498636.65</v>
      </c>
      <c r="BD91" s="10">
        <v>55873.5</v>
      </c>
      <c r="BE91" s="10">
        <v>-1442763.15</v>
      </c>
      <c r="BF91" s="10">
        <v>-74357.41</v>
      </c>
      <c r="BG91" s="10">
        <v>-1517120.56</v>
      </c>
      <c r="BH91" s="10">
        <v>83444.09</v>
      </c>
      <c r="BI91" s="10">
        <v>-1433676.47</v>
      </c>
      <c r="BJ91" s="10">
        <f t="shared" si="1"/>
        <v>-62908.059999999823</v>
      </c>
      <c r="BK91" s="10">
        <f>BK74+BK76+BK78+BK80+BK82+BK84+BK86+BK88+BK90</f>
        <v>-1496584.5299999998</v>
      </c>
      <c r="BL91" s="10">
        <f t="shared" si="1"/>
        <v>-97838.500000000233</v>
      </c>
      <c r="BM91" s="10">
        <f>BM74+BM76+BM78+BM80+BM82+BM84+BM86+BM88+BM90</f>
        <v>-1594423.03</v>
      </c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</row>
    <row r="92" spans="1:211" x14ac:dyDescent="0.35">
      <c r="A92" s="4" t="s">
        <v>0</v>
      </c>
      <c r="B92" s="5" t="s">
        <v>263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</row>
    <row r="93" spans="1:211" x14ac:dyDescent="0.35">
      <c r="A93" s="4" t="s">
        <v>264</v>
      </c>
      <c r="B93" s="5" t="s">
        <v>265</v>
      </c>
      <c r="C93" s="9">
        <v>-148208.39000000001</v>
      </c>
      <c r="D93" s="9">
        <v>-327.39</v>
      </c>
      <c r="E93" s="9">
        <v>-148535.78</v>
      </c>
      <c r="F93" s="9">
        <v>-956.72</v>
      </c>
      <c r="G93" s="9">
        <v>-149492.5</v>
      </c>
      <c r="H93" s="9">
        <v>-520.27</v>
      </c>
      <c r="I93" s="9">
        <v>-150012.76999999999</v>
      </c>
      <c r="J93" s="9">
        <v>549.16</v>
      </c>
      <c r="K93" s="9">
        <v>-149463.60999999999</v>
      </c>
      <c r="L93" s="9">
        <v>1815.98</v>
      </c>
      <c r="M93" s="9">
        <v>-147647.63</v>
      </c>
      <c r="N93" s="9">
        <v>-1139.77</v>
      </c>
      <c r="O93" s="9">
        <v>-148787.4</v>
      </c>
      <c r="P93" s="9">
        <v>-993.88</v>
      </c>
      <c r="Q93" s="9">
        <v>-149781.28</v>
      </c>
      <c r="R93" s="9">
        <v>4807.08</v>
      </c>
      <c r="S93" s="9">
        <v>-144974.20000000001</v>
      </c>
      <c r="T93" s="9">
        <v>-1036.18</v>
      </c>
      <c r="U93" s="9">
        <v>-146010.38</v>
      </c>
      <c r="V93" s="9">
        <v>-3071.77</v>
      </c>
      <c r="W93" s="9">
        <v>-149082.15</v>
      </c>
      <c r="X93" s="9">
        <v>5545.38</v>
      </c>
      <c r="Y93" s="9">
        <v>-143536.76999999999</v>
      </c>
      <c r="Z93" s="9">
        <v>-1540.67</v>
      </c>
      <c r="AA93" s="9">
        <v>-145077.44</v>
      </c>
      <c r="AB93" s="9">
        <v>-509.13</v>
      </c>
      <c r="AC93" s="9">
        <v>-145586.57</v>
      </c>
      <c r="AD93" s="9">
        <v>3600.81</v>
      </c>
      <c r="AE93" s="9">
        <v>-141985.76</v>
      </c>
      <c r="AF93" s="9">
        <v>5704.58</v>
      </c>
      <c r="AG93" s="9">
        <v>-136281.18</v>
      </c>
      <c r="AH93" s="9">
        <v>6285.73</v>
      </c>
      <c r="AI93" s="9">
        <v>-129995.45</v>
      </c>
      <c r="AJ93" s="9">
        <v>1138.51</v>
      </c>
      <c r="AK93" s="9">
        <v>-128856.94</v>
      </c>
      <c r="AL93" s="9">
        <v>-17905.47</v>
      </c>
      <c r="AM93" s="9">
        <v>-146762.41</v>
      </c>
      <c r="AN93" s="9">
        <v>-2429.5700000000002</v>
      </c>
      <c r="AO93" s="9">
        <v>-149191.98000000001</v>
      </c>
      <c r="AP93" s="9">
        <v>-1645.4</v>
      </c>
      <c r="AQ93" s="9">
        <v>-150837.38</v>
      </c>
      <c r="AR93" s="9">
        <v>-1639.48</v>
      </c>
      <c r="AS93" s="9">
        <v>-152476.85999999999</v>
      </c>
      <c r="AT93" s="9">
        <v>-3303.61</v>
      </c>
      <c r="AU93" s="9">
        <v>-155780.47</v>
      </c>
      <c r="AV93" s="9">
        <v>-5209.2</v>
      </c>
      <c r="AW93" s="9">
        <v>-160989.67000000001</v>
      </c>
      <c r="AX93" s="9">
        <v>1384.48</v>
      </c>
      <c r="AY93" s="9">
        <v>-159605.19</v>
      </c>
      <c r="AZ93" s="9">
        <v>502.33</v>
      </c>
      <c r="BA93" s="9">
        <v>-159102.85999999999</v>
      </c>
      <c r="BB93" s="9">
        <v>1212.6099999999999</v>
      </c>
      <c r="BC93" s="9">
        <v>-157890.25</v>
      </c>
      <c r="BD93" s="9">
        <v>12.56</v>
      </c>
      <c r="BE93" s="9">
        <v>-157877.69</v>
      </c>
      <c r="BF93" s="9">
        <v>962.08</v>
      </c>
      <c r="BG93" s="9">
        <v>-156915.60999999999</v>
      </c>
      <c r="BH93" s="9">
        <v>1910.13</v>
      </c>
      <c r="BI93" s="9">
        <v>-155005.48000000001</v>
      </c>
      <c r="BJ93" s="9">
        <f t="shared" si="1"/>
        <v>-1511.9700000000012</v>
      </c>
      <c r="BK93" s="9">
        <v>-156517.45000000001</v>
      </c>
      <c r="BL93" s="9">
        <f t="shared" si="1"/>
        <v>650.66000000000349</v>
      </c>
      <c r="BM93" s="9">
        <v>-155866.79</v>
      </c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</row>
    <row r="94" spans="1:211" x14ac:dyDescent="0.35">
      <c r="A94" s="7" t="s">
        <v>0</v>
      </c>
      <c r="B94" s="5" t="s">
        <v>266</v>
      </c>
      <c r="C94" s="10">
        <v>-148208.39000000001</v>
      </c>
      <c r="D94" s="10">
        <v>-327.39</v>
      </c>
      <c r="E94" s="10">
        <v>-148535.78</v>
      </c>
      <c r="F94" s="10">
        <v>-956.72</v>
      </c>
      <c r="G94" s="10">
        <v>-149492.5</v>
      </c>
      <c r="H94" s="10">
        <v>-520.27</v>
      </c>
      <c r="I94" s="10">
        <v>-150012.76999999999</v>
      </c>
      <c r="J94" s="10">
        <v>549.16</v>
      </c>
      <c r="K94" s="10">
        <v>-149463.60999999999</v>
      </c>
      <c r="L94" s="10">
        <v>1815.98</v>
      </c>
      <c r="M94" s="10">
        <v>-147647.63</v>
      </c>
      <c r="N94" s="10">
        <v>-1139.77</v>
      </c>
      <c r="O94" s="10">
        <v>-148787.4</v>
      </c>
      <c r="P94" s="10">
        <v>-993.88</v>
      </c>
      <c r="Q94" s="10">
        <v>-149781.28</v>
      </c>
      <c r="R94" s="10">
        <v>4807.08</v>
      </c>
      <c r="S94" s="10">
        <v>-144974.20000000001</v>
      </c>
      <c r="T94" s="10">
        <v>-1036.18</v>
      </c>
      <c r="U94" s="10">
        <v>-146010.38</v>
      </c>
      <c r="V94" s="10">
        <v>-3071.77</v>
      </c>
      <c r="W94" s="10">
        <v>-149082.15</v>
      </c>
      <c r="X94" s="10">
        <v>5545.38</v>
      </c>
      <c r="Y94" s="10">
        <v>-143536.76999999999</v>
      </c>
      <c r="Z94" s="10">
        <v>-1540.67</v>
      </c>
      <c r="AA94" s="10">
        <v>-145077.44</v>
      </c>
      <c r="AB94" s="10">
        <v>-509.13</v>
      </c>
      <c r="AC94" s="10">
        <v>-145586.57</v>
      </c>
      <c r="AD94" s="10">
        <v>3600.81</v>
      </c>
      <c r="AE94" s="10">
        <v>-141985.76</v>
      </c>
      <c r="AF94" s="10">
        <v>5704.58</v>
      </c>
      <c r="AG94" s="10">
        <v>-136281.18</v>
      </c>
      <c r="AH94" s="10">
        <v>6285.73</v>
      </c>
      <c r="AI94" s="10">
        <v>-129995.45</v>
      </c>
      <c r="AJ94" s="10">
        <v>1138.51</v>
      </c>
      <c r="AK94" s="10">
        <v>-128856.94</v>
      </c>
      <c r="AL94" s="10">
        <v>-17905.47</v>
      </c>
      <c r="AM94" s="10">
        <v>-146762.41</v>
      </c>
      <c r="AN94" s="10">
        <v>-2429.5700000000002</v>
      </c>
      <c r="AO94" s="10">
        <v>-149191.98000000001</v>
      </c>
      <c r="AP94" s="10">
        <v>-1645.4</v>
      </c>
      <c r="AQ94" s="10">
        <v>-150837.38</v>
      </c>
      <c r="AR94" s="10">
        <v>-1639.48</v>
      </c>
      <c r="AS94" s="10">
        <v>-152476.85999999999</v>
      </c>
      <c r="AT94" s="10">
        <v>-3303.61</v>
      </c>
      <c r="AU94" s="10">
        <v>-155780.47</v>
      </c>
      <c r="AV94" s="10">
        <v>-5209.2</v>
      </c>
      <c r="AW94" s="10">
        <v>-160989.67000000001</v>
      </c>
      <c r="AX94" s="10">
        <v>1384.48</v>
      </c>
      <c r="AY94" s="10">
        <v>-159605.19</v>
      </c>
      <c r="AZ94" s="10">
        <v>502.33</v>
      </c>
      <c r="BA94" s="10">
        <v>-159102.85999999999</v>
      </c>
      <c r="BB94" s="10">
        <v>1212.6099999999999</v>
      </c>
      <c r="BC94" s="10">
        <v>-157890.25</v>
      </c>
      <c r="BD94" s="10">
        <v>12.56</v>
      </c>
      <c r="BE94" s="10">
        <v>-157877.69</v>
      </c>
      <c r="BF94" s="10">
        <v>962.08</v>
      </c>
      <c r="BG94" s="10">
        <v>-156915.60999999999</v>
      </c>
      <c r="BH94" s="10">
        <v>1910.13</v>
      </c>
      <c r="BI94" s="10">
        <v>-155005.48000000001</v>
      </c>
      <c r="BJ94" s="10">
        <f t="shared" si="1"/>
        <v>-1511.9700000000012</v>
      </c>
      <c r="BK94" s="10">
        <f>SUM(BK93)</f>
        <v>-156517.45000000001</v>
      </c>
      <c r="BL94" s="10">
        <f t="shared" si="1"/>
        <v>650.66000000000349</v>
      </c>
      <c r="BM94" s="10">
        <f>SUM(BM93)</f>
        <v>-155866.79</v>
      </c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</row>
    <row r="95" spans="1:211" x14ac:dyDescent="0.35">
      <c r="A95" s="4" t="s">
        <v>267</v>
      </c>
      <c r="B95" s="5" t="s">
        <v>268</v>
      </c>
      <c r="C95" s="9">
        <v>247199</v>
      </c>
      <c r="D95" s="9">
        <v>0</v>
      </c>
      <c r="E95" s="9">
        <v>247199</v>
      </c>
      <c r="F95" s="9">
        <v>0</v>
      </c>
      <c r="G95" s="9">
        <v>247199</v>
      </c>
      <c r="H95" s="9">
        <v>0</v>
      </c>
      <c r="I95" s="9">
        <v>247199</v>
      </c>
      <c r="J95" s="9">
        <v>0</v>
      </c>
      <c r="K95" s="9">
        <v>247199</v>
      </c>
      <c r="L95" s="9">
        <v>0</v>
      </c>
      <c r="M95" s="9">
        <v>247199</v>
      </c>
      <c r="N95" s="9">
        <v>0</v>
      </c>
      <c r="O95" s="9">
        <v>247199</v>
      </c>
      <c r="P95" s="9">
        <v>0</v>
      </c>
      <c r="Q95" s="9">
        <v>247199</v>
      </c>
      <c r="R95" s="9">
        <v>0</v>
      </c>
      <c r="S95" s="9">
        <v>247199</v>
      </c>
      <c r="T95" s="9">
        <v>0</v>
      </c>
      <c r="U95" s="9">
        <v>247199</v>
      </c>
      <c r="V95" s="9">
        <v>0</v>
      </c>
      <c r="W95" s="9">
        <v>247199</v>
      </c>
      <c r="X95" s="9">
        <v>19604</v>
      </c>
      <c r="Y95" s="9">
        <v>266803</v>
      </c>
      <c r="Z95" s="9">
        <v>191</v>
      </c>
      <c r="AA95" s="9">
        <v>266994</v>
      </c>
      <c r="AB95" s="9">
        <v>210</v>
      </c>
      <c r="AC95" s="9">
        <v>267204</v>
      </c>
      <c r="AD95" s="9">
        <v>1419</v>
      </c>
      <c r="AE95" s="9">
        <v>268623</v>
      </c>
      <c r="AF95" s="9">
        <v>606</v>
      </c>
      <c r="AG95" s="9">
        <v>269229</v>
      </c>
      <c r="AH95" s="9">
        <v>606</v>
      </c>
      <c r="AI95" s="9">
        <v>269835</v>
      </c>
      <c r="AJ95" s="9">
        <v>606</v>
      </c>
      <c r="AK95" s="9">
        <v>270441</v>
      </c>
      <c r="AL95" s="9">
        <v>606</v>
      </c>
      <c r="AM95" s="9">
        <v>271047</v>
      </c>
      <c r="AN95" s="9">
        <v>606</v>
      </c>
      <c r="AO95" s="9">
        <v>271653</v>
      </c>
      <c r="AP95" s="9">
        <v>606</v>
      </c>
      <c r="AQ95" s="9">
        <v>272259</v>
      </c>
      <c r="AR95" s="9">
        <v>607</v>
      </c>
      <c r="AS95" s="9">
        <v>272866</v>
      </c>
      <c r="AT95" s="9">
        <v>606</v>
      </c>
      <c r="AU95" s="9">
        <v>273472</v>
      </c>
      <c r="AV95" s="9">
        <v>32877</v>
      </c>
      <c r="AW95" s="9">
        <v>306349</v>
      </c>
      <c r="AX95" s="9">
        <v>0</v>
      </c>
      <c r="AY95" s="9">
        <v>306349</v>
      </c>
      <c r="AZ95" s="9">
        <v>0</v>
      </c>
      <c r="BA95" s="9">
        <v>306349</v>
      </c>
      <c r="BB95" s="9">
        <v>18531</v>
      </c>
      <c r="BC95" s="9">
        <v>324880</v>
      </c>
      <c r="BD95" s="9">
        <v>-473.01</v>
      </c>
      <c r="BE95" s="9">
        <v>324406.99</v>
      </c>
      <c r="BF95" s="9">
        <v>-884.19</v>
      </c>
      <c r="BG95" s="9">
        <v>323522.8</v>
      </c>
      <c r="BH95" s="9">
        <v>604.25</v>
      </c>
      <c r="BI95" s="9">
        <v>324127.05</v>
      </c>
      <c r="BJ95" s="9">
        <f t="shared" si="1"/>
        <v>-874.95999999996275</v>
      </c>
      <c r="BK95" s="9">
        <v>323252.09000000003</v>
      </c>
      <c r="BL95" s="9">
        <f t="shared" si="1"/>
        <v>-872.62000000005355</v>
      </c>
      <c r="BM95" s="9">
        <v>322379.46999999997</v>
      </c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</row>
    <row r="96" spans="1:211" x14ac:dyDescent="0.35">
      <c r="A96" s="7" t="s">
        <v>0</v>
      </c>
      <c r="B96" s="5" t="s">
        <v>269</v>
      </c>
      <c r="C96" s="10">
        <v>247199</v>
      </c>
      <c r="D96" s="10">
        <v>0</v>
      </c>
      <c r="E96" s="10">
        <v>247199</v>
      </c>
      <c r="F96" s="10">
        <v>0</v>
      </c>
      <c r="G96" s="10">
        <v>247199</v>
      </c>
      <c r="H96" s="10">
        <v>0</v>
      </c>
      <c r="I96" s="10">
        <v>247199</v>
      </c>
      <c r="J96" s="10">
        <v>0</v>
      </c>
      <c r="K96" s="10">
        <v>247199</v>
      </c>
      <c r="L96" s="10">
        <v>0</v>
      </c>
      <c r="M96" s="10">
        <v>247199</v>
      </c>
      <c r="N96" s="10">
        <v>0</v>
      </c>
      <c r="O96" s="10">
        <v>247199</v>
      </c>
      <c r="P96" s="10">
        <v>0</v>
      </c>
      <c r="Q96" s="10">
        <v>247199</v>
      </c>
      <c r="R96" s="10">
        <v>0</v>
      </c>
      <c r="S96" s="10">
        <v>247199</v>
      </c>
      <c r="T96" s="10">
        <v>0</v>
      </c>
      <c r="U96" s="10">
        <v>247199</v>
      </c>
      <c r="V96" s="10">
        <v>0</v>
      </c>
      <c r="W96" s="10">
        <v>247199</v>
      </c>
      <c r="X96" s="10">
        <v>19604</v>
      </c>
      <c r="Y96" s="10">
        <v>266803</v>
      </c>
      <c r="Z96" s="10">
        <v>191</v>
      </c>
      <c r="AA96" s="10">
        <v>266994</v>
      </c>
      <c r="AB96" s="10">
        <v>210</v>
      </c>
      <c r="AC96" s="10">
        <v>267204</v>
      </c>
      <c r="AD96" s="10">
        <v>1419</v>
      </c>
      <c r="AE96" s="10">
        <v>268623</v>
      </c>
      <c r="AF96" s="10">
        <v>606</v>
      </c>
      <c r="AG96" s="10">
        <v>269229</v>
      </c>
      <c r="AH96" s="10">
        <v>606</v>
      </c>
      <c r="AI96" s="10">
        <v>269835</v>
      </c>
      <c r="AJ96" s="10">
        <v>606</v>
      </c>
      <c r="AK96" s="10">
        <v>270441</v>
      </c>
      <c r="AL96" s="10">
        <v>606</v>
      </c>
      <c r="AM96" s="10">
        <v>271047</v>
      </c>
      <c r="AN96" s="10">
        <v>606</v>
      </c>
      <c r="AO96" s="10">
        <v>271653</v>
      </c>
      <c r="AP96" s="10">
        <v>606</v>
      </c>
      <c r="AQ96" s="10">
        <v>272259</v>
      </c>
      <c r="AR96" s="10">
        <v>607</v>
      </c>
      <c r="AS96" s="10">
        <v>272866</v>
      </c>
      <c r="AT96" s="10">
        <v>606</v>
      </c>
      <c r="AU96" s="10">
        <v>273472</v>
      </c>
      <c r="AV96" s="10">
        <v>32877</v>
      </c>
      <c r="AW96" s="10">
        <v>306349</v>
      </c>
      <c r="AX96" s="10">
        <v>0</v>
      </c>
      <c r="AY96" s="10">
        <v>306349</v>
      </c>
      <c r="AZ96" s="10">
        <v>0</v>
      </c>
      <c r="BA96" s="10">
        <v>306349</v>
      </c>
      <c r="BB96" s="10">
        <v>18531</v>
      </c>
      <c r="BC96" s="10">
        <v>324880</v>
      </c>
      <c r="BD96" s="10">
        <v>-473.01</v>
      </c>
      <c r="BE96" s="10">
        <v>324406.99</v>
      </c>
      <c r="BF96" s="10">
        <v>-884.19</v>
      </c>
      <c r="BG96" s="10">
        <v>323522.8</v>
      </c>
      <c r="BH96" s="10">
        <v>604.25</v>
      </c>
      <c r="BI96" s="10">
        <v>324127.05</v>
      </c>
      <c r="BJ96" s="10">
        <f t="shared" si="1"/>
        <v>-874.95999999996275</v>
      </c>
      <c r="BK96" s="10">
        <f>SUM(BK95)</f>
        <v>323252.09000000003</v>
      </c>
      <c r="BL96" s="10">
        <f t="shared" si="1"/>
        <v>-872.62000000005355</v>
      </c>
      <c r="BM96" s="10">
        <f>SUM(BM95)</f>
        <v>322379.46999999997</v>
      </c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</row>
    <row r="97" spans="1:211" x14ac:dyDescent="0.35">
      <c r="A97" s="4" t="s">
        <v>270</v>
      </c>
      <c r="B97" s="5" t="s">
        <v>271</v>
      </c>
      <c r="C97" s="9">
        <v>-142006</v>
      </c>
      <c r="D97" s="9">
        <v>0</v>
      </c>
      <c r="E97" s="9">
        <v>-142006</v>
      </c>
      <c r="F97" s="9">
        <v>0</v>
      </c>
      <c r="G97" s="9">
        <v>-142006</v>
      </c>
      <c r="H97" s="9">
        <v>0</v>
      </c>
      <c r="I97" s="9">
        <v>-142006</v>
      </c>
      <c r="J97" s="9">
        <v>0</v>
      </c>
      <c r="K97" s="9">
        <v>-142006</v>
      </c>
      <c r="L97" s="9">
        <v>0</v>
      </c>
      <c r="M97" s="9">
        <v>-142006</v>
      </c>
      <c r="N97" s="9">
        <v>0</v>
      </c>
      <c r="O97" s="9">
        <v>-142006</v>
      </c>
      <c r="P97" s="9">
        <v>0</v>
      </c>
      <c r="Q97" s="9">
        <v>-142006</v>
      </c>
      <c r="R97" s="9">
        <v>0</v>
      </c>
      <c r="S97" s="9">
        <v>-142006</v>
      </c>
      <c r="T97" s="9">
        <v>0</v>
      </c>
      <c r="U97" s="9">
        <v>-142006</v>
      </c>
      <c r="V97" s="9">
        <v>-590</v>
      </c>
      <c r="W97" s="9">
        <v>-142596</v>
      </c>
      <c r="X97" s="9">
        <v>-13997</v>
      </c>
      <c r="Y97" s="9">
        <v>-156593</v>
      </c>
      <c r="Z97" s="9">
        <v>0</v>
      </c>
      <c r="AA97" s="9">
        <v>-156593</v>
      </c>
      <c r="AB97" s="9">
        <v>0</v>
      </c>
      <c r="AC97" s="9">
        <v>-156593</v>
      </c>
      <c r="AD97" s="9">
        <v>-1346</v>
      </c>
      <c r="AE97" s="9">
        <v>-157939</v>
      </c>
      <c r="AF97" s="9">
        <v>-448</v>
      </c>
      <c r="AG97" s="9">
        <v>-158387</v>
      </c>
      <c r="AH97" s="9">
        <v>-448</v>
      </c>
      <c r="AI97" s="9">
        <v>-158835</v>
      </c>
      <c r="AJ97" s="9">
        <v>10197</v>
      </c>
      <c r="AK97" s="9">
        <v>-148638</v>
      </c>
      <c r="AL97" s="9">
        <v>1326</v>
      </c>
      <c r="AM97" s="9">
        <v>-147312</v>
      </c>
      <c r="AN97" s="9">
        <v>1326</v>
      </c>
      <c r="AO97" s="9">
        <v>-145986</v>
      </c>
      <c r="AP97" s="9">
        <v>1327</v>
      </c>
      <c r="AQ97" s="9">
        <v>-144659</v>
      </c>
      <c r="AR97" s="9">
        <v>1325</v>
      </c>
      <c r="AS97" s="9">
        <v>-143334</v>
      </c>
      <c r="AT97" s="9">
        <v>1326</v>
      </c>
      <c r="AU97" s="9">
        <v>-142008</v>
      </c>
      <c r="AV97" s="9">
        <v>-14434</v>
      </c>
      <c r="AW97" s="9">
        <v>-156442</v>
      </c>
      <c r="AX97" s="9">
        <v>0</v>
      </c>
      <c r="AY97" s="9">
        <v>-156442</v>
      </c>
      <c r="AZ97" s="9">
        <v>0</v>
      </c>
      <c r="BA97" s="9">
        <v>-156442</v>
      </c>
      <c r="BB97" s="9">
        <v>10259</v>
      </c>
      <c r="BC97" s="9">
        <v>-146183</v>
      </c>
      <c r="BD97" s="9">
        <v>0</v>
      </c>
      <c r="BE97" s="9">
        <v>-146183</v>
      </c>
      <c r="BF97" s="9">
        <v>0</v>
      </c>
      <c r="BG97" s="9">
        <v>-146183</v>
      </c>
      <c r="BH97" s="9">
        <v>-3941</v>
      </c>
      <c r="BI97" s="9">
        <v>-150124</v>
      </c>
      <c r="BJ97" s="9">
        <f t="shared" si="1"/>
        <v>0</v>
      </c>
      <c r="BK97" s="9">
        <v>-150124</v>
      </c>
      <c r="BL97" s="9">
        <f t="shared" si="1"/>
        <v>0</v>
      </c>
      <c r="BM97" s="9">
        <v>-150124</v>
      </c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</row>
    <row r="98" spans="1:211" x14ac:dyDescent="0.35">
      <c r="A98" s="4" t="s">
        <v>272</v>
      </c>
      <c r="B98" s="5" t="s">
        <v>273</v>
      </c>
      <c r="C98" s="9">
        <v>57698</v>
      </c>
      <c r="D98" s="9">
        <v>0</v>
      </c>
      <c r="E98" s="9">
        <v>57698</v>
      </c>
      <c r="F98" s="9">
        <v>64232</v>
      </c>
      <c r="G98" s="9">
        <v>121930</v>
      </c>
      <c r="H98" s="9">
        <v>25951</v>
      </c>
      <c r="I98" s="9">
        <v>147881</v>
      </c>
      <c r="J98" s="9">
        <v>26805</v>
      </c>
      <c r="K98" s="9">
        <v>174686</v>
      </c>
      <c r="L98" s="9">
        <v>18977</v>
      </c>
      <c r="M98" s="9">
        <v>193663</v>
      </c>
      <c r="N98" s="9">
        <v>29210</v>
      </c>
      <c r="O98" s="9">
        <v>222873</v>
      </c>
      <c r="P98" s="9">
        <v>28732</v>
      </c>
      <c r="Q98" s="9">
        <v>251605</v>
      </c>
      <c r="R98" s="9">
        <v>26760</v>
      </c>
      <c r="S98" s="9">
        <v>278365</v>
      </c>
      <c r="T98" s="9">
        <v>23481</v>
      </c>
      <c r="U98" s="9">
        <v>301846</v>
      </c>
      <c r="V98" s="9">
        <v>16319</v>
      </c>
      <c r="W98" s="9">
        <v>318165</v>
      </c>
      <c r="X98" s="9">
        <v>-225016</v>
      </c>
      <c r="Y98" s="9">
        <v>93149</v>
      </c>
      <c r="Z98" s="9">
        <v>15716</v>
      </c>
      <c r="AA98" s="9">
        <v>108865</v>
      </c>
      <c r="AB98" s="9">
        <v>17326</v>
      </c>
      <c r="AC98" s="9">
        <v>126191</v>
      </c>
      <c r="AD98" s="9">
        <v>-45501</v>
      </c>
      <c r="AE98" s="9">
        <v>80690</v>
      </c>
      <c r="AF98" s="9">
        <v>-2740</v>
      </c>
      <c r="AG98" s="9">
        <v>77950</v>
      </c>
      <c r="AH98" s="9">
        <v>-6595</v>
      </c>
      <c r="AI98" s="9">
        <v>71355</v>
      </c>
      <c r="AJ98" s="9">
        <v>6004</v>
      </c>
      <c r="AK98" s="9">
        <v>77359</v>
      </c>
      <c r="AL98" s="9">
        <v>2477</v>
      </c>
      <c r="AM98" s="9">
        <v>79836</v>
      </c>
      <c r="AN98" s="9">
        <v>-973</v>
      </c>
      <c r="AO98" s="9">
        <v>78863</v>
      </c>
      <c r="AP98" s="9">
        <v>-909</v>
      </c>
      <c r="AQ98" s="9">
        <v>77954</v>
      </c>
      <c r="AR98" s="9">
        <v>2039</v>
      </c>
      <c r="AS98" s="9">
        <v>79993</v>
      </c>
      <c r="AT98" s="9">
        <v>-15508</v>
      </c>
      <c r="AU98" s="9">
        <v>64485</v>
      </c>
      <c r="AV98" s="9">
        <v>13426</v>
      </c>
      <c r="AW98" s="9">
        <v>77911</v>
      </c>
      <c r="AX98" s="9">
        <v>0</v>
      </c>
      <c r="AY98" s="9">
        <v>77911</v>
      </c>
      <c r="AZ98" s="9">
        <v>0</v>
      </c>
      <c r="BA98" s="9">
        <v>77911</v>
      </c>
      <c r="BB98" s="9">
        <v>-42346</v>
      </c>
      <c r="BC98" s="9">
        <v>35565</v>
      </c>
      <c r="BD98" s="9">
        <v>109</v>
      </c>
      <c r="BE98" s="9">
        <v>35674</v>
      </c>
      <c r="BF98" s="9">
        <v>0</v>
      </c>
      <c r="BG98" s="9">
        <v>35674</v>
      </c>
      <c r="BH98" s="9">
        <v>-13276</v>
      </c>
      <c r="BI98" s="9">
        <v>22398</v>
      </c>
      <c r="BJ98" s="9">
        <f t="shared" si="1"/>
        <v>0</v>
      </c>
      <c r="BK98" s="9">
        <v>22398</v>
      </c>
      <c r="BL98" s="9">
        <f t="shared" si="1"/>
        <v>0</v>
      </c>
      <c r="BM98" s="9">
        <v>22398</v>
      </c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</row>
    <row r="99" spans="1:211" x14ac:dyDescent="0.35">
      <c r="A99" s="7" t="s">
        <v>0</v>
      </c>
      <c r="B99" s="5" t="s">
        <v>274</v>
      </c>
      <c r="C99" s="10">
        <v>-84308</v>
      </c>
      <c r="D99" s="10">
        <v>0</v>
      </c>
      <c r="E99" s="10">
        <v>-84308</v>
      </c>
      <c r="F99" s="10">
        <v>64232</v>
      </c>
      <c r="G99" s="10">
        <v>-20076</v>
      </c>
      <c r="H99" s="10">
        <v>25951</v>
      </c>
      <c r="I99" s="10">
        <v>5875</v>
      </c>
      <c r="J99" s="10">
        <v>26805</v>
      </c>
      <c r="K99" s="10">
        <v>32680</v>
      </c>
      <c r="L99" s="10">
        <v>18977</v>
      </c>
      <c r="M99" s="10">
        <v>51657</v>
      </c>
      <c r="N99" s="10">
        <v>29210</v>
      </c>
      <c r="O99" s="10">
        <v>80867</v>
      </c>
      <c r="P99" s="10">
        <v>28732</v>
      </c>
      <c r="Q99" s="10">
        <v>109599</v>
      </c>
      <c r="R99" s="10">
        <v>26760</v>
      </c>
      <c r="S99" s="10">
        <v>136359</v>
      </c>
      <c r="T99" s="10">
        <v>23481</v>
      </c>
      <c r="U99" s="10">
        <v>159840</v>
      </c>
      <c r="V99" s="10">
        <v>15729</v>
      </c>
      <c r="W99" s="10">
        <v>175569</v>
      </c>
      <c r="X99" s="10">
        <v>-239013</v>
      </c>
      <c r="Y99" s="10">
        <v>-63444</v>
      </c>
      <c r="Z99" s="10">
        <v>15716</v>
      </c>
      <c r="AA99" s="10">
        <v>-47728</v>
      </c>
      <c r="AB99" s="10">
        <v>17326</v>
      </c>
      <c r="AC99" s="10">
        <v>-30402</v>
      </c>
      <c r="AD99" s="10">
        <v>-46847</v>
      </c>
      <c r="AE99" s="10">
        <v>-77249</v>
      </c>
      <c r="AF99" s="10">
        <v>-3188</v>
      </c>
      <c r="AG99" s="10">
        <v>-80437</v>
      </c>
      <c r="AH99" s="10">
        <v>-7043</v>
      </c>
      <c r="AI99" s="10">
        <v>-87480</v>
      </c>
      <c r="AJ99" s="10">
        <v>16201</v>
      </c>
      <c r="AK99" s="10">
        <v>-71279</v>
      </c>
      <c r="AL99" s="10">
        <v>3803</v>
      </c>
      <c r="AM99" s="10">
        <v>-67476</v>
      </c>
      <c r="AN99" s="10">
        <v>353</v>
      </c>
      <c r="AO99" s="10">
        <v>-67123</v>
      </c>
      <c r="AP99" s="10">
        <v>418</v>
      </c>
      <c r="AQ99" s="10">
        <v>-66705</v>
      </c>
      <c r="AR99" s="10">
        <v>3364</v>
      </c>
      <c r="AS99" s="10">
        <v>-63341</v>
      </c>
      <c r="AT99" s="10">
        <v>-14182</v>
      </c>
      <c r="AU99" s="10">
        <v>-77523</v>
      </c>
      <c r="AV99" s="10">
        <v>-1008</v>
      </c>
      <c r="AW99" s="10">
        <v>-78531</v>
      </c>
      <c r="AX99" s="10">
        <v>0</v>
      </c>
      <c r="AY99" s="10">
        <v>-78531</v>
      </c>
      <c r="AZ99" s="10">
        <v>0</v>
      </c>
      <c r="BA99" s="10">
        <v>-78531</v>
      </c>
      <c r="BB99" s="10">
        <v>-32087</v>
      </c>
      <c r="BC99" s="10">
        <v>-110618</v>
      </c>
      <c r="BD99" s="10">
        <v>109</v>
      </c>
      <c r="BE99" s="10">
        <v>-110509</v>
      </c>
      <c r="BF99" s="10">
        <v>0</v>
      </c>
      <c r="BG99" s="10">
        <v>-110509</v>
      </c>
      <c r="BH99" s="10">
        <v>-17217</v>
      </c>
      <c r="BI99" s="10">
        <v>-127726</v>
      </c>
      <c r="BJ99" s="10">
        <f t="shared" si="1"/>
        <v>0</v>
      </c>
      <c r="BK99" s="10">
        <f>SUM(BK97:BK98)</f>
        <v>-127726</v>
      </c>
      <c r="BL99" s="10">
        <f t="shared" si="1"/>
        <v>0</v>
      </c>
      <c r="BM99" s="10">
        <f>SUM(BM97:BM98)</f>
        <v>-127726</v>
      </c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</row>
    <row r="100" spans="1:211" x14ac:dyDescent="0.35">
      <c r="A100" s="7" t="s">
        <v>0</v>
      </c>
      <c r="B100" s="5" t="s">
        <v>275</v>
      </c>
      <c r="C100" s="10">
        <v>14682.61</v>
      </c>
      <c r="D100" s="10">
        <v>-327.39</v>
      </c>
      <c r="E100" s="10">
        <v>14355.22</v>
      </c>
      <c r="F100" s="10">
        <v>63275.28</v>
      </c>
      <c r="G100" s="10">
        <v>77630.5</v>
      </c>
      <c r="H100" s="10">
        <v>25430.73</v>
      </c>
      <c r="I100" s="10">
        <v>103061.23</v>
      </c>
      <c r="J100" s="10">
        <v>27354.16</v>
      </c>
      <c r="K100" s="10">
        <v>130415.39</v>
      </c>
      <c r="L100" s="10">
        <v>20792.98</v>
      </c>
      <c r="M100" s="10">
        <v>151208.37</v>
      </c>
      <c r="N100" s="10">
        <v>28070.23</v>
      </c>
      <c r="O100" s="10">
        <v>179278.6</v>
      </c>
      <c r="P100" s="10">
        <v>27738.12</v>
      </c>
      <c r="Q100" s="10">
        <v>207016.72</v>
      </c>
      <c r="R100" s="10">
        <v>31567.08</v>
      </c>
      <c r="S100" s="10">
        <v>238583.8</v>
      </c>
      <c r="T100" s="10">
        <v>22444.82</v>
      </c>
      <c r="U100" s="10">
        <v>261028.62</v>
      </c>
      <c r="V100" s="10">
        <v>12657.23</v>
      </c>
      <c r="W100" s="10">
        <v>273685.84999999998</v>
      </c>
      <c r="X100" s="10">
        <v>-213863.62</v>
      </c>
      <c r="Y100" s="10">
        <v>59822.23</v>
      </c>
      <c r="Z100" s="10">
        <v>14366.33</v>
      </c>
      <c r="AA100" s="10">
        <v>74188.56</v>
      </c>
      <c r="AB100" s="10">
        <v>17026.87</v>
      </c>
      <c r="AC100" s="10">
        <v>91215.43</v>
      </c>
      <c r="AD100" s="10">
        <v>-41827.19</v>
      </c>
      <c r="AE100" s="10">
        <v>49388.24</v>
      </c>
      <c r="AF100" s="10">
        <v>3122.58</v>
      </c>
      <c r="AG100" s="10">
        <v>52510.82</v>
      </c>
      <c r="AH100" s="10">
        <v>-151.27000000000001</v>
      </c>
      <c r="AI100" s="10">
        <v>52359.55</v>
      </c>
      <c r="AJ100" s="10">
        <v>17945.509999999998</v>
      </c>
      <c r="AK100" s="10">
        <v>70305.06</v>
      </c>
      <c r="AL100" s="10">
        <v>-13496.47</v>
      </c>
      <c r="AM100" s="10">
        <v>56808.59</v>
      </c>
      <c r="AN100" s="10">
        <v>-1470.57</v>
      </c>
      <c r="AO100" s="10">
        <v>55338.02</v>
      </c>
      <c r="AP100" s="10">
        <v>-621.4</v>
      </c>
      <c r="AQ100" s="10">
        <v>54716.62</v>
      </c>
      <c r="AR100" s="10">
        <v>2331.52</v>
      </c>
      <c r="AS100" s="10">
        <v>57048.14</v>
      </c>
      <c r="AT100" s="10">
        <v>-16879.61</v>
      </c>
      <c r="AU100" s="10">
        <v>40168.53</v>
      </c>
      <c r="AV100" s="10">
        <v>26659.8</v>
      </c>
      <c r="AW100" s="10">
        <v>66828.33</v>
      </c>
      <c r="AX100" s="10">
        <v>1384.48</v>
      </c>
      <c r="AY100" s="10">
        <v>68212.81</v>
      </c>
      <c r="AZ100" s="10">
        <v>502.33</v>
      </c>
      <c r="BA100" s="10">
        <v>68715.14</v>
      </c>
      <c r="BB100" s="10">
        <v>-12343.39</v>
      </c>
      <c r="BC100" s="10">
        <v>56371.75</v>
      </c>
      <c r="BD100" s="10">
        <v>-351.45</v>
      </c>
      <c r="BE100" s="10">
        <v>56020.3</v>
      </c>
      <c r="BF100" s="10">
        <v>77.89</v>
      </c>
      <c r="BG100" s="10">
        <v>56098.19</v>
      </c>
      <c r="BH100" s="10">
        <v>-14702.62</v>
      </c>
      <c r="BI100" s="10">
        <v>41395.57</v>
      </c>
      <c r="BJ100" s="10">
        <f t="shared" si="1"/>
        <v>-2386.9299999999857</v>
      </c>
      <c r="BK100" s="10">
        <f>BK94+BK96+BK99</f>
        <v>39008.640000000014</v>
      </c>
      <c r="BL100" s="10">
        <f t="shared" si="1"/>
        <v>-221.96000000005006</v>
      </c>
      <c r="BM100" s="10">
        <f>BM94+BM96+BM99</f>
        <v>38786.679999999964</v>
      </c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</row>
    <row r="101" spans="1:211" x14ac:dyDescent="0.35">
      <c r="A101" s="7" t="s">
        <v>0</v>
      </c>
      <c r="B101" s="5" t="s">
        <v>276</v>
      </c>
      <c r="C101" s="10">
        <v>-2724208.3</v>
      </c>
      <c r="D101" s="10">
        <v>58255.86</v>
      </c>
      <c r="E101" s="10">
        <v>-2665952.44</v>
      </c>
      <c r="F101" s="10">
        <v>336633.06</v>
      </c>
      <c r="G101" s="10">
        <v>-2329319.38</v>
      </c>
      <c r="H101" s="10">
        <v>-61166.71</v>
      </c>
      <c r="I101" s="10">
        <v>-2390486.09</v>
      </c>
      <c r="J101" s="10">
        <v>99383.06</v>
      </c>
      <c r="K101" s="10">
        <v>-2291103.0299999998</v>
      </c>
      <c r="L101" s="10">
        <v>85342.81</v>
      </c>
      <c r="M101" s="10">
        <v>-2205760.2200000002</v>
      </c>
      <c r="N101" s="10">
        <v>23753.87</v>
      </c>
      <c r="O101" s="10">
        <v>-2182006.35</v>
      </c>
      <c r="P101" s="10">
        <v>18615.330000000002</v>
      </c>
      <c r="Q101" s="10">
        <v>-2163391.02</v>
      </c>
      <c r="R101" s="10">
        <v>4766.28</v>
      </c>
      <c r="S101" s="10">
        <v>-2158624.7400000002</v>
      </c>
      <c r="T101" s="10">
        <v>-62899.47</v>
      </c>
      <c r="U101" s="10">
        <v>-2221524.21</v>
      </c>
      <c r="V101" s="10">
        <v>-70171.97</v>
      </c>
      <c r="W101" s="10">
        <v>-2291696.1800000002</v>
      </c>
      <c r="X101" s="10">
        <v>-60374.8</v>
      </c>
      <c r="Y101" s="10">
        <v>-2352070.98</v>
      </c>
      <c r="Z101" s="10">
        <v>-555130.19999999995</v>
      </c>
      <c r="AA101" s="10">
        <v>-2907201.18</v>
      </c>
      <c r="AB101" s="10">
        <v>490098.12</v>
      </c>
      <c r="AC101" s="10">
        <v>-2417103.06</v>
      </c>
      <c r="AD101" s="10">
        <v>-44024.61</v>
      </c>
      <c r="AE101" s="10">
        <v>-2461127.67</v>
      </c>
      <c r="AF101" s="10">
        <v>53953.25</v>
      </c>
      <c r="AG101" s="10">
        <v>-2407174.42</v>
      </c>
      <c r="AH101" s="10">
        <v>30842.74</v>
      </c>
      <c r="AI101" s="10">
        <v>-2376331.6800000002</v>
      </c>
      <c r="AJ101" s="10">
        <v>-78726.080000000002</v>
      </c>
      <c r="AK101" s="10">
        <v>-2455057.7599999998</v>
      </c>
      <c r="AL101" s="10">
        <v>3351.44</v>
      </c>
      <c r="AM101" s="10">
        <v>-2451706.3199999998</v>
      </c>
      <c r="AN101" s="10">
        <v>-2574.2199999999998</v>
      </c>
      <c r="AO101" s="10">
        <v>-2454280.54</v>
      </c>
      <c r="AP101" s="10">
        <v>-87902.46</v>
      </c>
      <c r="AQ101" s="10">
        <v>-2542183</v>
      </c>
      <c r="AR101" s="10">
        <v>56814.67</v>
      </c>
      <c r="AS101" s="10">
        <v>-2485368.33</v>
      </c>
      <c r="AT101" s="10">
        <v>-52381.91</v>
      </c>
      <c r="AU101" s="10">
        <v>-2537750.2400000002</v>
      </c>
      <c r="AV101" s="10">
        <v>-77501.63</v>
      </c>
      <c r="AW101" s="10">
        <v>-2615251.87</v>
      </c>
      <c r="AX101" s="10">
        <v>-114471.62</v>
      </c>
      <c r="AY101" s="10">
        <v>-2729723.49</v>
      </c>
      <c r="AZ101" s="10">
        <v>-93003.59</v>
      </c>
      <c r="BA101" s="10">
        <v>-2822727.08</v>
      </c>
      <c r="BB101" s="10">
        <v>-23688.38</v>
      </c>
      <c r="BC101" s="10">
        <v>-2846415.46</v>
      </c>
      <c r="BD101" s="10">
        <v>108031.58</v>
      </c>
      <c r="BE101" s="10">
        <v>-2738383.88</v>
      </c>
      <c r="BF101" s="10">
        <v>-33946.47</v>
      </c>
      <c r="BG101" s="10">
        <v>-2772330.35</v>
      </c>
      <c r="BH101" s="10">
        <v>126220.33</v>
      </c>
      <c r="BI101" s="10">
        <v>-2646110.02</v>
      </c>
      <c r="BJ101" s="10">
        <f t="shared" si="1"/>
        <v>5402.9500000001863</v>
      </c>
      <c r="BK101" s="10">
        <f>BK61+BK65+BK71+BK91+BK100</f>
        <v>-2640707.0699999998</v>
      </c>
      <c r="BL101" s="10">
        <f t="shared" si="1"/>
        <v>-14878.94000000041</v>
      </c>
      <c r="BM101" s="10">
        <f>BM61+BM65+BM71+BM91+BM100</f>
        <v>-2655586.0100000002</v>
      </c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</row>
    <row r="102" spans="1:211" x14ac:dyDescent="0.3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</row>
    <row r="103" spans="1:211" x14ac:dyDescent="0.3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</row>
    <row r="104" spans="1:211" x14ac:dyDescent="0.3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</row>
    <row r="105" spans="1:211" x14ac:dyDescent="0.3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</row>
    <row r="106" spans="1:211" x14ac:dyDescent="0.3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</row>
    <row r="107" spans="1:211" x14ac:dyDescent="0.3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</row>
    <row r="108" spans="1:211" x14ac:dyDescent="0.3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</row>
    <row r="109" spans="1:211" x14ac:dyDescent="0.3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</row>
    <row r="110" spans="1:211" x14ac:dyDescent="0.3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</row>
    <row r="111" spans="1:211" x14ac:dyDescent="0.3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</row>
    <row r="112" spans="1:211" x14ac:dyDescent="0.3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</row>
    <row r="113" spans="3:211" x14ac:dyDescent="0.3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</row>
    <row r="114" spans="3:211" x14ac:dyDescent="0.3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</row>
    <row r="115" spans="3:211" x14ac:dyDescent="0.3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</row>
    <row r="116" spans="3:211" x14ac:dyDescent="0.3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</row>
    <row r="117" spans="3:211" x14ac:dyDescent="0.3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</row>
    <row r="118" spans="3:211" x14ac:dyDescent="0.3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</row>
    <row r="119" spans="3:211" x14ac:dyDescent="0.3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</row>
    <row r="120" spans="3:211" x14ac:dyDescent="0.3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</row>
    <row r="121" spans="3:211" x14ac:dyDescent="0.3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</row>
    <row r="122" spans="3:211" x14ac:dyDescent="0.3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</row>
    <row r="123" spans="3:211" x14ac:dyDescent="0.3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</row>
    <row r="124" spans="3:211" x14ac:dyDescent="0.3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</row>
    <row r="125" spans="3:211" x14ac:dyDescent="0.3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</row>
    <row r="126" spans="3:211" x14ac:dyDescent="0.3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</row>
    <row r="127" spans="3:211" x14ac:dyDescent="0.3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</row>
    <row r="128" spans="3:211" x14ac:dyDescent="0.3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</row>
    <row r="129" spans="3:211" x14ac:dyDescent="0.3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</row>
    <row r="130" spans="3:211" x14ac:dyDescent="0.3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</row>
    <row r="131" spans="3:211" x14ac:dyDescent="0.3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</row>
    <row r="132" spans="3:211" x14ac:dyDescent="0.3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</row>
    <row r="133" spans="3:211" x14ac:dyDescent="0.3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</row>
    <row r="134" spans="3:211" x14ac:dyDescent="0.3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</row>
    <row r="135" spans="3:211" x14ac:dyDescent="0.3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</row>
    <row r="136" spans="3:211" x14ac:dyDescent="0.3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</row>
    <row r="137" spans="3:211" x14ac:dyDescent="0.3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</row>
    <row r="138" spans="3:211" x14ac:dyDescent="0.3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</row>
    <row r="139" spans="3:211" x14ac:dyDescent="0.3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</row>
    <row r="140" spans="3:211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</row>
    <row r="141" spans="3:211" x14ac:dyDescent="0.3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</row>
    <row r="142" spans="3:211" x14ac:dyDescent="0.3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</row>
    <row r="143" spans="3:211" x14ac:dyDescent="0.3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</row>
    <row r="144" spans="3:211" x14ac:dyDescent="0.3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</row>
    <row r="145" spans="3:211" x14ac:dyDescent="0.3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</row>
    <row r="146" spans="3:211" x14ac:dyDescent="0.3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</row>
    <row r="147" spans="3:211" x14ac:dyDescent="0.3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</row>
  </sheetData>
  <autoFilter ref="A1:BI101" xr:uid="{37429877-7187-41E8-B4D5-3FF5C22AC9E5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019D-78B5-451A-B067-AC884D601257}">
  <sheetPr>
    <tabColor theme="4" tint="0.39997558519241921"/>
  </sheetPr>
  <dimension ref="A1:BM138"/>
  <sheetViews>
    <sheetView topLeftCell="BK25" workbookViewId="0">
      <pane xSplit="6945" ySplit="1035" topLeftCell="BD1" activePane="bottomRight"/>
      <selection pane="topRight" activeCell="BL1" sqref="BL1:BL1048576"/>
      <selection pane="bottomLeft" activeCell="A122" sqref="A122"/>
      <selection pane="bottomRight" activeCell="BL26" sqref="BL26"/>
    </sheetView>
  </sheetViews>
  <sheetFormatPr defaultRowHeight="14.5" x14ac:dyDescent="0.35"/>
  <cols>
    <col min="1" max="1" width="15" bestFit="1" customWidth="1"/>
    <col min="2" max="2" width="44.54296875" customWidth="1"/>
    <col min="3" max="4" width="13.453125" bestFit="1" customWidth="1"/>
    <col min="5" max="5" width="14.453125" bestFit="1" customWidth="1"/>
    <col min="6" max="6" width="13.453125" bestFit="1" customWidth="1"/>
    <col min="7" max="7" width="14.453125" bestFit="1" customWidth="1"/>
    <col min="8" max="8" width="13.453125" bestFit="1" customWidth="1"/>
    <col min="9" max="9" width="14.453125" bestFit="1" customWidth="1"/>
    <col min="10" max="10" width="13.453125" bestFit="1" customWidth="1"/>
    <col min="11" max="11" width="14.453125" bestFit="1" customWidth="1"/>
    <col min="12" max="12" width="13.453125" bestFit="1" customWidth="1"/>
    <col min="13" max="13" width="14.453125" bestFit="1" customWidth="1"/>
    <col min="14" max="14" width="13.453125" bestFit="1" customWidth="1"/>
    <col min="15" max="15" width="14.453125" bestFit="1" customWidth="1"/>
    <col min="16" max="16" width="13.453125" bestFit="1" customWidth="1"/>
    <col min="17" max="17" width="14.453125" bestFit="1" customWidth="1"/>
    <col min="18" max="18" width="13.453125" bestFit="1" customWidth="1"/>
    <col min="19" max="19" width="14.453125" bestFit="1" customWidth="1"/>
    <col min="20" max="20" width="13.453125" bestFit="1" customWidth="1"/>
    <col min="21" max="21" width="14.453125" bestFit="1" customWidth="1"/>
    <col min="22" max="22" width="13.453125" bestFit="1" customWidth="1"/>
    <col min="23" max="23" width="14.453125" bestFit="1" customWidth="1"/>
    <col min="24" max="24" width="13.453125" bestFit="1" customWidth="1"/>
    <col min="25" max="25" width="14.453125" bestFit="1" customWidth="1"/>
    <col min="26" max="26" width="13.453125" bestFit="1" customWidth="1"/>
    <col min="27" max="27" width="14.453125" bestFit="1" customWidth="1"/>
    <col min="28" max="28" width="13.453125" bestFit="1" customWidth="1"/>
    <col min="29" max="29" width="14.453125" bestFit="1" customWidth="1"/>
    <col min="30" max="30" width="13.453125" bestFit="1" customWidth="1"/>
    <col min="31" max="31" width="14.453125" bestFit="1" customWidth="1"/>
    <col min="32" max="32" width="13.453125" bestFit="1" customWidth="1"/>
    <col min="33" max="33" width="14.453125" bestFit="1" customWidth="1"/>
    <col min="34" max="34" width="13.453125" bestFit="1" customWidth="1"/>
    <col min="35" max="35" width="14.453125" bestFit="1" customWidth="1"/>
    <col min="36" max="36" width="13.453125" bestFit="1" customWidth="1"/>
    <col min="37" max="37" width="14.453125" bestFit="1" customWidth="1"/>
    <col min="38" max="38" width="13.453125" bestFit="1" customWidth="1"/>
    <col min="39" max="39" width="14.453125" bestFit="1" customWidth="1"/>
    <col min="40" max="40" width="13.453125" bestFit="1" customWidth="1"/>
    <col min="41" max="41" width="14.453125" bestFit="1" customWidth="1"/>
    <col min="42" max="42" width="13.453125" bestFit="1" customWidth="1"/>
    <col min="43" max="43" width="14.453125" bestFit="1" customWidth="1"/>
    <col min="44" max="44" width="13.453125" bestFit="1" customWidth="1"/>
    <col min="45" max="45" width="14.453125" bestFit="1" customWidth="1"/>
    <col min="46" max="46" width="13.453125" bestFit="1" customWidth="1"/>
    <col min="47" max="47" width="14.453125" bestFit="1" customWidth="1"/>
    <col min="48" max="48" width="13.453125" bestFit="1" customWidth="1"/>
    <col min="49" max="49" width="14.453125" bestFit="1" customWidth="1"/>
    <col min="50" max="50" width="13.453125" bestFit="1" customWidth="1"/>
    <col min="51" max="51" width="14.453125" bestFit="1" customWidth="1"/>
    <col min="52" max="52" width="13.453125" bestFit="1" customWidth="1"/>
    <col min="53" max="53" width="14.453125" bestFit="1" customWidth="1"/>
    <col min="54" max="54" width="13.453125" bestFit="1" customWidth="1"/>
    <col min="55" max="55" width="14.453125" bestFit="1" customWidth="1"/>
    <col min="56" max="56" width="13.81640625" bestFit="1" customWidth="1"/>
    <col min="57" max="59" width="14.453125" bestFit="1" customWidth="1"/>
    <col min="60" max="63" width="13.453125" bestFit="1" customWidth="1"/>
    <col min="64" max="64" width="11.81640625" bestFit="1" customWidth="1"/>
    <col min="65" max="65" width="13.453125" bestFit="1" customWidth="1"/>
  </cols>
  <sheetData>
    <row r="1" spans="1:65" s="29" customFormat="1" ht="36.75" customHeight="1" x14ac:dyDescent="0.35">
      <c r="A1" s="26" t="s">
        <v>154</v>
      </c>
      <c r="B1" s="26" t="s">
        <v>155</v>
      </c>
      <c r="C1" s="24">
        <v>43466</v>
      </c>
      <c r="D1" s="24" t="s">
        <v>117</v>
      </c>
      <c r="E1" s="24">
        <v>43497</v>
      </c>
      <c r="F1" s="24" t="s">
        <v>117</v>
      </c>
      <c r="G1" s="24">
        <v>43525</v>
      </c>
      <c r="H1" s="24" t="s">
        <v>117</v>
      </c>
      <c r="I1" s="24">
        <v>43556</v>
      </c>
      <c r="J1" s="24" t="s">
        <v>117</v>
      </c>
      <c r="K1" s="24">
        <v>43586</v>
      </c>
      <c r="L1" s="24" t="s">
        <v>117</v>
      </c>
      <c r="M1" s="24">
        <v>43617</v>
      </c>
      <c r="N1" s="24" t="s">
        <v>117</v>
      </c>
      <c r="O1" s="30">
        <v>43647</v>
      </c>
      <c r="P1" s="31" t="s">
        <v>117</v>
      </c>
      <c r="Q1" s="24">
        <v>43678</v>
      </c>
      <c r="R1" s="31" t="s">
        <v>117</v>
      </c>
      <c r="S1" s="24">
        <v>43709</v>
      </c>
      <c r="T1" s="31" t="s">
        <v>117</v>
      </c>
      <c r="U1" s="24">
        <v>43739</v>
      </c>
      <c r="V1" s="31" t="s">
        <v>117</v>
      </c>
      <c r="W1" s="24">
        <v>43770</v>
      </c>
      <c r="X1" s="31" t="s">
        <v>117</v>
      </c>
      <c r="Y1" s="24">
        <v>43800</v>
      </c>
      <c r="Z1" s="31" t="s">
        <v>117</v>
      </c>
      <c r="AA1" s="24">
        <v>43831</v>
      </c>
      <c r="AB1" s="31" t="s">
        <v>117</v>
      </c>
      <c r="AC1" s="24">
        <v>43862</v>
      </c>
      <c r="AD1" s="31" t="s">
        <v>117</v>
      </c>
      <c r="AE1" s="24">
        <v>43891</v>
      </c>
      <c r="AF1" s="31" t="s">
        <v>117</v>
      </c>
      <c r="AG1" s="24">
        <v>43922</v>
      </c>
      <c r="AH1" s="31" t="s">
        <v>117</v>
      </c>
      <c r="AI1" s="24">
        <v>43952</v>
      </c>
      <c r="AJ1" s="31" t="s">
        <v>117</v>
      </c>
      <c r="AK1" s="24">
        <v>43983</v>
      </c>
      <c r="AL1" s="31" t="s">
        <v>117</v>
      </c>
      <c r="AM1" s="24">
        <v>44013</v>
      </c>
      <c r="AN1" s="31" t="s">
        <v>117</v>
      </c>
      <c r="AO1" s="24">
        <v>44044</v>
      </c>
      <c r="AP1" s="31" t="s">
        <v>117</v>
      </c>
      <c r="AQ1" s="24">
        <v>44075</v>
      </c>
      <c r="AR1" s="31" t="s">
        <v>117</v>
      </c>
      <c r="AS1" s="24" t="s">
        <v>396</v>
      </c>
      <c r="AT1" s="31" t="s">
        <v>117</v>
      </c>
      <c r="AU1" s="24">
        <v>44136</v>
      </c>
      <c r="AV1" s="31" t="s">
        <v>117</v>
      </c>
      <c r="AW1" s="24">
        <v>44166</v>
      </c>
      <c r="AX1" s="31" t="s">
        <v>117</v>
      </c>
      <c r="AY1" s="24">
        <v>44197</v>
      </c>
      <c r="AZ1" s="31" t="s">
        <v>117</v>
      </c>
      <c r="BA1" s="24">
        <v>44228</v>
      </c>
      <c r="BB1" s="31" t="s">
        <v>117</v>
      </c>
      <c r="BC1" s="24">
        <v>44256</v>
      </c>
      <c r="BD1" s="31" t="s">
        <v>117</v>
      </c>
      <c r="BE1" s="24">
        <v>44287</v>
      </c>
      <c r="BF1" s="31" t="s">
        <v>117</v>
      </c>
      <c r="BG1" s="24">
        <v>44317</v>
      </c>
      <c r="BH1" s="31" t="s">
        <v>117</v>
      </c>
      <c r="BI1" s="24">
        <v>44348</v>
      </c>
      <c r="BJ1" s="31" t="s">
        <v>117</v>
      </c>
      <c r="BK1" s="24">
        <v>44378</v>
      </c>
      <c r="BL1" s="31" t="s">
        <v>117</v>
      </c>
      <c r="BM1" s="24">
        <v>44409</v>
      </c>
    </row>
    <row r="2" spans="1:65" x14ac:dyDescent="0.35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  <c r="P2" s="1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9"/>
      <c r="BJ2" s="19"/>
      <c r="BK2" s="19"/>
      <c r="BL2" s="19"/>
      <c r="BM2" s="19"/>
    </row>
    <row r="3" spans="1:65" x14ac:dyDescent="0.35">
      <c r="A3" s="4" t="s">
        <v>0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1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</row>
    <row r="4" spans="1:65" x14ac:dyDescent="0.35">
      <c r="A4" s="4" t="s">
        <v>0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1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9"/>
      <c r="BJ4" s="9"/>
      <c r="BK4" s="9"/>
      <c r="BL4" s="9"/>
      <c r="BM4" s="9"/>
    </row>
    <row r="5" spans="1:65" x14ac:dyDescent="0.35">
      <c r="A5" s="4" t="s">
        <v>0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9"/>
      <c r="BJ5" s="9"/>
      <c r="BK5" s="9"/>
      <c r="BL5" s="9"/>
      <c r="BM5" s="9"/>
    </row>
    <row r="6" spans="1:65" x14ac:dyDescent="0.35">
      <c r="A6" s="4" t="s">
        <v>5</v>
      </c>
      <c r="B6" s="5" t="s">
        <v>6</v>
      </c>
      <c r="C6" s="9">
        <v>-4060415.04</v>
      </c>
      <c r="D6" s="9">
        <v>855519.85</v>
      </c>
      <c r="E6" s="9">
        <v>-3204895.19</v>
      </c>
      <c r="F6" s="9">
        <v>47539.78</v>
      </c>
      <c r="G6" s="9">
        <v>-3157355.41</v>
      </c>
      <c r="H6" s="9">
        <v>1538714.86</v>
      </c>
      <c r="I6" s="9">
        <v>-1618640.55</v>
      </c>
      <c r="J6" s="9">
        <v>669656.77</v>
      </c>
      <c r="K6" s="9">
        <v>-948983.78</v>
      </c>
      <c r="L6" s="9">
        <v>-39796.080000000002</v>
      </c>
      <c r="M6" s="9">
        <v>-988779.86</v>
      </c>
      <c r="N6" s="9">
        <v>78040.36</v>
      </c>
      <c r="O6" s="15">
        <v>-910739.5</v>
      </c>
      <c r="P6" s="16">
        <v>7805.74</v>
      </c>
      <c r="Q6" s="9">
        <v>-902933.76</v>
      </c>
      <c r="R6" s="9">
        <v>-22538.59</v>
      </c>
      <c r="S6" s="9">
        <v>-925472.35</v>
      </c>
      <c r="T6" s="9">
        <v>-371068.18</v>
      </c>
      <c r="U6" s="9">
        <v>-1296540.53</v>
      </c>
      <c r="V6" s="9">
        <v>-1299296.21</v>
      </c>
      <c r="W6" s="9">
        <v>-2595836.7400000002</v>
      </c>
      <c r="X6" s="9">
        <v>-521310.66</v>
      </c>
      <c r="Y6" s="9">
        <v>-3117147.4</v>
      </c>
      <c r="Z6" s="9">
        <v>-5472.95</v>
      </c>
      <c r="AA6" s="9">
        <v>-3122620.35</v>
      </c>
      <c r="AB6" s="9">
        <v>-658620.30000000005</v>
      </c>
      <c r="AC6" s="9">
        <v>-3781240.65</v>
      </c>
      <c r="AD6" s="9">
        <v>1686159.8</v>
      </c>
      <c r="AE6" s="9">
        <v>-2095080.85</v>
      </c>
      <c r="AF6" s="9">
        <v>250453.92</v>
      </c>
      <c r="AG6" s="9">
        <v>-1844626.93</v>
      </c>
      <c r="AH6" s="9">
        <v>149900.79999999999</v>
      </c>
      <c r="AI6" s="9">
        <v>-1694726.13</v>
      </c>
      <c r="AJ6" s="9">
        <v>945051.39</v>
      </c>
      <c r="AK6" s="9">
        <v>-749674.74</v>
      </c>
      <c r="AL6" s="9">
        <v>-210164.55</v>
      </c>
      <c r="AM6" s="9">
        <v>-959839.29</v>
      </c>
      <c r="AN6" s="9">
        <v>-19313.150000000001</v>
      </c>
      <c r="AO6" s="9">
        <v>-979152.44</v>
      </c>
      <c r="AP6" s="9">
        <v>-19371.580000000002</v>
      </c>
      <c r="AQ6" s="9">
        <v>-998524.02</v>
      </c>
      <c r="AR6" s="9">
        <v>-326788.84000000003</v>
      </c>
      <c r="AS6" s="9">
        <v>-1325312.8600000001</v>
      </c>
      <c r="AT6" s="9">
        <v>-558022.93999999994</v>
      </c>
      <c r="AU6" s="9">
        <v>-1883335.8</v>
      </c>
      <c r="AV6" s="9">
        <v>-1818561.1</v>
      </c>
      <c r="AW6" s="9">
        <v>-3701896.9</v>
      </c>
      <c r="AX6" s="9">
        <v>601789.76</v>
      </c>
      <c r="AY6" s="9">
        <v>-3100107.14</v>
      </c>
      <c r="AZ6" s="9">
        <v>-414481.19</v>
      </c>
      <c r="BA6" s="9">
        <v>-3514588.33</v>
      </c>
      <c r="BB6" s="9">
        <v>1039478.55</v>
      </c>
      <c r="BC6" s="9">
        <v>-2475109.7799999998</v>
      </c>
      <c r="BD6" s="9">
        <v>869214.47</v>
      </c>
      <c r="BE6" s="9">
        <v>-1605895.31</v>
      </c>
      <c r="BF6" s="9">
        <v>-68518.44</v>
      </c>
      <c r="BG6" s="9">
        <v>-1674413.75</v>
      </c>
      <c r="BH6" s="9">
        <v>572983.75</v>
      </c>
      <c r="BI6" s="9">
        <v>-1101430</v>
      </c>
      <c r="BJ6" s="9">
        <f>BI6-BK6</f>
        <v>-117652.19999999995</v>
      </c>
      <c r="BK6" s="9">
        <v>-983777.8</v>
      </c>
      <c r="BL6" s="9">
        <f>BK6-BM6</f>
        <v>-3305.6500000000233</v>
      </c>
      <c r="BM6" s="9">
        <v>-980472.15</v>
      </c>
    </row>
    <row r="7" spans="1:65" x14ac:dyDescent="0.35">
      <c r="A7" s="4" t="s">
        <v>321</v>
      </c>
      <c r="B7" s="5" t="s">
        <v>322</v>
      </c>
      <c r="C7" s="9">
        <v>-2892106.81</v>
      </c>
      <c r="D7" s="9">
        <v>699217.26</v>
      </c>
      <c r="E7" s="9">
        <v>-2192889.5499999998</v>
      </c>
      <c r="F7" s="9">
        <v>73934.11</v>
      </c>
      <c r="G7" s="9">
        <v>-2118955.44</v>
      </c>
      <c r="H7" s="9">
        <v>912618.31</v>
      </c>
      <c r="I7" s="9">
        <v>-1206337.1299999999</v>
      </c>
      <c r="J7" s="9">
        <v>518002.31</v>
      </c>
      <c r="K7" s="9">
        <v>-688334.82</v>
      </c>
      <c r="L7" s="9">
        <v>-18671.310000000001</v>
      </c>
      <c r="M7" s="9">
        <v>-707006.13</v>
      </c>
      <c r="N7" s="9">
        <v>45778.92</v>
      </c>
      <c r="O7" s="15">
        <v>-661227.21</v>
      </c>
      <c r="P7" s="16">
        <v>19757.86</v>
      </c>
      <c r="Q7" s="9">
        <v>-641469.35</v>
      </c>
      <c r="R7" s="9">
        <v>-7304.08</v>
      </c>
      <c r="S7" s="9">
        <v>-648773.43000000005</v>
      </c>
      <c r="T7" s="9">
        <v>-245716.8</v>
      </c>
      <c r="U7" s="9">
        <v>-894490.23</v>
      </c>
      <c r="V7" s="9">
        <v>-954567.56</v>
      </c>
      <c r="W7" s="9">
        <v>-1849057.79</v>
      </c>
      <c r="X7" s="9">
        <v>-377398.63</v>
      </c>
      <c r="Y7" s="9">
        <v>-2226456.42</v>
      </c>
      <c r="Z7" s="9">
        <v>-186879.74</v>
      </c>
      <c r="AA7" s="9">
        <v>-2413336.16</v>
      </c>
      <c r="AB7" s="9">
        <v>40581.360000000001</v>
      </c>
      <c r="AC7" s="9">
        <v>-2372754.7999999998</v>
      </c>
      <c r="AD7" s="9">
        <v>1009890.41</v>
      </c>
      <c r="AE7" s="9">
        <v>-1362864.39</v>
      </c>
      <c r="AF7" s="9">
        <v>273049.38</v>
      </c>
      <c r="AG7" s="9">
        <v>-1089815.01</v>
      </c>
      <c r="AH7" s="9">
        <v>204814.74</v>
      </c>
      <c r="AI7" s="9">
        <v>-885000.27</v>
      </c>
      <c r="AJ7" s="9">
        <v>241791.32</v>
      </c>
      <c r="AK7" s="9">
        <v>-643208.94999999995</v>
      </c>
      <c r="AL7" s="9">
        <v>43155.15</v>
      </c>
      <c r="AM7" s="9">
        <v>-600053.80000000005</v>
      </c>
      <c r="AN7" s="9">
        <v>-19119.05</v>
      </c>
      <c r="AO7" s="9">
        <v>-619172.85</v>
      </c>
      <c r="AP7" s="9">
        <v>-16451.11</v>
      </c>
      <c r="AQ7" s="9">
        <v>-635623.96</v>
      </c>
      <c r="AR7" s="9">
        <v>-182961.62</v>
      </c>
      <c r="AS7" s="9">
        <v>-818585.58</v>
      </c>
      <c r="AT7" s="9">
        <v>-350888.33</v>
      </c>
      <c r="AU7" s="9">
        <v>-1169473.9099999999</v>
      </c>
      <c r="AV7" s="9">
        <v>-1518457.64</v>
      </c>
      <c r="AW7" s="9">
        <v>-2687931.55</v>
      </c>
      <c r="AX7" s="9">
        <v>526605.5</v>
      </c>
      <c r="AY7" s="9">
        <v>-2161326.0499999998</v>
      </c>
      <c r="AZ7" s="9">
        <v>-391283.54</v>
      </c>
      <c r="BA7" s="9">
        <v>-2552609.59</v>
      </c>
      <c r="BB7" s="9">
        <v>924628.72</v>
      </c>
      <c r="BC7" s="9">
        <v>-1627980.87</v>
      </c>
      <c r="BD7" s="9">
        <v>566742.76</v>
      </c>
      <c r="BE7" s="9">
        <v>-1061238.1100000001</v>
      </c>
      <c r="BF7" s="9">
        <v>-99163.47</v>
      </c>
      <c r="BG7" s="9">
        <v>-1160401.58</v>
      </c>
      <c r="BH7" s="9">
        <v>446358.64</v>
      </c>
      <c r="BI7" s="9">
        <v>-714042.94</v>
      </c>
      <c r="BJ7" s="9">
        <f t="shared" ref="BJ7:BM70" si="0">BI7-BK7</f>
        <v>-86767.539999999921</v>
      </c>
      <c r="BK7" s="9">
        <v>-627275.4</v>
      </c>
      <c r="BL7" s="9">
        <f t="shared" si="0"/>
        <v>43516.489999999991</v>
      </c>
      <c r="BM7" s="9">
        <v>-670791.89</v>
      </c>
    </row>
    <row r="8" spans="1:65" x14ac:dyDescent="0.35">
      <c r="A8" s="7" t="s">
        <v>0</v>
      </c>
      <c r="B8" s="5" t="s">
        <v>7</v>
      </c>
      <c r="C8" s="10">
        <v>-6952521.8499999996</v>
      </c>
      <c r="D8" s="10">
        <v>1554737.11</v>
      </c>
      <c r="E8" s="10">
        <v>-5397784.7400000002</v>
      </c>
      <c r="F8" s="10">
        <v>121473.89</v>
      </c>
      <c r="G8" s="10">
        <v>-5276310.8499999996</v>
      </c>
      <c r="H8" s="10">
        <v>2451333.17</v>
      </c>
      <c r="I8" s="10">
        <v>-2824977.68</v>
      </c>
      <c r="J8" s="10">
        <v>1187659.08</v>
      </c>
      <c r="K8" s="10">
        <v>-1637318.6</v>
      </c>
      <c r="L8" s="10">
        <v>-58467.39</v>
      </c>
      <c r="M8" s="10">
        <v>-1695785.99</v>
      </c>
      <c r="N8" s="10">
        <v>123819.28</v>
      </c>
      <c r="O8" s="17">
        <v>-1571966.71</v>
      </c>
      <c r="P8" s="18">
        <v>27563.599999999999</v>
      </c>
      <c r="Q8" s="10">
        <v>-1544403.11</v>
      </c>
      <c r="R8" s="10">
        <v>-29842.67</v>
      </c>
      <c r="S8" s="10">
        <v>-1574245.78</v>
      </c>
      <c r="T8" s="10">
        <v>-616784.98</v>
      </c>
      <c r="U8" s="10">
        <v>-2191030.7599999998</v>
      </c>
      <c r="V8" s="10">
        <v>-2253863.77</v>
      </c>
      <c r="W8" s="10">
        <v>-4444894.53</v>
      </c>
      <c r="X8" s="10">
        <v>-898709.29</v>
      </c>
      <c r="Y8" s="10">
        <v>-5343603.82</v>
      </c>
      <c r="Z8" s="10">
        <v>-192352.69</v>
      </c>
      <c r="AA8" s="10">
        <v>-5535956.5099999998</v>
      </c>
      <c r="AB8" s="10">
        <v>-618038.93999999994</v>
      </c>
      <c r="AC8" s="10">
        <v>-6153995.4500000002</v>
      </c>
      <c r="AD8" s="10">
        <v>2696050.21</v>
      </c>
      <c r="AE8" s="10">
        <v>-3457945.24</v>
      </c>
      <c r="AF8" s="10">
        <v>523503.3</v>
      </c>
      <c r="AG8" s="10">
        <v>-2934441.94</v>
      </c>
      <c r="AH8" s="10">
        <v>354715.54</v>
      </c>
      <c r="AI8" s="10">
        <v>-2579726.4</v>
      </c>
      <c r="AJ8" s="10">
        <v>1186842.71</v>
      </c>
      <c r="AK8" s="10">
        <v>-1392883.69</v>
      </c>
      <c r="AL8" s="10">
        <v>-167009.4</v>
      </c>
      <c r="AM8" s="10">
        <v>-1559893.09</v>
      </c>
      <c r="AN8" s="10">
        <v>-38432.199999999997</v>
      </c>
      <c r="AO8" s="10">
        <v>-1598325.29</v>
      </c>
      <c r="AP8" s="10">
        <v>-35822.69</v>
      </c>
      <c r="AQ8" s="10">
        <v>-1634147.98</v>
      </c>
      <c r="AR8" s="10">
        <v>-509750.46</v>
      </c>
      <c r="AS8" s="10">
        <v>-2143898.44</v>
      </c>
      <c r="AT8" s="10">
        <v>-908911.27</v>
      </c>
      <c r="AU8" s="10">
        <v>-3052809.71</v>
      </c>
      <c r="AV8" s="10">
        <v>-3337018.74</v>
      </c>
      <c r="AW8" s="10">
        <v>-6389828.4500000002</v>
      </c>
      <c r="AX8" s="10">
        <v>1128395.26</v>
      </c>
      <c r="AY8" s="10">
        <v>-5261433.1900000004</v>
      </c>
      <c r="AZ8" s="10">
        <v>-805764.73</v>
      </c>
      <c r="BA8" s="10">
        <v>-6067197.9199999999</v>
      </c>
      <c r="BB8" s="10">
        <v>1964107.27</v>
      </c>
      <c r="BC8" s="10">
        <v>-4103090.65</v>
      </c>
      <c r="BD8" s="10">
        <v>1435957.23</v>
      </c>
      <c r="BE8" s="10">
        <v>-2667133.42</v>
      </c>
      <c r="BF8" s="10">
        <v>-167681.91</v>
      </c>
      <c r="BG8" s="10">
        <v>-2834815.33</v>
      </c>
      <c r="BH8" s="10">
        <v>1019342.39</v>
      </c>
      <c r="BI8" s="10">
        <v>-1815472.94</v>
      </c>
      <c r="BJ8" s="10">
        <f t="shared" si="0"/>
        <v>-204419.73999999976</v>
      </c>
      <c r="BK8" s="10">
        <f>SUM(BK6:BK7)</f>
        <v>-1611053.2000000002</v>
      </c>
      <c r="BL8" s="10">
        <f t="shared" si="0"/>
        <v>40210.839999999851</v>
      </c>
      <c r="BM8" s="10">
        <f>SUM(BM6:BM7)</f>
        <v>-1651264.04</v>
      </c>
    </row>
    <row r="9" spans="1:65" x14ac:dyDescent="0.35">
      <c r="A9" s="4" t="s">
        <v>8</v>
      </c>
      <c r="B9" s="5" t="s">
        <v>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-3.18</v>
      </c>
      <c r="AY9" s="9">
        <v>-3.18</v>
      </c>
      <c r="AZ9" s="9">
        <v>3.18</v>
      </c>
      <c r="BA9" s="9">
        <v>0</v>
      </c>
      <c r="BB9" s="9">
        <v>-1204.9100000000001</v>
      </c>
      <c r="BC9" s="9">
        <v>-1204.9100000000001</v>
      </c>
      <c r="BD9" s="9">
        <v>-1690.56</v>
      </c>
      <c r="BE9" s="9">
        <v>-2895.47</v>
      </c>
      <c r="BF9" s="9">
        <v>-5173.51</v>
      </c>
      <c r="BG9" s="9">
        <v>-8068.98</v>
      </c>
      <c r="BH9" s="9">
        <v>1445.68</v>
      </c>
      <c r="BI9" s="9">
        <v>-6623.3</v>
      </c>
      <c r="BJ9" s="9">
        <f t="shared" si="0"/>
        <v>-663.27999999999975</v>
      </c>
      <c r="BK9" s="9">
        <v>-5960.02</v>
      </c>
      <c r="BL9" s="9">
        <f t="shared" si="0"/>
        <v>-1101.4100000000008</v>
      </c>
      <c r="BM9" s="9">
        <v>-4858.6099999999997</v>
      </c>
    </row>
    <row r="10" spans="1:65" x14ac:dyDescent="0.35">
      <c r="A10" s="4" t="s">
        <v>10</v>
      </c>
      <c r="B10" s="5" t="s">
        <v>11</v>
      </c>
      <c r="C10" s="9">
        <v>-12655</v>
      </c>
      <c r="D10" s="9">
        <v>-5415</v>
      </c>
      <c r="E10" s="9">
        <v>-18070</v>
      </c>
      <c r="F10" s="9">
        <v>-8165</v>
      </c>
      <c r="G10" s="9">
        <v>-26235</v>
      </c>
      <c r="H10" s="9">
        <v>-2750</v>
      </c>
      <c r="I10" s="9">
        <v>-28985</v>
      </c>
      <c r="J10" s="9">
        <v>-295</v>
      </c>
      <c r="K10" s="9">
        <v>-29280</v>
      </c>
      <c r="L10" s="9">
        <v>-1370</v>
      </c>
      <c r="M10" s="9">
        <v>-30650</v>
      </c>
      <c r="N10" s="9">
        <v>15050</v>
      </c>
      <c r="O10" s="15">
        <v>-15600</v>
      </c>
      <c r="P10" s="16">
        <v>5155</v>
      </c>
      <c r="Q10" s="9">
        <v>-10445</v>
      </c>
      <c r="R10" s="9">
        <v>2795</v>
      </c>
      <c r="S10" s="9">
        <v>-7650</v>
      </c>
      <c r="T10" s="9">
        <v>-580</v>
      </c>
      <c r="U10" s="9">
        <v>-8230</v>
      </c>
      <c r="V10" s="9">
        <v>-50285</v>
      </c>
      <c r="W10" s="9">
        <v>-58515</v>
      </c>
      <c r="X10" s="9">
        <v>18975</v>
      </c>
      <c r="Y10" s="9">
        <v>-39540</v>
      </c>
      <c r="Z10" s="9">
        <v>28125</v>
      </c>
      <c r="AA10" s="9">
        <v>-11415</v>
      </c>
      <c r="AB10" s="9">
        <v>-11985</v>
      </c>
      <c r="AC10" s="9">
        <v>-23400</v>
      </c>
      <c r="AD10" s="9">
        <v>-6050</v>
      </c>
      <c r="AE10" s="9">
        <v>-29450</v>
      </c>
      <c r="AF10" s="9">
        <v>22685</v>
      </c>
      <c r="AG10" s="9">
        <v>-6765</v>
      </c>
      <c r="AH10" s="9">
        <v>6240</v>
      </c>
      <c r="AI10" s="9">
        <v>-525</v>
      </c>
      <c r="AJ10" s="9">
        <v>90</v>
      </c>
      <c r="AK10" s="9">
        <v>-435</v>
      </c>
      <c r="AL10" s="9">
        <v>-150</v>
      </c>
      <c r="AM10" s="9">
        <v>-585</v>
      </c>
      <c r="AN10" s="9">
        <v>105</v>
      </c>
      <c r="AO10" s="9">
        <v>-480</v>
      </c>
      <c r="AP10" s="9">
        <v>60</v>
      </c>
      <c r="AQ10" s="9">
        <v>-420</v>
      </c>
      <c r="AR10" s="9">
        <v>-4975</v>
      </c>
      <c r="AS10" s="9">
        <v>-5395</v>
      </c>
      <c r="AT10" s="9">
        <v>-19545</v>
      </c>
      <c r="AU10" s="9">
        <v>-24940</v>
      </c>
      <c r="AV10" s="9">
        <v>3045</v>
      </c>
      <c r="AW10" s="9">
        <v>-21895</v>
      </c>
      <c r="AX10" s="9">
        <v>4485</v>
      </c>
      <c r="AY10" s="9">
        <v>-17410</v>
      </c>
      <c r="AZ10" s="9">
        <v>15495</v>
      </c>
      <c r="BA10" s="9">
        <v>-1915</v>
      </c>
      <c r="BB10" s="9">
        <v>-163.19999999999999</v>
      </c>
      <c r="BC10" s="9">
        <v>-2078.1999999999998</v>
      </c>
      <c r="BD10" s="9">
        <v>-1133.4000000000001</v>
      </c>
      <c r="BE10" s="9">
        <v>-3211.6</v>
      </c>
      <c r="BF10" s="9">
        <v>-780.47</v>
      </c>
      <c r="BG10" s="9">
        <v>-3992.07</v>
      </c>
      <c r="BH10" s="9">
        <v>748.2</v>
      </c>
      <c r="BI10" s="9">
        <v>-3243.87</v>
      </c>
      <c r="BJ10" s="9">
        <f t="shared" si="0"/>
        <v>54.329999999999927</v>
      </c>
      <c r="BK10" s="9">
        <v>-3298.2</v>
      </c>
      <c r="BL10" s="9">
        <f t="shared" si="0"/>
        <v>-1673.1999999999998</v>
      </c>
      <c r="BM10" s="9">
        <v>-1625</v>
      </c>
    </row>
    <row r="11" spans="1:65" x14ac:dyDescent="0.35">
      <c r="A11" s="4" t="s">
        <v>323</v>
      </c>
      <c r="B11" s="5" t="s">
        <v>324</v>
      </c>
      <c r="C11" s="9">
        <v>-955729.16</v>
      </c>
      <c r="D11" s="9">
        <v>83033.47</v>
      </c>
      <c r="E11" s="9">
        <v>-872695.69</v>
      </c>
      <c r="F11" s="9">
        <v>12877.87</v>
      </c>
      <c r="G11" s="9">
        <v>-859817.82</v>
      </c>
      <c r="H11" s="9">
        <v>206563.31</v>
      </c>
      <c r="I11" s="9">
        <v>-653254.51</v>
      </c>
      <c r="J11" s="9">
        <v>-15984.46</v>
      </c>
      <c r="K11" s="9">
        <v>-669238.97</v>
      </c>
      <c r="L11" s="9">
        <v>6553.24</v>
      </c>
      <c r="M11" s="9">
        <v>-662685.73</v>
      </c>
      <c r="N11" s="9">
        <v>55169.62</v>
      </c>
      <c r="O11" s="15">
        <v>-607516.11</v>
      </c>
      <c r="P11" s="16">
        <v>-53954.59</v>
      </c>
      <c r="Q11" s="9">
        <v>-661470.69999999995</v>
      </c>
      <c r="R11" s="9">
        <v>-1624.78</v>
      </c>
      <c r="S11" s="9">
        <v>-663095.48</v>
      </c>
      <c r="T11" s="9">
        <v>-37311.949999999997</v>
      </c>
      <c r="U11" s="9">
        <v>-700407.43</v>
      </c>
      <c r="V11" s="9">
        <v>-137970.57</v>
      </c>
      <c r="W11" s="9">
        <v>-838378</v>
      </c>
      <c r="X11" s="9">
        <v>-5184.22</v>
      </c>
      <c r="Y11" s="9">
        <v>-843562.22</v>
      </c>
      <c r="Z11" s="9">
        <v>-86.44</v>
      </c>
      <c r="AA11" s="9">
        <v>-843648.66</v>
      </c>
      <c r="AB11" s="9">
        <v>50267.97</v>
      </c>
      <c r="AC11" s="9">
        <v>-793380.69</v>
      </c>
      <c r="AD11" s="9">
        <v>121964.1</v>
      </c>
      <c r="AE11" s="9">
        <v>-671416.59</v>
      </c>
      <c r="AF11" s="9">
        <v>43502.16</v>
      </c>
      <c r="AG11" s="9">
        <v>-627914.43000000005</v>
      </c>
      <c r="AH11" s="9">
        <v>56460.25</v>
      </c>
      <c r="AI11" s="9">
        <v>-571454.18000000005</v>
      </c>
      <c r="AJ11" s="9">
        <v>47457.78</v>
      </c>
      <c r="AK11" s="9">
        <v>-523996.4</v>
      </c>
      <c r="AL11" s="9">
        <v>17044.18</v>
      </c>
      <c r="AM11" s="9">
        <v>-506952.22</v>
      </c>
      <c r="AN11" s="9">
        <v>-49415.23</v>
      </c>
      <c r="AO11" s="9">
        <v>-556367.44999999995</v>
      </c>
      <c r="AP11" s="9">
        <v>-15216.46</v>
      </c>
      <c r="AQ11" s="9">
        <v>-571583.91</v>
      </c>
      <c r="AR11" s="9">
        <v>-68233.19</v>
      </c>
      <c r="AS11" s="9">
        <v>-639817.1</v>
      </c>
      <c r="AT11" s="9">
        <v>-78096.66</v>
      </c>
      <c r="AU11" s="9">
        <v>-717913.76</v>
      </c>
      <c r="AV11" s="9">
        <v>-160592.13</v>
      </c>
      <c r="AW11" s="9">
        <v>-878505.89</v>
      </c>
      <c r="AX11" s="9">
        <v>-173538.34</v>
      </c>
      <c r="AY11" s="9">
        <v>-1052044.23</v>
      </c>
      <c r="AZ11" s="9">
        <v>60233.41</v>
      </c>
      <c r="BA11" s="9">
        <v>-991810.82</v>
      </c>
      <c r="BB11" s="9">
        <v>130394.96</v>
      </c>
      <c r="BC11" s="9">
        <v>-861415.86</v>
      </c>
      <c r="BD11" s="9">
        <v>165378.38</v>
      </c>
      <c r="BE11" s="9">
        <v>-696037.48</v>
      </c>
      <c r="BF11" s="9">
        <v>-26340.11</v>
      </c>
      <c r="BG11" s="9">
        <v>-722377.59</v>
      </c>
      <c r="BH11" s="9">
        <v>95332.26</v>
      </c>
      <c r="BI11" s="9">
        <v>-627045.32999999996</v>
      </c>
      <c r="BJ11" s="9">
        <f t="shared" si="0"/>
        <v>-18167.25</v>
      </c>
      <c r="BK11" s="9">
        <v>-608878.07999999996</v>
      </c>
      <c r="BL11" s="9">
        <f t="shared" si="0"/>
        <v>-28345.25</v>
      </c>
      <c r="BM11" s="9">
        <v>-580532.82999999996</v>
      </c>
    </row>
    <row r="12" spans="1:65" x14ac:dyDescent="0.35">
      <c r="A12" s="4" t="s">
        <v>325</v>
      </c>
      <c r="B12" s="5" t="s">
        <v>326</v>
      </c>
      <c r="C12" s="9">
        <v>-52312.65</v>
      </c>
      <c r="D12" s="9">
        <v>5192.6499999999996</v>
      </c>
      <c r="E12" s="9">
        <v>-47120</v>
      </c>
      <c r="F12" s="9">
        <v>-24024.33</v>
      </c>
      <c r="G12" s="9">
        <v>-71144.33</v>
      </c>
      <c r="H12" s="9">
        <v>-1366.99</v>
      </c>
      <c r="I12" s="9">
        <v>-72511.320000000007</v>
      </c>
      <c r="J12" s="9">
        <v>-10773.87</v>
      </c>
      <c r="K12" s="9">
        <v>-83285.19</v>
      </c>
      <c r="L12" s="9">
        <v>63440.82</v>
      </c>
      <c r="M12" s="9">
        <v>-19844.37</v>
      </c>
      <c r="N12" s="9">
        <v>-14306.2</v>
      </c>
      <c r="O12" s="15">
        <v>-34150.57</v>
      </c>
      <c r="P12" s="16">
        <v>-3486.47</v>
      </c>
      <c r="Q12" s="9">
        <v>-37637.040000000001</v>
      </c>
      <c r="R12" s="9">
        <v>19466.62</v>
      </c>
      <c r="S12" s="9">
        <v>-18170.419999999998</v>
      </c>
      <c r="T12" s="9">
        <v>-36327.47</v>
      </c>
      <c r="U12" s="9">
        <v>-54497.89</v>
      </c>
      <c r="V12" s="9">
        <v>38830.53</v>
      </c>
      <c r="W12" s="9">
        <v>-15667.36</v>
      </c>
      <c r="X12" s="9">
        <v>15667.36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f t="shared" si="0"/>
        <v>0</v>
      </c>
      <c r="BK12" s="9">
        <v>0</v>
      </c>
      <c r="BL12" s="9">
        <f t="shared" si="0"/>
        <v>17599.150000000001</v>
      </c>
      <c r="BM12" s="9">
        <v>-17599.150000000001</v>
      </c>
    </row>
    <row r="13" spans="1:65" x14ac:dyDescent="0.35">
      <c r="A13" s="4" t="s">
        <v>327</v>
      </c>
      <c r="B13" s="5" t="s">
        <v>328</v>
      </c>
      <c r="C13" s="9">
        <v>219276.95</v>
      </c>
      <c r="D13" s="9">
        <v>240.94</v>
      </c>
      <c r="E13" s="9">
        <v>219517.89</v>
      </c>
      <c r="F13" s="9">
        <v>45861.35</v>
      </c>
      <c r="G13" s="9">
        <v>265379.24</v>
      </c>
      <c r="H13" s="9">
        <v>-42403.13</v>
      </c>
      <c r="I13" s="9">
        <v>222976.11</v>
      </c>
      <c r="J13" s="9">
        <v>-3087.47</v>
      </c>
      <c r="K13" s="9">
        <v>219888.64000000001</v>
      </c>
      <c r="L13" s="9">
        <v>-6799.64</v>
      </c>
      <c r="M13" s="9">
        <v>213089</v>
      </c>
      <c r="N13" s="9">
        <v>-5420.18</v>
      </c>
      <c r="O13" s="15">
        <v>207668.82</v>
      </c>
      <c r="P13" s="16">
        <v>-1310.28</v>
      </c>
      <c r="Q13" s="9">
        <v>206358.54</v>
      </c>
      <c r="R13" s="9">
        <v>-932.14</v>
      </c>
      <c r="S13" s="9">
        <v>205426.4</v>
      </c>
      <c r="T13" s="9">
        <v>-294.95999999999998</v>
      </c>
      <c r="U13" s="9">
        <v>205131.44</v>
      </c>
      <c r="V13" s="9">
        <v>5042.71</v>
      </c>
      <c r="W13" s="9">
        <v>210174.15</v>
      </c>
      <c r="X13" s="9">
        <v>8596.19</v>
      </c>
      <c r="Y13" s="9">
        <v>218770.34</v>
      </c>
      <c r="Z13" s="9">
        <v>2288.54</v>
      </c>
      <c r="AA13" s="9">
        <v>221058.88</v>
      </c>
      <c r="AB13" s="9">
        <v>130.16</v>
      </c>
      <c r="AC13" s="9">
        <v>221189.04</v>
      </c>
      <c r="AD13" s="9">
        <v>1034</v>
      </c>
      <c r="AE13" s="9">
        <v>222223.04</v>
      </c>
      <c r="AF13" s="9">
        <v>-1004.83</v>
      </c>
      <c r="AG13" s="9">
        <v>221218.21</v>
      </c>
      <c r="AH13" s="9">
        <v>-547.29999999999995</v>
      </c>
      <c r="AI13" s="9">
        <v>220670.91</v>
      </c>
      <c r="AJ13" s="9">
        <v>-4634.12</v>
      </c>
      <c r="AK13" s="9">
        <v>216036.79</v>
      </c>
      <c r="AL13" s="9">
        <v>-2536.27</v>
      </c>
      <c r="AM13" s="9">
        <v>213500.52</v>
      </c>
      <c r="AN13" s="9">
        <v>-1715.48</v>
      </c>
      <c r="AO13" s="9">
        <v>211785.04</v>
      </c>
      <c r="AP13" s="9">
        <v>-393.36</v>
      </c>
      <c r="AQ13" s="9">
        <v>211391.68</v>
      </c>
      <c r="AR13" s="9">
        <v>692.37</v>
      </c>
      <c r="AS13" s="9">
        <v>212084.05</v>
      </c>
      <c r="AT13" s="9">
        <v>3701.09</v>
      </c>
      <c r="AU13" s="9">
        <v>215785.14</v>
      </c>
      <c r="AV13" s="9">
        <v>4707.1400000000003</v>
      </c>
      <c r="AW13" s="9">
        <v>220492.28</v>
      </c>
      <c r="AX13" s="9">
        <v>2629.29</v>
      </c>
      <c r="AY13" s="9">
        <v>223121.57</v>
      </c>
      <c r="AZ13" s="9">
        <v>625.75</v>
      </c>
      <c r="BA13" s="9">
        <v>223747.32</v>
      </c>
      <c r="BB13" s="9">
        <v>116550.71</v>
      </c>
      <c r="BC13" s="9">
        <v>340298.03</v>
      </c>
      <c r="BD13" s="9">
        <v>-231015.57</v>
      </c>
      <c r="BE13" s="9">
        <v>109282.46</v>
      </c>
      <c r="BF13" s="9">
        <v>115157.84</v>
      </c>
      <c r="BG13" s="9">
        <v>224440.3</v>
      </c>
      <c r="BH13" s="9">
        <v>104187.43</v>
      </c>
      <c r="BI13" s="9">
        <v>328627.73</v>
      </c>
      <c r="BJ13" s="9">
        <f t="shared" si="0"/>
        <v>223405.02999999997</v>
      </c>
      <c r="BK13" s="9">
        <v>105222.7</v>
      </c>
      <c r="BL13" s="9">
        <f t="shared" si="0"/>
        <v>-107975.34000000001</v>
      </c>
      <c r="BM13" s="9">
        <v>213198.04</v>
      </c>
    </row>
    <row r="14" spans="1:65" x14ac:dyDescent="0.35">
      <c r="A14" s="7" t="s">
        <v>0</v>
      </c>
      <c r="B14" s="5" t="s">
        <v>12</v>
      </c>
      <c r="C14" s="10">
        <v>-801419.86</v>
      </c>
      <c r="D14" s="10">
        <v>83052.06</v>
      </c>
      <c r="E14" s="10">
        <v>-718367.8</v>
      </c>
      <c r="F14" s="10">
        <v>26549.89</v>
      </c>
      <c r="G14" s="10">
        <v>-691817.91</v>
      </c>
      <c r="H14" s="10">
        <v>160043.19</v>
      </c>
      <c r="I14" s="10">
        <v>-531774.71999999997</v>
      </c>
      <c r="J14" s="10">
        <v>-30140.799999999999</v>
      </c>
      <c r="K14" s="10">
        <v>-561915.52</v>
      </c>
      <c r="L14" s="10">
        <v>61824.42</v>
      </c>
      <c r="M14" s="10">
        <v>-500091.1</v>
      </c>
      <c r="N14" s="10">
        <v>50493.24</v>
      </c>
      <c r="O14" s="17">
        <v>-449597.86</v>
      </c>
      <c r="P14" s="18">
        <v>-53596.34</v>
      </c>
      <c r="Q14" s="10">
        <v>-503194.2</v>
      </c>
      <c r="R14" s="10">
        <v>19704.7</v>
      </c>
      <c r="S14" s="10">
        <v>-483489.5</v>
      </c>
      <c r="T14" s="10">
        <v>-74514.38</v>
      </c>
      <c r="U14" s="10">
        <v>-558003.88</v>
      </c>
      <c r="V14" s="10">
        <v>-144382.32999999999</v>
      </c>
      <c r="W14" s="10">
        <v>-702386.21</v>
      </c>
      <c r="X14" s="10">
        <v>38054.33</v>
      </c>
      <c r="Y14" s="10">
        <v>-664331.88</v>
      </c>
      <c r="Z14" s="10">
        <v>30327.1</v>
      </c>
      <c r="AA14" s="10">
        <v>-634004.78</v>
      </c>
      <c r="AB14" s="10">
        <v>38413.129999999997</v>
      </c>
      <c r="AC14" s="10">
        <v>-595591.65</v>
      </c>
      <c r="AD14" s="10">
        <v>116948.1</v>
      </c>
      <c r="AE14" s="10">
        <v>-478643.55</v>
      </c>
      <c r="AF14" s="10">
        <v>65182.33</v>
      </c>
      <c r="AG14" s="10">
        <v>-413461.22</v>
      </c>
      <c r="AH14" s="10">
        <v>62152.95</v>
      </c>
      <c r="AI14" s="10">
        <v>-351308.27</v>
      </c>
      <c r="AJ14" s="10">
        <v>42913.66</v>
      </c>
      <c r="AK14" s="10">
        <v>-308394.61</v>
      </c>
      <c r="AL14" s="10">
        <v>14357.91</v>
      </c>
      <c r="AM14" s="10">
        <v>-294036.7</v>
      </c>
      <c r="AN14" s="10">
        <v>-51025.71</v>
      </c>
      <c r="AO14" s="10">
        <v>-345062.41</v>
      </c>
      <c r="AP14" s="10">
        <v>-15549.82</v>
      </c>
      <c r="AQ14" s="10">
        <v>-360612.23</v>
      </c>
      <c r="AR14" s="10">
        <v>-72515.820000000007</v>
      </c>
      <c r="AS14" s="10">
        <v>-433128.05</v>
      </c>
      <c r="AT14" s="10">
        <v>-93940.57</v>
      </c>
      <c r="AU14" s="10">
        <v>-527068.62</v>
      </c>
      <c r="AV14" s="10">
        <v>-152839.99</v>
      </c>
      <c r="AW14" s="10">
        <v>-679908.61</v>
      </c>
      <c r="AX14" s="10">
        <v>-166427.23000000001</v>
      </c>
      <c r="AY14" s="10">
        <v>-846335.84</v>
      </c>
      <c r="AZ14" s="10">
        <v>76357.34</v>
      </c>
      <c r="BA14" s="10">
        <v>-769978.5</v>
      </c>
      <c r="BB14" s="10">
        <v>245577.56</v>
      </c>
      <c r="BC14" s="10">
        <v>-524400.93999999994</v>
      </c>
      <c r="BD14" s="10">
        <v>-68461.149999999994</v>
      </c>
      <c r="BE14" s="10">
        <v>-592862.09</v>
      </c>
      <c r="BF14" s="10">
        <v>82863.75</v>
      </c>
      <c r="BG14" s="10">
        <v>-509998.34</v>
      </c>
      <c r="BH14" s="10">
        <v>201713.57</v>
      </c>
      <c r="BI14" s="10">
        <v>-308284.77</v>
      </c>
      <c r="BJ14" s="10">
        <f t="shared" si="0"/>
        <v>204628.8299999999</v>
      </c>
      <c r="BK14" s="10">
        <f>SUM(BK9:BK13)</f>
        <v>-512913.59999999992</v>
      </c>
      <c r="BL14" s="10">
        <f t="shared" si="0"/>
        <v>-121496.04999999999</v>
      </c>
      <c r="BM14" s="10">
        <f>SUM(BM9:BM13)</f>
        <v>-391417.54999999993</v>
      </c>
    </row>
    <row r="15" spans="1:65" x14ac:dyDescent="0.35">
      <c r="A15" s="7" t="s">
        <v>0</v>
      </c>
      <c r="B15" s="5" t="s">
        <v>13</v>
      </c>
      <c r="C15" s="10">
        <v>-7753941.71</v>
      </c>
      <c r="D15" s="10">
        <v>1637789.17</v>
      </c>
      <c r="E15" s="10">
        <v>-6116152.54</v>
      </c>
      <c r="F15" s="10">
        <v>148023.78</v>
      </c>
      <c r="G15" s="10">
        <v>-5968128.7599999998</v>
      </c>
      <c r="H15" s="10">
        <v>2611376.36</v>
      </c>
      <c r="I15" s="10">
        <v>-3356752.4</v>
      </c>
      <c r="J15" s="10">
        <v>1157518.28</v>
      </c>
      <c r="K15" s="10">
        <v>-2199234.12</v>
      </c>
      <c r="L15" s="10">
        <v>3357.03</v>
      </c>
      <c r="M15" s="10">
        <v>-2195877.09</v>
      </c>
      <c r="N15" s="10">
        <v>174312.52</v>
      </c>
      <c r="O15" s="17">
        <v>-2021564.57</v>
      </c>
      <c r="P15" s="18">
        <v>-26032.74</v>
      </c>
      <c r="Q15" s="10">
        <v>-2047597.31</v>
      </c>
      <c r="R15" s="10">
        <v>-10137.969999999999</v>
      </c>
      <c r="S15" s="10">
        <v>-2057735.28</v>
      </c>
      <c r="T15" s="10">
        <v>-691299.36</v>
      </c>
      <c r="U15" s="10">
        <v>-2749034.64</v>
      </c>
      <c r="V15" s="10">
        <v>-2398246.1</v>
      </c>
      <c r="W15" s="10">
        <v>-5147280.74</v>
      </c>
      <c r="X15" s="10">
        <v>-860654.96</v>
      </c>
      <c r="Y15" s="10">
        <v>-6007935.7000000002</v>
      </c>
      <c r="Z15" s="10">
        <v>-162025.59</v>
      </c>
      <c r="AA15" s="10">
        <v>-6169961.29</v>
      </c>
      <c r="AB15" s="10">
        <v>-579625.81000000006</v>
      </c>
      <c r="AC15" s="10">
        <v>-6749587.0999999996</v>
      </c>
      <c r="AD15" s="10">
        <v>2812998.31</v>
      </c>
      <c r="AE15" s="10">
        <v>-3936588.79</v>
      </c>
      <c r="AF15" s="10">
        <v>588685.63</v>
      </c>
      <c r="AG15" s="10">
        <v>-3347903.16</v>
      </c>
      <c r="AH15" s="10">
        <v>416868.49</v>
      </c>
      <c r="AI15" s="10">
        <v>-2931034.67</v>
      </c>
      <c r="AJ15" s="10">
        <v>1229756.3700000001</v>
      </c>
      <c r="AK15" s="10">
        <v>-1701278.3</v>
      </c>
      <c r="AL15" s="10">
        <v>-152651.49</v>
      </c>
      <c r="AM15" s="10">
        <v>-1853929.79</v>
      </c>
      <c r="AN15" s="10">
        <v>-89457.91</v>
      </c>
      <c r="AO15" s="10">
        <v>-1943387.7</v>
      </c>
      <c r="AP15" s="10">
        <v>-51372.51</v>
      </c>
      <c r="AQ15" s="10">
        <v>-1994760.21</v>
      </c>
      <c r="AR15" s="10">
        <v>-582266.28</v>
      </c>
      <c r="AS15" s="10">
        <v>-2577026.4900000002</v>
      </c>
      <c r="AT15" s="10">
        <v>-1002851.84</v>
      </c>
      <c r="AU15" s="10">
        <v>-3579878.33</v>
      </c>
      <c r="AV15" s="10">
        <v>-3489858.73</v>
      </c>
      <c r="AW15" s="10">
        <v>-7069737.0599999996</v>
      </c>
      <c r="AX15" s="10">
        <v>961968.03</v>
      </c>
      <c r="AY15" s="10">
        <v>-6107769.0300000003</v>
      </c>
      <c r="AZ15" s="10">
        <v>-729407.39</v>
      </c>
      <c r="BA15" s="10">
        <v>-6837176.4199999999</v>
      </c>
      <c r="BB15" s="10">
        <v>2209684.83</v>
      </c>
      <c r="BC15" s="10">
        <v>-4627491.59</v>
      </c>
      <c r="BD15" s="10">
        <v>1367496.08</v>
      </c>
      <c r="BE15" s="10">
        <v>-3259995.51</v>
      </c>
      <c r="BF15" s="10">
        <v>-84818.16</v>
      </c>
      <c r="BG15" s="10">
        <v>-3344813.67</v>
      </c>
      <c r="BH15" s="10">
        <v>1221055.96</v>
      </c>
      <c r="BI15" s="10">
        <v>-2123757.71</v>
      </c>
      <c r="BJ15" s="10">
        <f t="shared" si="0"/>
        <v>209.09000000031665</v>
      </c>
      <c r="BK15" s="10">
        <f>BK8+BK14</f>
        <v>-2123966.8000000003</v>
      </c>
      <c r="BL15" s="10">
        <f t="shared" si="0"/>
        <v>-81285.210000000428</v>
      </c>
      <c r="BM15" s="10">
        <f>BM8+BM14</f>
        <v>-2042681.5899999999</v>
      </c>
    </row>
    <row r="16" spans="1:65" x14ac:dyDescent="0.35">
      <c r="A16" s="4" t="s">
        <v>0</v>
      </c>
      <c r="B16" s="5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5"/>
      <c r="P16" s="1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x14ac:dyDescent="0.35">
      <c r="A17" s="4" t="s">
        <v>0</v>
      </c>
      <c r="B17" s="5" t="s">
        <v>15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5"/>
      <c r="P17" s="1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x14ac:dyDescent="0.35">
      <c r="A18" s="4" t="s">
        <v>0</v>
      </c>
      <c r="B18" s="5" t="s">
        <v>329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5"/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x14ac:dyDescent="0.35">
      <c r="A19" s="4" t="s">
        <v>0</v>
      </c>
      <c r="B19" s="5" t="s">
        <v>142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5"/>
      <c r="P19" s="16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x14ac:dyDescent="0.35">
      <c r="A20" s="4" t="s">
        <v>139</v>
      </c>
      <c r="B20" s="5" t="s">
        <v>137</v>
      </c>
      <c r="C20" s="9">
        <v>11674.43</v>
      </c>
      <c r="D20" s="9">
        <v>-8475.85</v>
      </c>
      <c r="E20" s="9">
        <v>3198.58</v>
      </c>
      <c r="F20" s="9">
        <v>-495.06</v>
      </c>
      <c r="G20" s="9">
        <v>2703.52</v>
      </c>
      <c r="H20" s="9">
        <v>-73.05</v>
      </c>
      <c r="I20" s="9">
        <v>2630.47</v>
      </c>
      <c r="J20" s="9">
        <v>1386.3</v>
      </c>
      <c r="K20" s="9">
        <v>4016.77</v>
      </c>
      <c r="L20" s="9">
        <v>-1517.38</v>
      </c>
      <c r="M20" s="9">
        <v>2499.39</v>
      </c>
      <c r="N20" s="9">
        <v>-137.06</v>
      </c>
      <c r="O20" s="15">
        <v>2362.33</v>
      </c>
      <c r="P20" s="16">
        <v>1257.98</v>
      </c>
      <c r="Q20" s="9">
        <v>3620.31</v>
      </c>
      <c r="R20" s="9">
        <v>-219.33</v>
      </c>
      <c r="S20" s="9">
        <v>3400.98</v>
      </c>
      <c r="T20" s="9">
        <v>-93.21</v>
      </c>
      <c r="U20" s="9">
        <v>3307.77</v>
      </c>
      <c r="V20" s="9">
        <v>96.29</v>
      </c>
      <c r="W20" s="9">
        <v>3404.06</v>
      </c>
      <c r="X20" s="9">
        <v>-360.88</v>
      </c>
      <c r="Y20" s="9">
        <v>3043.18</v>
      </c>
      <c r="Z20" s="9">
        <v>10301.91</v>
      </c>
      <c r="AA20" s="9">
        <v>13345.09</v>
      </c>
      <c r="AB20" s="9">
        <v>-9478.06</v>
      </c>
      <c r="AC20" s="9">
        <v>3867.03</v>
      </c>
      <c r="AD20" s="9">
        <v>-377.41</v>
      </c>
      <c r="AE20" s="9">
        <v>3489.62</v>
      </c>
      <c r="AF20" s="9">
        <v>71.36</v>
      </c>
      <c r="AG20" s="9">
        <v>3560.98</v>
      </c>
      <c r="AH20" s="9">
        <v>98.03</v>
      </c>
      <c r="AI20" s="9">
        <v>3659.01</v>
      </c>
      <c r="AJ20" s="9">
        <v>-725.67</v>
      </c>
      <c r="AK20" s="9">
        <v>2933.34</v>
      </c>
      <c r="AL20" s="9">
        <v>229.45</v>
      </c>
      <c r="AM20" s="9">
        <v>3162.79</v>
      </c>
      <c r="AN20" s="9">
        <v>-106.87</v>
      </c>
      <c r="AO20" s="9">
        <v>3055.92</v>
      </c>
      <c r="AP20" s="9">
        <v>-372.44</v>
      </c>
      <c r="AQ20" s="9">
        <v>2683.48</v>
      </c>
      <c r="AR20" s="9">
        <v>225.36</v>
      </c>
      <c r="AS20" s="9">
        <v>2908.84</v>
      </c>
      <c r="AT20" s="9">
        <v>-904.88</v>
      </c>
      <c r="AU20" s="9">
        <v>2003.96</v>
      </c>
      <c r="AV20" s="9">
        <v>1303.3</v>
      </c>
      <c r="AW20" s="9">
        <v>3307.26</v>
      </c>
      <c r="AX20" s="9">
        <v>7483.73</v>
      </c>
      <c r="AY20" s="9">
        <v>10790.99</v>
      </c>
      <c r="AZ20" s="9">
        <v>-8188.41</v>
      </c>
      <c r="BA20" s="9">
        <v>2602.58</v>
      </c>
      <c r="BB20" s="9">
        <v>-970.18</v>
      </c>
      <c r="BC20" s="9">
        <v>1632.4</v>
      </c>
      <c r="BD20" s="9">
        <v>1.05</v>
      </c>
      <c r="BE20" s="9">
        <v>1633.45</v>
      </c>
      <c r="BF20" s="9">
        <v>1307.53</v>
      </c>
      <c r="BG20" s="9">
        <v>2940.98</v>
      </c>
      <c r="BH20" s="9">
        <v>126.86</v>
      </c>
      <c r="BI20" s="9">
        <v>3067.84</v>
      </c>
      <c r="BJ20" s="9">
        <f t="shared" si="0"/>
        <v>649.07999999999993</v>
      </c>
      <c r="BK20" s="9">
        <v>2418.7600000000002</v>
      </c>
      <c r="BL20" s="9">
        <f t="shared" si="0"/>
        <v>486.18000000000029</v>
      </c>
      <c r="BM20" s="9">
        <v>1932.58</v>
      </c>
    </row>
    <row r="21" spans="1:65" x14ac:dyDescent="0.35">
      <c r="A21" s="4" t="s">
        <v>330</v>
      </c>
      <c r="B21" s="5" t="s">
        <v>331</v>
      </c>
      <c r="C21" s="9">
        <v>10095.11</v>
      </c>
      <c r="D21" s="9">
        <v>2514.7800000000002</v>
      </c>
      <c r="E21" s="9">
        <v>12609.89</v>
      </c>
      <c r="F21" s="9">
        <v>2719.03</v>
      </c>
      <c r="G21" s="9">
        <v>15328.92</v>
      </c>
      <c r="H21" s="9">
        <v>-4931.63</v>
      </c>
      <c r="I21" s="9">
        <v>10397.290000000001</v>
      </c>
      <c r="J21" s="9">
        <v>-1269.8900000000001</v>
      </c>
      <c r="K21" s="9">
        <v>9127.4</v>
      </c>
      <c r="L21" s="9">
        <v>-294.70999999999998</v>
      </c>
      <c r="M21" s="9">
        <v>8832.69</v>
      </c>
      <c r="N21" s="9">
        <v>127.04</v>
      </c>
      <c r="O21" s="15">
        <v>8959.73</v>
      </c>
      <c r="P21" s="16">
        <v>-1367.16</v>
      </c>
      <c r="Q21" s="9">
        <v>7592.57</v>
      </c>
      <c r="R21" s="9">
        <v>13804.84</v>
      </c>
      <c r="S21" s="9">
        <v>21397.41</v>
      </c>
      <c r="T21" s="9">
        <v>-14248.98</v>
      </c>
      <c r="U21" s="9">
        <v>7148.43</v>
      </c>
      <c r="V21" s="9">
        <v>-995.5</v>
      </c>
      <c r="W21" s="9">
        <v>6152.93</v>
      </c>
      <c r="X21" s="9">
        <v>6075.64</v>
      </c>
      <c r="Y21" s="9">
        <v>12228.57</v>
      </c>
      <c r="Z21" s="9">
        <v>2874.12</v>
      </c>
      <c r="AA21" s="9">
        <v>15102.69</v>
      </c>
      <c r="AB21" s="9">
        <v>-7268.81</v>
      </c>
      <c r="AC21" s="9">
        <v>7833.88</v>
      </c>
      <c r="AD21" s="9">
        <v>2285.33</v>
      </c>
      <c r="AE21" s="9">
        <v>10119.209999999999</v>
      </c>
      <c r="AF21" s="9">
        <v>3702.41</v>
      </c>
      <c r="AG21" s="9">
        <v>13821.62</v>
      </c>
      <c r="AH21" s="9">
        <v>-1791.34</v>
      </c>
      <c r="AI21" s="9">
        <v>12030.28</v>
      </c>
      <c r="AJ21" s="9">
        <v>-7033.94</v>
      </c>
      <c r="AK21" s="9">
        <v>4996.34</v>
      </c>
      <c r="AL21" s="9">
        <v>2854.95</v>
      </c>
      <c r="AM21" s="9">
        <v>7851.29</v>
      </c>
      <c r="AN21" s="9">
        <v>8187.53</v>
      </c>
      <c r="AO21" s="9">
        <v>16038.82</v>
      </c>
      <c r="AP21" s="9">
        <v>-7416.9</v>
      </c>
      <c r="AQ21" s="9">
        <v>8621.92</v>
      </c>
      <c r="AR21" s="9">
        <v>325.16000000000003</v>
      </c>
      <c r="AS21" s="9">
        <v>8947.08</v>
      </c>
      <c r="AT21" s="9">
        <v>-3518.35</v>
      </c>
      <c r="AU21" s="9">
        <v>5428.73</v>
      </c>
      <c r="AV21" s="9">
        <v>16583.75</v>
      </c>
      <c r="AW21" s="9">
        <v>22012.48</v>
      </c>
      <c r="AX21" s="9">
        <v>-13606.42</v>
      </c>
      <c r="AY21" s="9">
        <v>8406.06</v>
      </c>
      <c r="AZ21" s="9">
        <v>-2012.42</v>
      </c>
      <c r="BA21" s="9">
        <v>6393.64</v>
      </c>
      <c r="BB21" s="9">
        <v>4816.79</v>
      </c>
      <c r="BC21" s="9">
        <v>11210.43</v>
      </c>
      <c r="BD21" s="9">
        <v>-3871.2</v>
      </c>
      <c r="BE21" s="9">
        <v>7339.23</v>
      </c>
      <c r="BF21" s="9">
        <v>1282.8900000000001</v>
      </c>
      <c r="BG21" s="9">
        <v>8622.1200000000008</v>
      </c>
      <c r="BH21" s="9">
        <v>3028.38</v>
      </c>
      <c r="BI21" s="9">
        <v>11650.5</v>
      </c>
      <c r="BJ21" s="9">
        <f t="shared" si="0"/>
        <v>501.54000000000087</v>
      </c>
      <c r="BK21" s="9">
        <v>11148.96</v>
      </c>
      <c r="BL21" s="9">
        <f t="shared" si="0"/>
        <v>889.63999999999942</v>
      </c>
      <c r="BM21" s="9">
        <v>10259.32</v>
      </c>
    </row>
    <row r="22" spans="1:65" x14ac:dyDescent="0.35">
      <c r="A22" s="7" t="s">
        <v>0</v>
      </c>
      <c r="B22" s="5" t="s">
        <v>138</v>
      </c>
      <c r="C22" s="10">
        <v>21769.54</v>
      </c>
      <c r="D22" s="10">
        <v>-5961.07</v>
      </c>
      <c r="E22" s="10">
        <v>15808.47</v>
      </c>
      <c r="F22" s="10">
        <v>2223.9699999999998</v>
      </c>
      <c r="G22" s="10">
        <v>18032.439999999999</v>
      </c>
      <c r="H22" s="10">
        <v>-5004.68</v>
      </c>
      <c r="I22" s="10">
        <v>13027.76</v>
      </c>
      <c r="J22" s="10">
        <v>116.41</v>
      </c>
      <c r="K22" s="10">
        <v>13144.17</v>
      </c>
      <c r="L22" s="10">
        <v>-1812.09</v>
      </c>
      <c r="M22" s="10">
        <v>11332.08</v>
      </c>
      <c r="N22" s="10">
        <v>-10.02</v>
      </c>
      <c r="O22" s="17">
        <v>11322.06</v>
      </c>
      <c r="P22" s="18">
        <v>-109.18</v>
      </c>
      <c r="Q22" s="10">
        <v>11212.88</v>
      </c>
      <c r="R22" s="10">
        <v>13585.51</v>
      </c>
      <c r="S22" s="10">
        <v>24798.39</v>
      </c>
      <c r="T22" s="10">
        <v>-14342.19</v>
      </c>
      <c r="U22" s="10">
        <v>10456.200000000001</v>
      </c>
      <c r="V22" s="10">
        <v>-899.21</v>
      </c>
      <c r="W22" s="10">
        <v>9556.99</v>
      </c>
      <c r="X22" s="10">
        <v>5714.76</v>
      </c>
      <c r="Y22" s="10">
        <v>15271.75</v>
      </c>
      <c r="Z22" s="10">
        <v>13176.03</v>
      </c>
      <c r="AA22" s="10">
        <v>28447.78</v>
      </c>
      <c r="AB22" s="10">
        <v>-16746.87</v>
      </c>
      <c r="AC22" s="10">
        <v>11700.91</v>
      </c>
      <c r="AD22" s="10">
        <v>1907.92</v>
      </c>
      <c r="AE22" s="10">
        <v>13608.83</v>
      </c>
      <c r="AF22" s="10">
        <v>3773.77</v>
      </c>
      <c r="AG22" s="10">
        <v>17382.599999999999</v>
      </c>
      <c r="AH22" s="10">
        <v>-1693.31</v>
      </c>
      <c r="AI22" s="10">
        <v>15689.29</v>
      </c>
      <c r="AJ22" s="10">
        <v>-7759.61</v>
      </c>
      <c r="AK22" s="10">
        <v>7929.68</v>
      </c>
      <c r="AL22" s="10">
        <v>3084.4</v>
      </c>
      <c r="AM22" s="10">
        <v>11014.08</v>
      </c>
      <c r="AN22" s="10">
        <v>8080.66</v>
      </c>
      <c r="AO22" s="10">
        <v>19094.740000000002</v>
      </c>
      <c r="AP22" s="10">
        <v>-7789.34</v>
      </c>
      <c r="AQ22" s="10">
        <v>11305.4</v>
      </c>
      <c r="AR22" s="10">
        <v>550.52</v>
      </c>
      <c r="AS22" s="10">
        <v>11855.92</v>
      </c>
      <c r="AT22" s="10">
        <v>-4423.2299999999996</v>
      </c>
      <c r="AU22" s="10">
        <v>7432.69</v>
      </c>
      <c r="AV22" s="10">
        <v>17887.05</v>
      </c>
      <c r="AW22" s="10">
        <v>25319.74</v>
      </c>
      <c r="AX22" s="10">
        <v>-6122.69</v>
      </c>
      <c r="AY22" s="10">
        <v>19197.05</v>
      </c>
      <c r="AZ22" s="10">
        <v>-10200.83</v>
      </c>
      <c r="BA22" s="10">
        <v>8996.2199999999993</v>
      </c>
      <c r="BB22" s="10">
        <v>3846.61</v>
      </c>
      <c r="BC22" s="10">
        <v>12842.83</v>
      </c>
      <c r="BD22" s="10">
        <v>-3870.15</v>
      </c>
      <c r="BE22" s="10">
        <v>8972.68</v>
      </c>
      <c r="BF22" s="10">
        <v>2590.42</v>
      </c>
      <c r="BG22" s="10">
        <v>11563.1</v>
      </c>
      <c r="BH22" s="10">
        <v>3155.24</v>
      </c>
      <c r="BI22" s="10">
        <v>14718.34</v>
      </c>
      <c r="BJ22" s="10">
        <f t="shared" si="0"/>
        <v>1150.6200000000008</v>
      </c>
      <c r="BK22" s="10">
        <f>SUM(BK20:BK21)</f>
        <v>13567.72</v>
      </c>
      <c r="BL22" s="10">
        <f t="shared" si="0"/>
        <v>1375.8199999999997</v>
      </c>
      <c r="BM22" s="10">
        <f>SUM(BM20:BM21)</f>
        <v>12191.9</v>
      </c>
    </row>
    <row r="23" spans="1:65" x14ac:dyDescent="0.35">
      <c r="A23" s="7" t="s">
        <v>0</v>
      </c>
      <c r="B23" s="5" t="s">
        <v>332</v>
      </c>
      <c r="C23" s="10">
        <v>21769.54</v>
      </c>
      <c r="D23" s="10">
        <v>-5961.07</v>
      </c>
      <c r="E23" s="10">
        <v>15808.47</v>
      </c>
      <c r="F23" s="10">
        <v>2223.9699999999998</v>
      </c>
      <c r="G23" s="10">
        <v>18032.439999999999</v>
      </c>
      <c r="H23" s="10">
        <v>-5004.68</v>
      </c>
      <c r="I23" s="10">
        <v>13027.76</v>
      </c>
      <c r="J23" s="10">
        <v>116.41</v>
      </c>
      <c r="K23" s="10">
        <v>13144.17</v>
      </c>
      <c r="L23" s="10">
        <v>-1812.09</v>
      </c>
      <c r="M23" s="10">
        <v>11332.08</v>
      </c>
      <c r="N23" s="10">
        <v>-10.02</v>
      </c>
      <c r="O23" s="17">
        <v>11322.06</v>
      </c>
      <c r="P23" s="18">
        <v>-109.18</v>
      </c>
      <c r="Q23" s="10">
        <v>11212.88</v>
      </c>
      <c r="R23" s="10">
        <v>13585.51</v>
      </c>
      <c r="S23" s="10">
        <v>24798.39</v>
      </c>
      <c r="T23" s="10">
        <v>-14342.19</v>
      </c>
      <c r="U23" s="10">
        <v>10456.200000000001</v>
      </c>
      <c r="V23" s="10">
        <v>-899.21</v>
      </c>
      <c r="W23" s="10">
        <v>9556.99</v>
      </c>
      <c r="X23" s="10">
        <v>5714.76</v>
      </c>
      <c r="Y23" s="10">
        <v>15271.75</v>
      </c>
      <c r="Z23" s="10">
        <v>13176.03</v>
      </c>
      <c r="AA23" s="10">
        <v>28447.78</v>
      </c>
      <c r="AB23" s="10">
        <v>-16746.87</v>
      </c>
      <c r="AC23" s="10">
        <v>11700.91</v>
      </c>
      <c r="AD23" s="10">
        <v>1907.92</v>
      </c>
      <c r="AE23" s="10">
        <v>13608.83</v>
      </c>
      <c r="AF23" s="10">
        <v>3773.77</v>
      </c>
      <c r="AG23" s="10">
        <v>17382.599999999999</v>
      </c>
      <c r="AH23" s="10">
        <v>-1693.31</v>
      </c>
      <c r="AI23" s="10">
        <v>15689.29</v>
      </c>
      <c r="AJ23" s="10">
        <v>-7759.61</v>
      </c>
      <c r="AK23" s="10">
        <v>7929.68</v>
      </c>
      <c r="AL23" s="10">
        <v>3084.4</v>
      </c>
      <c r="AM23" s="10">
        <v>11014.08</v>
      </c>
      <c r="AN23" s="10">
        <v>8080.66</v>
      </c>
      <c r="AO23" s="10">
        <v>19094.740000000002</v>
      </c>
      <c r="AP23" s="10">
        <v>-7789.34</v>
      </c>
      <c r="AQ23" s="10">
        <v>11305.4</v>
      </c>
      <c r="AR23" s="10">
        <v>550.52</v>
      </c>
      <c r="AS23" s="10">
        <v>11855.92</v>
      </c>
      <c r="AT23" s="10">
        <v>-4423.2299999999996</v>
      </c>
      <c r="AU23" s="10">
        <v>7432.69</v>
      </c>
      <c r="AV23" s="10">
        <v>17887.05</v>
      </c>
      <c r="AW23" s="10">
        <v>25319.74</v>
      </c>
      <c r="AX23" s="10">
        <v>-6122.69</v>
      </c>
      <c r="AY23" s="10">
        <v>19197.05</v>
      </c>
      <c r="AZ23" s="10">
        <v>-10200.83</v>
      </c>
      <c r="BA23" s="10">
        <v>8996.2199999999993</v>
      </c>
      <c r="BB23" s="10">
        <v>3846.61</v>
      </c>
      <c r="BC23" s="10">
        <v>12842.83</v>
      </c>
      <c r="BD23" s="10">
        <v>-3870.15</v>
      </c>
      <c r="BE23" s="10">
        <v>8972.68</v>
      </c>
      <c r="BF23" s="10">
        <v>2590.42</v>
      </c>
      <c r="BG23" s="10">
        <v>11563.1</v>
      </c>
      <c r="BH23" s="10">
        <v>3155.24</v>
      </c>
      <c r="BI23" s="10">
        <v>14718.34</v>
      </c>
      <c r="BJ23" s="10">
        <f t="shared" si="0"/>
        <v>1150.6200000000008</v>
      </c>
      <c r="BK23" s="10">
        <f>BK22</f>
        <v>13567.72</v>
      </c>
      <c r="BL23" s="10">
        <f t="shared" si="0"/>
        <v>1375.8199999999997</v>
      </c>
      <c r="BM23" s="10">
        <f>BM22</f>
        <v>12191.9</v>
      </c>
    </row>
    <row r="24" spans="1:65" x14ac:dyDescent="0.35">
      <c r="A24" s="4" t="s">
        <v>16</v>
      </c>
      <c r="B24" s="5" t="s">
        <v>333</v>
      </c>
      <c r="C24" s="9">
        <v>2348063.87</v>
      </c>
      <c r="D24" s="9">
        <v>221710</v>
      </c>
      <c r="E24" s="9">
        <v>2569773.87</v>
      </c>
      <c r="F24" s="9">
        <v>-86782.66</v>
      </c>
      <c r="G24" s="9">
        <v>2482991.21</v>
      </c>
      <c r="H24" s="9">
        <v>-119948.68</v>
      </c>
      <c r="I24" s="9">
        <v>2363042.5299999998</v>
      </c>
      <c r="J24" s="9">
        <v>-1409690.31</v>
      </c>
      <c r="K24" s="9">
        <v>953352.22</v>
      </c>
      <c r="L24" s="9">
        <v>-493979.92</v>
      </c>
      <c r="M24" s="9">
        <v>459372.3</v>
      </c>
      <c r="N24" s="9">
        <v>-63563.28</v>
      </c>
      <c r="O24" s="15">
        <v>395809.02</v>
      </c>
      <c r="P24" s="16">
        <v>-114665.7</v>
      </c>
      <c r="Q24" s="9">
        <v>281143.32</v>
      </c>
      <c r="R24" s="9">
        <v>29961.759999999998</v>
      </c>
      <c r="S24" s="9">
        <v>311105.08</v>
      </c>
      <c r="T24" s="9">
        <v>-34864.78</v>
      </c>
      <c r="U24" s="9">
        <v>276240.3</v>
      </c>
      <c r="V24" s="9">
        <v>315748.17</v>
      </c>
      <c r="W24" s="9">
        <v>591988.47</v>
      </c>
      <c r="X24" s="9">
        <v>1140015.05</v>
      </c>
      <c r="Y24" s="9">
        <v>1732003.52</v>
      </c>
      <c r="Z24" s="9">
        <v>302586.13</v>
      </c>
      <c r="AA24" s="9">
        <v>2034589.65</v>
      </c>
      <c r="AB24" s="9">
        <v>40021.75</v>
      </c>
      <c r="AC24" s="9">
        <v>2074611.4</v>
      </c>
      <c r="AD24" s="9">
        <v>-40655.120000000003</v>
      </c>
      <c r="AE24" s="9">
        <v>2033956.28</v>
      </c>
      <c r="AF24" s="9">
        <v>-783819.91</v>
      </c>
      <c r="AG24" s="9">
        <v>1250136.3700000001</v>
      </c>
      <c r="AH24" s="9">
        <v>-268207.90999999997</v>
      </c>
      <c r="AI24" s="9">
        <v>981928.46</v>
      </c>
      <c r="AJ24" s="9">
        <v>-240906.92</v>
      </c>
      <c r="AK24" s="9">
        <v>741021.54</v>
      </c>
      <c r="AL24" s="9">
        <v>-456542.74</v>
      </c>
      <c r="AM24" s="9">
        <v>284478.8</v>
      </c>
      <c r="AN24" s="9">
        <v>-36437.339999999997</v>
      </c>
      <c r="AO24" s="9">
        <v>248041.46</v>
      </c>
      <c r="AP24" s="9">
        <v>-29326.55</v>
      </c>
      <c r="AQ24" s="9">
        <v>218714.91</v>
      </c>
      <c r="AR24" s="9">
        <v>40429.93</v>
      </c>
      <c r="AS24" s="9">
        <v>259144.84</v>
      </c>
      <c r="AT24" s="9">
        <v>199505.33</v>
      </c>
      <c r="AU24" s="9">
        <v>458650.17</v>
      </c>
      <c r="AV24" s="9">
        <v>446722.08</v>
      </c>
      <c r="AW24" s="9">
        <v>905372.25</v>
      </c>
      <c r="AX24" s="9">
        <v>1435634</v>
      </c>
      <c r="AY24" s="9">
        <v>2341006.25</v>
      </c>
      <c r="AZ24" s="9">
        <v>-257852.08</v>
      </c>
      <c r="BA24" s="9">
        <v>2083154.17</v>
      </c>
      <c r="BB24" s="9">
        <v>1017908.77</v>
      </c>
      <c r="BC24" s="9">
        <v>3101062.94</v>
      </c>
      <c r="BD24" s="9">
        <v>-931805.44</v>
      </c>
      <c r="BE24" s="9">
        <v>2169257.5</v>
      </c>
      <c r="BF24" s="9">
        <v>-2489127.77</v>
      </c>
      <c r="BG24" s="9">
        <v>-319870.27</v>
      </c>
      <c r="BH24" s="9">
        <v>1096613.02</v>
      </c>
      <c r="BI24" s="9">
        <v>776742.75</v>
      </c>
      <c r="BJ24" s="9">
        <f t="shared" si="0"/>
        <v>641700.04</v>
      </c>
      <c r="BK24" s="9">
        <v>135042.71</v>
      </c>
      <c r="BL24" s="9">
        <f t="shared" si="0"/>
        <v>-211173.55000000002</v>
      </c>
      <c r="BM24" s="9">
        <v>346216.26</v>
      </c>
    </row>
    <row r="25" spans="1:65" x14ac:dyDescent="0.35">
      <c r="A25" s="4" t="s">
        <v>17</v>
      </c>
      <c r="B25" s="5" t="s">
        <v>18</v>
      </c>
      <c r="C25" s="9">
        <v>725943</v>
      </c>
      <c r="D25" s="9">
        <v>-1048498</v>
      </c>
      <c r="E25" s="9">
        <v>-322555</v>
      </c>
      <c r="F25" s="9">
        <v>87310</v>
      </c>
      <c r="G25" s="9">
        <v>-235245</v>
      </c>
      <c r="H25" s="9">
        <v>-1246123</v>
      </c>
      <c r="I25" s="9">
        <v>-1481368</v>
      </c>
      <c r="J25" s="9">
        <v>853483</v>
      </c>
      <c r="K25" s="9">
        <v>-627885</v>
      </c>
      <c r="L25" s="9">
        <v>531724</v>
      </c>
      <c r="M25" s="9">
        <v>-96161</v>
      </c>
      <c r="N25" s="9">
        <v>-4907</v>
      </c>
      <c r="O25" s="15">
        <v>-101068</v>
      </c>
      <c r="P25" s="16">
        <v>100655</v>
      </c>
      <c r="Q25" s="9">
        <v>-413</v>
      </c>
      <c r="R25" s="9">
        <v>-13821</v>
      </c>
      <c r="S25" s="9">
        <v>-14234</v>
      </c>
      <c r="T25" s="9">
        <v>312190</v>
      </c>
      <c r="U25" s="9">
        <v>297956</v>
      </c>
      <c r="V25" s="9">
        <v>935119</v>
      </c>
      <c r="W25" s="9">
        <v>1233075</v>
      </c>
      <c r="X25" s="9">
        <v>-981969</v>
      </c>
      <c r="Y25" s="9">
        <v>251106</v>
      </c>
      <c r="Z25" s="9">
        <v>-209921</v>
      </c>
      <c r="AA25" s="9">
        <v>41185</v>
      </c>
      <c r="AB25" s="9">
        <v>78440</v>
      </c>
      <c r="AC25" s="9">
        <v>119625</v>
      </c>
      <c r="AD25" s="9">
        <v>-975854</v>
      </c>
      <c r="AE25" s="9">
        <v>-856229</v>
      </c>
      <c r="AF25" s="9">
        <v>582733</v>
      </c>
      <c r="AG25" s="9">
        <v>-273496</v>
      </c>
      <c r="AH25" s="9">
        <v>51835</v>
      </c>
      <c r="AI25" s="9">
        <v>-221661</v>
      </c>
      <c r="AJ25" s="9">
        <v>-373852</v>
      </c>
      <c r="AK25" s="9">
        <v>-595513</v>
      </c>
      <c r="AL25" s="9">
        <v>542499</v>
      </c>
      <c r="AM25" s="9">
        <v>-53014</v>
      </c>
      <c r="AN25" s="9">
        <v>41636</v>
      </c>
      <c r="AO25" s="9">
        <v>-11378</v>
      </c>
      <c r="AP25" s="9">
        <v>61771</v>
      </c>
      <c r="AQ25" s="9">
        <v>50393</v>
      </c>
      <c r="AR25" s="9">
        <v>156254</v>
      </c>
      <c r="AS25" s="9">
        <v>206647</v>
      </c>
      <c r="AT25" s="9">
        <v>252529</v>
      </c>
      <c r="AU25" s="9">
        <v>459176</v>
      </c>
      <c r="AV25" s="9">
        <v>1203942</v>
      </c>
      <c r="AW25" s="9">
        <v>1663118</v>
      </c>
      <c r="AX25" s="9">
        <v>-2154087</v>
      </c>
      <c r="AY25" s="9">
        <v>-490969</v>
      </c>
      <c r="AZ25" s="9">
        <v>727777.55</v>
      </c>
      <c r="BA25" s="9">
        <v>236808.55</v>
      </c>
      <c r="BB25" s="9">
        <v>-2045857.41</v>
      </c>
      <c r="BC25" s="9">
        <v>-1809048.86</v>
      </c>
      <c r="BD25" s="9">
        <v>2046212.68</v>
      </c>
      <c r="BE25" s="9">
        <v>237163.82</v>
      </c>
      <c r="BF25" s="9">
        <v>-409205.42</v>
      </c>
      <c r="BG25" s="9">
        <v>-172041.60000000001</v>
      </c>
      <c r="BH25" s="9">
        <v>-316239.01</v>
      </c>
      <c r="BI25" s="9">
        <v>-488280.61</v>
      </c>
      <c r="BJ25" s="9">
        <f t="shared" si="0"/>
        <v>-671653.38</v>
      </c>
      <c r="BK25" s="9">
        <v>183372.77</v>
      </c>
      <c r="BL25" s="9">
        <f t="shared" si="0"/>
        <v>201463.59999999998</v>
      </c>
      <c r="BM25" s="9">
        <v>-18090.830000000002</v>
      </c>
    </row>
    <row r="26" spans="1:65" x14ac:dyDescent="0.35">
      <c r="A26" s="4" t="s">
        <v>19</v>
      </c>
      <c r="B26" s="5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-34.25</v>
      </c>
      <c r="I26" s="9">
        <v>-34.25</v>
      </c>
      <c r="J26" s="9">
        <v>34.25</v>
      </c>
      <c r="K26" s="9">
        <v>0</v>
      </c>
      <c r="L26" s="9">
        <v>0</v>
      </c>
      <c r="M26" s="9">
        <v>0</v>
      </c>
      <c r="N26" s="9">
        <v>-51.43</v>
      </c>
      <c r="O26" s="15">
        <v>-51.43</v>
      </c>
      <c r="P26" s="16">
        <v>51.43</v>
      </c>
      <c r="Q26" s="9">
        <v>0</v>
      </c>
      <c r="R26" s="9">
        <v>0</v>
      </c>
      <c r="S26" s="9">
        <v>0</v>
      </c>
      <c r="T26" s="9">
        <v>-1.82</v>
      </c>
      <c r="U26" s="9">
        <v>-1.82</v>
      </c>
      <c r="V26" s="9">
        <v>1.82</v>
      </c>
      <c r="W26" s="9">
        <v>0</v>
      </c>
      <c r="X26" s="9">
        <v>0</v>
      </c>
      <c r="Y26" s="9">
        <v>0</v>
      </c>
      <c r="Z26" s="9">
        <v>-0.28999999999999998</v>
      </c>
      <c r="AA26" s="9">
        <v>-0.28999999999999998</v>
      </c>
      <c r="AB26" s="9">
        <v>0.28999999999999998</v>
      </c>
      <c r="AC26" s="9">
        <v>0</v>
      </c>
      <c r="AD26" s="9">
        <v>0</v>
      </c>
      <c r="AE26" s="9">
        <v>0</v>
      </c>
      <c r="AF26" s="9">
        <v>-37.090000000000003</v>
      </c>
      <c r="AG26" s="9">
        <v>-37.090000000000003</v>
      </c>
      <c r="AH26" s="9">
        <v>37.090000000000003</v>
      </c>
      <c r="AI26" s="9">
        <v>0</v>
      </c>
      <c r="AJ26" s="9">
        <v>0</v>
      </c>
      <c r="AK26" s="9">
        <v>0</v>
      </c>
      <c r="AL26" s="9">
        <v>13.28</v>
      </c>
      <c r="AM26" s="9">
        <v>13.28</v>
      </c>
      <c r="AN26" s="9">
        <v>-13.28</v>
      </c>
      <c r="AO26" s="9">
        <v>0</v>
      </c>
      <c r="AP26" s="9">
        <v>0</v>
      </c>
      <c r="AQ26" s="9">
        <v>0</v>
      </c>
      <c r="AR26" s="9">
        <v>1.96</v>
      </c>
      <c r="AS26" s="9">
        <v>1.96</v>
      </c>
      <c r="AT26" s="9">
        <v>-1.96</v>
      </c>
      <c r="AU26" s="9">
        <v>0</v>
      </c>
      <c r="AV26" s="9">
        <v>0</v>
      </c>
      <c r="AW26" s="9">
        <v>0</v>
      </c>
      <c r="AX26" s="9">
        <v>0.72</v>
      </c>
      <c r="AY26" s="9">
        <v>0.72</v>
      </c>
      <c r="AZ26" s="9">
        <v>-0.72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f t="shared" si="0"/>
        <v>0</v>
      </c>
      <c r="BK26" s="9">
        <v>0</v>
      </c>
      <c r="BL26" s="9">
        <f t="shared" si="0"/>
        <v>0</v>
      </c>
      <c r="BM26" s="9">
        <v>0</v>
      </c>
    </row>
    <row r="27" spans="1:65" x14ac:dyDescent="0.35">
      <c r="A27" s="7" t="s">
        <v>0</v>
      </c>
      <c r="B27" s="5" t="s">
        <v>21</v>
      </c>
      <c r="C27" s="10">
        <v>3074006.87</v>
      </c>
      <c r="D27" s="10">
        <v>-826788</v>
      </c>
      <c r="E27" s="10">
        <v>2247218.87</v>
      </c>
      <c r="F27" s="10">
        <v>527.34</v>
      </c>
      <c r="G27" s="10">
        <v>2247746.21</v>
      </c>
      <c r="H27" s="10">
        <v>-1366105.93</v>
      </c>
      <c r="I27" s="10">
        <v>881640.28</v>
      </c>
      <c r="J27" s="10">
        <v>-556173.06000000006</v>
      </c>
      <c r="K27" s="10">
        <v>325467.21999999997</v>
      </c>
      <c r="L27" s="10">
        <v>37744.080000000002</v>
      </c>
      <c r="M27" s="10">
        <v>363211.3</v>
      </c>
      <c r="N27" s="10">
        <v>-68521.710000000006</v>
      </c>
      <c r="O27" s="17">
        <v>294689.59000000003</v>
      </c>
      <c r="P27" s="18">
        <v>-13959.27</v>
      </c>
      <c r="Q27" s="10">
        <v>280730.32</v>
      </c>
      <c r="R27" s="10">
        <v>16140.76</v>
      </c>
      <c r="S27" s="10">
        <v>296871.08</v>
      </c>
      <c r="T27" s="10">
        <v>277323.40000000002</v>
      </c>
      <c r="U27" s="10">
        <v>574194.48</v>
      </c>
      <c r="V27" s="10">
        <v>1250868.99</v>
      </c>
      <c r="W27" s="10">
        <v>1825063.47</v>
      </c>
      <c r="X27" s="10">
        <v>158046.04999999999</v>
      </c>
      <c r="Y27" s="10">
        <v>1983109.52</v>
      </c>
      <c r="Z27" s="10">
        <v>92664.84</v>
      </c>
      <c r="AA27" s="10">
        <v>2075774.36</v>
      </c>
      <c r="AB27" s="10">
        <v>118462.04</v>
      </c>
      <c r="AC27" s="10">
        <v>2194236.4</v>
      </c>
      <c r="AD27" s="10">
        <v>-1016509.12</v>
      </c>
      <c r="AE27" s="10">
        <v>1177727.28</v>
      </c>
      <c r="AF27" s="10">
        <v>-201124</v>
      </c>
      <c r="AG27" s="10">
        <v>976603.28</v>
      </c>
      <c r="AH27" s="10">
        <v>-216335.82</v>
      </c>
      <c r="AI27" s="10">
        <v>760267.46</v>
      </c>
      <c r="AJ27" s="10">
        <v>-614758.92000000004</v>
      </c>
      <c r="AK27" s="10">
        <v>145508.54</v>
      </c>
      <c r="AL27" s="10">
        <v>85969.54</v>
      </c>
      <c r="AM27" s="10">
        <v>231478.08</v>
      </c>
      <c r="AN27" s="10">
        <v>5185.38</v>
      </c>
      <c r="AO27" s="10">
        <v>236663.46</v>
      </c>
      <c r="AP27" s="10">
        <v>32444.45</v>
      </c>
      <c r="AQ27" s="10">
        <v>269107.90999999997</v>
      </c>
      <c r="AR27" s="10">
        <v>196685.89</v>
      </c>
      <c r="AS27" s="10">
        <v>465793.8</v>
      </c>
      <c r="AT27" s="10">
        <v>452032.37</v>
      </c>
      <c r="AU27" s="10">
        <v>917826.17</v>
      </c>
      <c r="AV27" s="10">
        <v>1650664.08</v>
      </c>
      <c r="AW27" s="10">
        <v>2568490.25</v>
      </c>
      <c r="AX27" s="10">
        <v>-718452.28</v>
      </c>
      <c r="AY27" s="10">
        <v>1850037.97</v>
      </c>
      <c r="AZ27" s="10">
        <v>469924.75</v>
      </c>
      <c r="BA27" s="10">
        <v>2319962.7200000002</v>
      </c>
      <c r="BB27" s="10">
        <v>-1027948.64</v>
      </c>
      <c r="BC27" s="10">
        <v>1292014.0800000001</v>
      </c>
      <c r="BD27" s="10">
        <v>1114407.24</v>
      </c>
      <c r="BE27" s="10">
        <v>2406421.3199999998</v>
      </c>
      <c r="BF27" s="10">
        <v>-2898333.19</v>
      </c>
      <c r="BG27" s="10">
        <v>-491911.87</v>
      </c>
      <c r="BH27" s="10">
        <v>780374.01</v>
      </c>
      <c r="BI27" s="10">
        <v>288462.14</v>
      </c>
      <c r="BJ27" s="10">
        <f t="shared" si="0"/>
        <v>-29953.339999999967</v>
      </c>
      <c r="BK27" s="10">
        <f>SUM(BK24:BK26)</f>
        <v>318415.48</v>
      </c>
      <c r="BL27" s="10">
        <f t="shared" si="0"/>
        <v>-9709.9500000000116</v>
      </c>
      <c r="BM27" s="10">
        <f>SUM(BM24:BM26)</f>
        <v>328125.43</v>
      </c>
    </row>
    <row r="28" spans="1:65" x14ac:dyDescent="0.35">
      <c r="A28" s="7" t="s">
        <v>0</v>
      </c>
      <c r="B28" s="5" t="s">
        <v>22</v>
      </c>
      <c r="C28" s="10">
        <v>3095776.41</v>
      </c>
      <c r="D28" s="10">
        <v>-832749.07</v>
      </c>
      <c r="E28" s="10">
        <v>2263027.34</v>
      </c>
      <c r="F28" s="10">
        <v>2751.31</v>
      </c>
      <c r="G28" s="10">
        <v>2265778.65</v>
      </c>
      <c r="H28" s="10">
        <v>-1371110.61</v>
      </c>
      <c r="I28" s="10">
        <v>894668.04</v>
      </c>
      <c r="J28" s="10">
        <v>-556056.65</v>
      </c>
      <c r="K28" s="10">
        <v>338611.39</v>
      </c>
      <c r="L28" s="10">
        <v>35931.99</v>
      </c>
      <c r="M28" s="10">
        <v>374543.38</v>
      </c>
      <c r="N28" s="10">
        <v>-68531.73</v>
      </c>
      <c r="O28" s="17">
        <v>306011.65000000002</v>
      </c>
      <c r="P28" s="18">
        <v>-14068.45</v>
      </c>
      <c r="Q28" s="10">
        <v>291943.2</v>
      </c>
      <c r="R28" s="10">
        <v>29726.27</v>
      </c>
      <c r="S28" s="10">
        <v>321669.46999999997</v>
      </c>
      <c r="T28" s="10">
        <v>262981.21000000002</v>
      </c>
      <c r="U28" s="10">
        <v>584650.68000000005</v>
      </c>
      <c r="V28" s="10">
        <v>1249969.78</v>
      </c>
      <c r="W28" s="10">
        <v>1834620.46</v>
      </c>
      <c r="X28" s="10">
        <v>163760.81</v>
      </c>
      <c r="Y28" s="10">
        <v>1998381.27</v>
      </c>
      <c r="Z28" s="10">
        <v>105840.87</v>
      </c>
      <c r="AA28" s="10">
        <v>2104222.14</v>
      </c>
      <c r="AB28" s="10">
        <v>101715.17</v>
      </c>
      <c r="AC28" s="10">
        <v>2205937.31</v>
      </c>
      <c r="AD28" s="10">
        <v>-1014601.2</v>
      </c>
      <c r="AE28" s="10">
        <v>1191336.1100000001</v>
      </c>
      <c r="AF28" s="10">
        <v>-197350.23</v>
      </c>
      <c r="AG28" s="10">
        <v>993985.88</v>
      </c>
      <c r="AH28" s="10">
        <v>-218029.13</v>
      </c>
      <c r="AI28" s="10">
        <v>775956.75</v>
      </c>
      <c r="AJ28" s="10">
        <v>-622518.53</v>
      </c>
      <c r="AK28" s="10">
        <v>153438.22</v>
      </c>
      <c r="AL28" s="10">
        <v>89053.94</v>
      </c>
      <c r="AM28" s="10">
        <v>242492.16</v>
      </c>
      <c r="AN28" s="10">
        <v>13266.04</v>
      </c>
      <c r="AO28" s="10">
        <v>255758.2</v>
      </c>
      <c r="AP28" s="10">
        <v>24655.11</v>
      </c>
      <c r="AQ28" s="10">
        <v>280413.31</v>
      </c>
      <c r="AR28" s="10">
        <v>197236.41</v>
      </c>
      <c r="AS28" s="10">
        <v>477649.72</v>
      </c>
      <c r="AT28" s="10">
        <v>447609.14</v>
      </c>
      <c r="AU28" s="10">
        <v>925258.86</v>
      </c>
      <c r="AV28" s="10">
        <v>1668551.13</v>
      </c>
      <c r="AW28" s="10">
        <v>2593809.9900000002</v>
      </c>
      <c r="AX28" s="10">
        <v>-724574.97</v>
      </c>
      <c r="AY28" s="10">
        <v>1869235.02</v>
      </c>
      <c r="AZ28" s="10">
        <v>459723.92</v>
      </c>
      <c r="BA28" s="10">
        <v>2328958.94</v>
      </c>
      <c r="BB28" s="10">
        <v>-1024102.03</v>
      </c>
      <c r="BC28" s="10">
        <v>1304856.9099999999</v>
      </c>
      <c r="BD28" s="10">
        <v>1110537.0900000001</v>
      </c>
      <c r="BE28" s="10">
        <v>2415394</v>
      </c>
      <c r="BF28" s="10">
        <v>-2895742.77</v>
      </c>
      <c r="BG28" s="10">
        <v>-480348.77</v>
      </c>
      <c r="BH28" s="10">
        <v>783529.25</v>
      </c>
      <c r="BI28" s="10">
        <v>303180.48</v>
      </c>
      <c r="BJ28" s="10">
        <f t="shared" si="0"/>
        <v>-28802.719999999972</v>
      </c>
      <c r="BK28" s="10">
        <f>BK23+BK27</f>
        <v>331983.19999999995</v>
      </c>
      <c r="BL28" s="10">
        <f t="shared" si="0"/>
        <v>-8334.1300000000629</v>
      </c>
      <c r="BM28" s="10">
        <f>BM23+BM27</f>
        <v>340317.33</v>
      </c>
    </row>
    <row r="29" spans="1:65" x14ac:dyDescent="0.35">
      <c r="A29" s="4" t="s">
        <v>0</v>
      </c>
      <c r="B29" s="5" t="s">
        <v>334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5"/>
      <c r="P29" s="16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>
        <f t="shared" si="0"/>
        <v>0</v>
      </c>
      <c r="BK29" s="9"/>
      <c r="BL29" s="9">
        <f t="shared" si="0"/>
        <v>0</v>
      </c>
      <c r="BM29" s="9"/>
    </row>
    <row r="30" spans="1:65" x14ac:dyDescent="0.35">
      <c r="A30" s="4" t="s">
        <v>335</v>
      </c>
      <c r="B30" s="5" t="s">
        <v>336</v>
      </c>
      <c r="C30" s="9">
        <v>7480.46</v>
      </c>
      <c r="D30" s="9">
        <v>-1549.4</v>
      </c>
      <c r="E30" s="9">
        <v>5931.06</v>
      </c>
      <c r="F30" s="9">
        <v>1452.29</v>
      </c>
      <c r="G30" s="9">
        <v>7383.35</v>
      </c>
      <c r="H30" s="9">
        <v>-1764.56</v>
      </c>
      <c r="I30" s="9">
        <v>5618.79</v>
      </c>
      <c r="J30" s="9">
        <v>3473.71</v>
      </c>
      <c r="K30" s="9">
        <v>9092.5</v>
      </c>
      <c r="L30" s="9">
        <v>-7289.58</v>
      </c>
      <c r="M30" s="9">
        <v>1802.92</v>
      </c>
      <c r="N30" s="9">
        <v>1084.68</v>
      </c>
      <c r="O30" s="15">
        <v>2887.6</v>
      </c>
      <c r="P30" s="16">
        <v>-1067.74</v>
      </c>
      <c r="Q30" s="9">
        <v>1819.86</v>
      </c>
      <c r="R30" s="9">
        <v>22.61</v>
      </c>
      <c r="S30" s="9">
        <v>1842.47</v>
      </c>
      <c r="T30" s="9">
        <v>63.9</v>
      </c>
      <c r="U30" s="9">
        <v>1906.37</v>
      </c>
      <c r="V30" s="9">
        <v>4005.5</v>
      </c>
      <c r="W30" s="9">
        <v>5911.87</v>
      </c>
      <c r="X30" s="9">
        <v>3410.99</v>
      </c>
      <c r="Y30" s="9">
        <v>9322.86</v>
      </c>
      <c r="Z30" s="9">
        <v>3159.53</v>
      </c>
      <c r="AA30" s="9">
        <v>12482.39</v>
      </c>
      <c r="AB30" s="9">
        <v>-2644.11</v>
      </c>
      <c r="AC30" s="9">
        <v>9838.2800000000007</v>
      </c>
      <c r="AD30" s="9">
        <v>431.12</v>
      </c>
      <c r="AE30" s="9">
        <v>10269.4</v>
      </c>
      <c r="AF30" s="9">
        <v>-7356.5</v>
      </c>
      <c r="AG30" s="9">
        <v>2912.9</v>
      </c>
      <c r="AH30" s="9">
        <v>1625.19</v>
      </c>
      <c r="AI30" s="9">
        <v>4538.09</v>
      </c>
      <c r="AJ30" s="9">
        <v>-3110.67</v>
      </c>
      <c r="AK30" s="9">
        <v>1427.42</v>
      </c>
      <c r="AL30" s="9">
        <v>-513.1</v>
      </c>
      <c r="AM30" s="9">
        <v>914.32</v>
      </c>
      <c r="AN30" s="9">
        <v>5.27</v>
      </c>
      <c r="AO30" s="9">
        <v>919.59</v>
      </c>
      <c r="AP30" s="9">
        <v>-347.87</v>
      </c>
      <c r="AQ30" s="9">
        <v>571.72</v>
      </c>
      <c r="AR30" s="9">
        <v>1376.55</v>
      </c>
      <c r="AS30" s="9">
        <v>1948.27</v>
      </c>
      <c r="AT30" s="9">
        <v>1006.65</v>
      </c>
      <c r="AU30" s="9">
        <v>2954.92</v>
      </c>
      <c r="AV30" s="9">
        <v>7386.46</v>
      </c>
      <c r="AW30" s="9">
        <v>10341.379999999999</v>
      </c>
      <c r="AX30" s="9">
        <v>93.94</v>
      </c>
      <c r="AY30" s="9">
        <v>10435.32</v>
      </c>
      <c r="AZ30" s="9">
        <v>1074.68</v>
      </c>
      <c r="BA30" s="9">
        <v>11510</v>
      </c>
      <c r="BB30" s="9">
        <v>-2792.93</v>
      </c>
      <c r="BC30" s="9">
        <v>8717.07</v>
      </c>
      <c r="BD30" s="9">
        <v>-4757.7299999999996</v>
      </c>
      <c r="BE30" s="9">
        <v>3959.34</v>
      </c>
      <c r="BF30" s="9">
        <v>-437.12</v>
      </c>
      <c r="BG30" s="9">
        <v>3522.22</v>
      </c>
      <c r="BH30" s="9">
        <v>-235.42</v>
      </c>
      <c r="BI30" s="9">
        <v>3286.8</v>
      </c>
      <c r="BJ30" s="9">
        <f t="shared" si="0"/>
        <v>1871.5700000000002</v>
      </c>
      <c r="BK30" s="9">
        <v>1415.23</v>
      </c>
      <c r="BL30" s="9">
        <f t="shared" si="0"/>
        <v>384.75</v>
      </c>
      <c r="BM30" s="9">
        <v>1030.48</v>
      </c>
    </row>
    <row r="31" spans="1:65" x14ac:dyDescent="0.35">
      <c r="A31" s="4" t="s">
        <v>337</v>
      </c>
      <c r="B31" s="5" t="s">
        <v>338</v>
      </c>
      <c r="C31" s="9">
        <v>6631.58</v>
      </c>
      <c r="D31" s="9">
        <v>658.88</v>
      </c>
      <c r="E31" s="9">
        <v>7290.46</v>
      </c>
      <c r="F31" s="9">
        <v>6224.92</v>
      </c>
      <c r="G31" s="9">
        <v>13515.38</v>
      </c>
      <c r="H31" s="9">
        <v>-8427.4</v>
      </c>
      <c r="I31" s="9">
        <v>5087.9799999999996</v>
      </c>
      <c r="J31" s="9">
        <v>3974.72</v>
      </c>
      <c r="K31" s="9">
        <v>9062.7000000000007</v>
      </c>
      <c r="L31" s="9">
        <v>2426.8200000000002</v>
      </c>
      <c r="M31" s="9">
        <v>11489.52</v>
      </c>
      <c r="N31" s="9">
        <v>8203.1</v>
      </c>
      <c r="O31" s="15">
        <v>19692.62</v>
      </c>
      <c r="P31" s="16">
        <v>-15461.67</v>
      </c>
      <c r="Q31" s="9">
        <v>4230.95</v>
      </c>
      <c r="R31" s="9">
        <v>17883.07</v>
      </c>
      <c r="S31" s="9">
        <v>22114.02</v>
      </c>
      <c r="T31" s="9">
        <v>-12620.14</v>
      </c>
      <c r="U31" s="9">
        <v>9493.8799999999992</v>
      </c>
      <c r="V31" s="9">
        <v>-3194.48</v>
      </c>
      <c r="W31" s="9">
        <v>6299.4</v>
      </c>
      <c r="X31" s="9">
        <v>-5743.19</v>
      </c>
      <c r="Y31" s="9">
        <v>556.21</v>
      </c>
      <c r="Z31" s="9">
        <v>1712.34</v>
      </c>
      <c r="AA31" s="9">
        <v>2268.5500000000002</v>
      </c>
      <c r="AB31" s="9">
        <v>-1334.08</v>
      </c>
      <c r="AC31" s="9">
        <v>934.47</v>
      </c>
      <c r="AD31" s="9">
        <v>-7970.64</v>
      </c>
      <c r="AE31" s="9">
        <v>-7036.17</v>
      </c>
      <c r="AF31" s="9">
        <v>10681.31</v>
      </c>
      <c r="AG31" s="9">
        <v>3645.14</v>
      </c>
      <c r="AH31" s="9">
        <v>2113.41</v>
      </c>
      <c r="AI31" s="9">
        <v>5758.55</v>
      </c>
      <c r="AJ31" s="9">
        <v>-2897.42</v>
      </c>
      <c r="AK31" s="9">
        <v>2861.13</v>
      </c>
      <c r="AL31" s="9">
        <v>3073.06</v>
      </c>
      <c r="AM31" s="9">
        <v>5934.19</v>
      </c>
      <c r="AN31" s="9">
        <v>336.78</v>
      </c>
      <c r="AO31" s="9">
        <v>6270.97</v>
      </c>
      <c r="AP31" s="9">
        <v>1823.3</v>
      </c>
      <c r="AQ31" s="9">
        <v>8094.27</v>
      </c>
      <c r="AR31" s="9">
        <v>-1211.3</v>
      </c>
      <c r="AS31" s="9">
        <v>6882.97</v>
      </c>
      <c r="AT31" s="9">
        <v>-1235.8399999999999</v>
      </c>
      <c r="AU31" s="9">
        <v>5647.13</v>
      </c>
      <c r="AV31" s="9">
        <v>14737.92</v>
      </c>
      <c r="AW31" s="9">
        <v>20385.05</v>
      </c>
      <c r="AX31" s="9">
        <v>-22067.07</v>
      </c>
      <c r="AY31" s="9">
        <v>-1682.02</v>
      </c>
      <c r="AZ31" s="9">
        <v>3706.03</v>
      </c>
      <c r="BA31" s="9">
        <v>2024.01</v>
      </c>
      <c r="BB31" s="9">
        <v>5053.6400000000003</v>
      </c>
      <c r="BC31" s="9">
        <v>7077.65</v>
      </c>
      <c r="BD31" s="9">
        <v>-942.24</v>
      </c>
      <c r="BE31" s="9">
        <v>6135.41</v>
      </c>
      <c r="BF31" s="9">
        <v>1235.33</v>
      </c>
      <c r="BG31" s="9">
        <v>7370.74</v>
      </c>
      <c r="BH31" s="9">
        <v>-4001.48</v>
      </c>
      <c r="BI31" s="9">
        <v>3369.26</v>
      </c>
      <c r="BJ31" s="9">
        <f t="shared" si="0"/>
        <v>-4306.3</v>
      </c>
      <c r="BK31" s="9">
        <v>7675.56</v>
      </c>
      <c r="BL31" s="9">
        <f t="shared" si="0"/>
        <v>6786.7400000000007</v>
      </c>
      <c r="BM31" s="9">
        <v>888.82</v>
      </c>
    </row>
    <row r="32" spans="1:65" x14ac:dyDescent="0.35">
      <c r="A32" s="4" t="s">
        <v>339</v>
      </c>
      <c r="B32" s="5" t="s">
        <v>340</v>
      </c>
      <c r="C32" s="9">
        <v>0</v>
      </c>
      <c r="D32" s="9">
        <v>494.17</v>
      </c>
      <c r="E32" s="9">
        <v>494.17</v>
      </c>
      <c r="F32" s="9">
        <v>36860.629999999997</v>
      </c>
      <c r="G32" s="9">
        <v>37354.800000000003</v>
      </c>
      <c r="H32" s="9">
        <v>-33570.379999999997</v>
      </c>
      <c r="I32" s="9">
        <v>3784.42</v>
      </c>
      <c r="J32" s="9">
        <v>4173.76</v>
      </c>
      <c r="K32" s="9">
        <v>7958.18</v>
      </c>
      <c r="L32" s="9">
        <v>-7958.18</v>
      </c>
      <c r="M32" s="9">
        <v>0</v>
      </c>
      <c r="N32" s="9">
        <v>861.89</v>
      </c>
      <c r="O32" s="15">
        <v>861.89</v>
      </c>
      <c r="P32" s="16">
        <v>-459.62</v>
      </c>
      <c r="Q32" s="9">
        <v>402.27</v>
      </c>
      <c r="R32" s="9">
        <v>-402.27</v>
      </c>
      <c r="S32" s="9">
        <v>0</v>
      </c>
      <c r="T32" s="9">
        <v>35467.58</v>
      </c>
      <c r="U32" s="9">
        <v>35467.58</v>
      </c>
      <c r="V32" s="9">
        <v>-35459.120000000003</v>
      </c>
      <c r="W32" s="9">
        <v>8.4600000000000009</v>
      </c>
      <c r="X32" s="9">
        <v>1627.54</v>
      </c>
      <c r="Y32" s="9">
        <v>1636</v>
      </c>
      <c r="Z32" s="9">
        <v>42346.41</v>
      </c>
      <c r="AA32" s="9">
        <v>43982.41</v>
      </c>
      <c r="AB32" s="9">
        <v>-38378</v>
      </c>
      <c r="AC32" s="9">
        <v>5604.41</v>
      </c>
      <c r="AD32" s="9">
        <v>-5604.41</v>
      </c>
      <c r="AE32" s="9">
        <v>0</v>
      </c>
      <c r="AF32" s="9">
        <v>3612.08</v>
      </c>
      <c r="AG32" s="9">
        <v>3612.08</v>
      </c>
      <c r="AH32" s="9">
        <v>-2314.81</v>
      </c>
      <c r="AI32" s="9">
        <v>1297.27</v>
      </c>
      <c r="AJ32" s="9">
        <v>-1297.27</v>
      </c>
      <c r="AK32" s="9">
        <v>0</v>
      </c>
      <c r="AL32" s="9">
        <v>110.24</v>
      </c>
      <c r="AM32" s="9">
        <v>110.24</v>
      </c>
      <c r="AN32" s="9">
        <v>658.26</v>
      </c>
      <c r="AO32" s="9">
        <v>768.5</v>
      </c>
      <c r="AP32" s="9">
        <v>-768.5</v>
      </c>
      <c r="AQ32" s="9">
        <v>0</v>
      </c>
      <c r="AR32" s="9">
        <v>0</v>
      </c>
      <c r="AS32" s="9">
        <v>0</v>
      </c>
      <c r="AT32" s="9">
        <v>13244.7</v>
      </c>
      <c r="AU32" s="9">
        <v>13244.7</v>
      </c>
      <c r="AV32" s="9">
        <v>19622.72</v>
      </c>
      <c r="AW32" s="9">
        <v>32867.42</v>
      </c>
      <c r="AX32" s="9">
        <v>-23572.06</v>
      </c>
      <c r="AY32" s="9">
        <v>9295.36</v>
      </c>
      <c r="AZ32" s="9">
        <v>-9295.36</v>
      </c>
      <c r="BA32" s="9">
        <v>0</v>
      </c>
      <c r="BB32" s="9">
        <v>5000</v>
      </c>
      <c r="BC32" s="9">
        <v>5000</v>
      </c>
      <c r="BD32" s="9">
        <v>-3937.05</v>
      </c>
      <c r="BE32" s="9">
        <v>1062.95</v>
      </c>
      <c r="BF32" s="9">
        <v>2928.57</v>
      </c>
      <c r="BG32" s="9">
        <v>3991.52</v>
      </c>
      <c r="BH32" s="9">
        <v>13663.26</v>
      </c>
      <c r="BI32" s="9">
        <v>17654.78</v>
      </c>
      <c r="BJ32" s="9">
        <f t="shared" si="0"/>
        <v>16268.919999999998</v>
      </c>
      <c r="BK32" s="9">
        <v>1385.86</v>
      </c>
      <c r="BL32" s="9">
        <f t="shared" si="0"/>
        <v>1385.86</v>
      </c>
      <c r="BM32" s="9">
        <v>0</v>
      </c>
    </row>
    <row r="33" spans="1:65" x14ac:dyDescent="0.35">
      <c r="A33" s="4" t="s">
        <v>394</v>
      </c>
      <c r="B33" s="5" t="s">
        <v>395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7568.4</v>
      </c>
      <c r="AM33" s="9">
        <v>7568.4</v>
      </c>
      <c r="AN33" s="9">
        <v>-7568.4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807.5</v>
      </c>
      <c r="AY33" s="9">
        <v>807.5</v>
      </c>
      <c r="AZ33" s="9">
        <v>-807.5</v>
      </c>
      <c r="BA33" s="9">
        <v>0</v>
      </c>
      <c r="BB33" s="9">
        <v>0</v>
      </c>
      <c r="BC33" s="9">
        <v>0</v>
      </c>
      <c r="BD33" s="9">
        <v>1092.5</v>
      </c>
      <c r="BE33" s="9">
        <v>1092.5</v>
      </c>
      <c r="BF33" s="9">
        <v>-1092.5</v>
      </c>
      <c r="BG33" s="9">
        <v>0</v>
      </c>
      <c r="BH33" s="9">
        <v>3871.25</v>
      </c>
      <c r="BI33" s="9">
        <v>3871.25</v>
      </c>
      <c r="BJ33" s="9">
        <f t="shared" si="0"/>
        <v>3871.25</v>
      </c>
      <c r="BK33" s="9">
        <v>0</v>
      </c>
      <c r="BL33" s="9">
        <f t="shared" si="0"/>
        <v>-2422.5</v>
      </c>
      <c r="BM33" s="9">
        <v>2422.5</v>
      </c>
    </row>
    <row r="34" spans="1:65" x14ac:dyDescent="0.35">
      <c r="A34" s="4" t="s">
        <v>341</v>
      </c>
      <c r="B34" s="5" t="s">
        <v>342</v>
      </c>
      <c r="C34" s="9">
        <v>3827.1</v>
      </c>
      <c r="D34" s="9">
        <v>-3827.1</v>
      </c>
      <c r="E34" s="9">
        <v>0</v>
      </c>
      <c r="F34" s="9">
        <v>0</v>
      </c>
      <c r="G34" s="9">
        <v>0</v>
      </c>
      <c r="H34" s="9">
        <v>1167.75</v>
      </c>
      <c r="I34" s="9">
        <v>1167.75</v>
      </c>
      <c r="J34" s="9">
        <v>-1167.75</v>
      </c>
      <c r="K34" s="9">
        <v>0</v>
      </c>
      <c r="L34" s="9">
        <v>1420.25</v>
      </c>
      <c r="M34" s="9">
        <v>1420.25</v>
      </c>
      <c r="N34" s="9">
        <v>859.75</v>
      </c>
      <c r="O34" s="15">
        <v>2280</v>
      </c>
      <c r="P34" s="16">
        <v>-2280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381.75</v>
      </c>
      <c r="W34" s="9">
        <v>381.75</v>
      </c>
      <c r="X34" s="9">
        <v>-381.75</v>
      </c>
      <c r="Y34" s="9">
        <v>0</v>
      </c>
      <c r="Z34" s="9">
        <v>546.25</v>
      </c>
      <c r="AA34" s="9">
        <v>546.25</v>
      </c>
      <c r="AB34" s="9">
        <v>-546.25</v>
      </c>
      <c r="AC34" s="9">
        <v>0</v>
      </c>
      <c r="AD34" s="9">
        <v>261.25</v>
      </c>
      <c r="AE34" s="9">
        <v>261.25</v>
      </c>
      <c r="AF34" s="9">
        <v>1628.75</v>
      </c>
      <c r="AG34" s="9">
        <v>1890</v>
      </c>
      <c r="AH34" s="9">
        <v>-1890</v>
      </c>
      <c r="AI34" s="9">
        <v>0</v>
      </c>
      <c r="AJ34" s="9">
        <v>0</v>
      </c>
      <c r="AK34" s="9">
        <v>0</v>
      </c>
      <c r="AL34" s="9">
        <v>498.75</v>
      </c>
      <c r="AM34" s="9">
        <v>498.75</v>
      </c>
      <c r="AN34" s="9">
        <v>-474.38</v>
      </c>
      <c r="AO34" s="9">
        <v>24.37</v>
      </c>
      <c r="AP34" s="9">
        <v>-24.37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25702</v>
      </c>
      <c r="BI34" s="9">
        <v>25702</v>
      </c>
      <c r="BJ34" s="9">
        <f t="shared" si="0"/>
        <v>25212</v>
      </c>
      <c r="BK34" s="9">
        <v>490</v>
      </c>
      <c r="BL34" s="9">
        <f t="shared" si="0"/>
        <v>490</v>
      </c>
      <c r="BM34" s="9">
        <v>0</v>
      </c>
    </row>
    <row r="35" spans="1:65" x14ac:dyDescent="0.35">
      <c r="A35" s="4" t="s">
        <v>385</v>
      </c>
      <c r="B35" s="5" t="s">
        <v>386</v>
      </c>
      <c r="C35" s="9">
        <v>0</v>
      </c>
      <c r="D35" s="9">
        <v>0</v>
      </c>
      <c r="E35" s="9">
        <v>0</v>
      </c>
      <c r="F35" s="9">
        <v>13702.84</v>
      </c>
      <c r="G35" s="9">
        <v>13702.84</v>
      </c>
      <c r="H35" s="9">
        <v>-13702.84</v>
      </c>
      <c r="I35" s="9">
        <v>0</v>
      </c>
      <c r="J35" s="9">
        <v>0</v>
      </c>
      <c r="K35" s="9">
        <v>0</v>
      </c>
      <c r="L35" s="9">
        <v>4582</v>
      </c>
      <c r="M35" s="9">
        <v>4582</v>
      </c>
      <c r="N35" s="9">
        <v>-4092</v>
      </c>
      <c r="O35" s="15">
        <v>490</v>
      </c>
      <c r="P35" s="16">
        <v>-490</v>
      </c>
      <c r="Q35" s="9">
        <v>0</v>
      </c>
      <c r="R35" s="9">
        <v>0</v>
      </c>
      <c r="S35" s="9">
        <v>0</v>
      </c>
      <c r="T35" s="9">
        <v>143.33000000000001</v>
      </c>
      <c r="U35" s="9">
        <v>143.33000000000001</v>
      </c>
      <c r="V35" s="9">
        <v>11856.67</v>
      </c>
      <c r="W35" s="9">
        <v>12000</v>
      </c>
      <c r="X35" s="9">
        <v>-10929</v>
      </c>
      <c r="Y35" s="9">
        <v>1071</v>
      </c>
      <c r="Z35" s="9">
        <v>-1071</v>
      </c>
      <c r="AA35" s="9">
        <v>0</v>
      </c>
      <c r="AB35" s="9">
        <v>60</v>
      </c>
      <c r="AC35" s="9">
        <v>60</v>
      </c>
      <c r="AD35" s="9">
        <v>13582.84</v>
      </c>
      <c r="AE35" s="9">
        <v>13642.84</v>
      </c>
      <c r="AF35" s="9">
        <v>-13642.84</v>
      </c>
      <c r="AG35" s="9">
        <v>0</v>
      </c>
      <c r="AH35" s="9">
        <v>21120</v>
      </c>
      <c r="AI35" s="9">
        <v>21120</v>
      </c>
      <c r="AJ35" s="9">
        <v>4582</v>
      </c>
      <c r="AK35" s="9">
        <v>25702</v>
      </c>
      <c r="AL35" s="9">
        <v>-25212</v>
      </c>
      <c r="AM35" s="9">
        <v>490</v>
      </c>
      <c r="AN35" s="9">
        <v>-490</v>
      </c>
      <c r="AO35" s="9">
        <v>0</v>
      </c>
      <c r="AP35" s="9">
        <v>0</v>
      </c>
      <c r="AQ35" s="9">
        <v>0</v>
      </c>
      <c r="AR35" s="9">
        <v>143.33000000000001</v>
      </c>
      <c r="AS35" s="9">
        <v>143.33000000000001</v>
      </c>
      <c r="AT35" s="9">
        <v>11856.67</v>
      </c>
      <c r="AU35" s="9">
        <v>12000</v>
      </c>
      <c r="AV35" s="9">
        <v>-10929</v>
      </c>
      <c r="AW35" s="9">
        <v>1071</v>
      </c>
      <c r="AX35" s="9">
        <v>-1071</v>
      </c>
      <c r="AY35" s="9">
        <v>0</v>
      </c>
      <c r="AZ35" s="9">
        <v>60</v>
      </c>
      <c r="BA35" s="9">
        <v>60</v>
      </c>
      <c r="BB35" s="9">
        <v>13582.84</v>
      </c>
      <c r="BC35" s="9">
        <v>13642.84</v>
      </c>
      <c r="BD35" s="9">
        <v>-13642.84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f t="shared" si="0"/>
        <v>0</v>
      </c>
      <c r="BK35" s="9">
        <v>0</v>
      </c>
      <c r="BL35" s="9">
        <f t="shared" si="0"/>
        <v>0</v>
      </c>
      <c r="BM35" s="9"/>
    </row>
    <row r="36" spans="1:65" x14ac:dyDescent="0.35">
      <c r="A36" s="7" t="s">
        <v>0</v>
      </c>
      <c r="B36" s="5" t="s">
        <v>343</v>
      </c>
      <c r="C36" s="10">
        <v>17939.14</v>
      </c>
      <c r="D36" s="10">
        <v>-4223.45</v>
      </c>
      <c r="E36" s="10">
        <v>13715.69</v>
      </c>
      <c r="F36" s="10">
        <v>58240.68</v>
      </c>
      <c r="G36" s="10">
        <v>71956.37</v>
      </c>
      <c r="H36" s="10">
        <v>-56297.43</v>
      </c>
      <c r="I36" s="10">
        <v>15658.94</v>
      </c>
      <c r="J36" s="10">
        <v>10454.44</v>
      </c>
      <c r="K36" s="10">
        <v>26113.38</v>
      </c>
      <c r="L36" s="10">
        <v>-6818.69</v>
      </c>
      <c r="M36" s="10">
        <v>19294.689999999999</v>
      </c>
      <c r="N36" s="10">
        <v>6917.42</v>
      </c>
      <c r="O36" s="17">
        <v>26212.11</v>
      </c>
      <c r="P36" s="18">
        <v>-19759.03</v>
      </c>
      <c r="Q36" s="10">
        <v>6453.08</v>
      </c>
      <c r="R36" s="10">
        <v>17503.41</v>
      </c>
      <c r="S36" s="10">
        <v>23956.49</v>
      </c>
      <c r="T36" s="10">
        <v>23054.67</v>
      </c>
      <c r="U36" s="10">
        <v>47011.16</v>
      </c>
      <c r="V36" s="10">
        <v>-22409.68</v>
      </c>
      <c r="W36" s="10">
        <v>24601.48</v>
      </c>
      <c r="X36" s="10">
        <v>-12015.41</v>
      </c>
      <c r="Y36" s="10">
        <v>12586.07</v>
      </c>
      <c r="Z36" s="10">
        <v>46693.53</v>
      </c>
      <c r="AA36" s="10">
        <v>59279.6</v>
      </c>
      <c r="AB36" s="10">
        <v>-42842.44</v>
      </c>
      <c r="AC36" s="10">
        <v>16437.16</v>
      </c>
      <c r="AD36" s="10">
        <v>700.16</v>
      </c>
      <c r="AE36" s="10">
        <v>17137.32</v>
      </c>
      <c r="AF36" s="10">
        <v>-5077.2</v>
      </c>
      <c r="AG36" s="10">
        <v>12060.12</v>
      </c>
      <c r="AH36" s="10">
        <v>20653.79</v>
      </c>
      <c r="AI36" s="10">
        <v>32713.91</v>
      </c>
      <c r="AJ36" s="10">
        <v>-2723.36</v>
      </c>
      <c r="AK36" s="10">
        <v>29990.55</v>
      </c>
      <c r="AL36" s="10">
        <v>-14474.65</v>
      </c>
      <c r="AM36" s="10">
        <v>15515.9</v>
      </c>
      <c r="AN36" s="10">
        <v>-7532.47</v>
      </c>
      <c r="AO36" s="10">
        <v>7983.43</v>
      </c>
      <c r="AP36" s="10">
        <v>682.56</v>
      </c>
      <c r="AQ36" s="10">
        <v>8665.99</v>
      </c>
      <c r="AR36" s="10">
        <v>308.58</v>
      </c>
      <c r="AS36" s="10">
        <v>8974.57</v>
      </c>
      <c r="AT36" s="10">
        <v>24872.18</v>
      </c>
      <c r="AU36" s="10">
        <v>33846.75</v>
      </c>
      <c r="AV36" s="10">
        <v>30818.1</v>
      </c>
      <c r="AW36" s="10">
        <v>64664.85</v>
      </c>
      <c r="AX36" s="10">
        <v>-45808.69</v>
      </c>
      <c r="AY36" s="10">
        <v>18856.16</v>
      </c>
      <c r="AZ36" s="10">
        <v>-5262.15</v>
      </c>
      <c r="BA36" s="10">
        <v>13594.01</v>
      </c>
      <c r="BB36" s="10">
        <v>20843.55</v>
      </c>
      <c r="BC36" s="10">
        <v>34437.56</v>
      </c>
      <c r="BD36" s="10">
        <v>-22187.360000000001</v>
      </c>
      <c r="BE36" s="10">
        <v>12250.2</v>
      </c>
      <c r="BF36" s="10">
        <v>2634.28</v>
      </c>
      <c r="BG36" s="10">
        <v>14884.48</v>
      </c>
      <c r="BH36" s="10">
        <v>38999.61</v>
      </c>
      <c r="BI36" s="10">
        <v>53884.09</v>
      </c>
      <c r="BJ36" s="10">
        <f t="shared" si="0"/>
        <v>42917.439999999995</v>
      </c>
      <c r="BK36" s="10">
        <f>SUM(BK30:BK35)</f>
        <v>10966.650000000001</v>
      </c>
      <c r="BL36" s="10">
        <f t="shared" si="0"/>
        <v>6624.8500000000013</v>
      </c>
      <c r="BM36" s="10">
        <f>SUM(BM30:BM35)</f>
        <v>4341.8</v>
      </c>
    </row>
    <row r="37" spans="1:65" x14ac:dyDescent="0.35">
      <c r="A37" s="7" t="s">
        <v>0</v>
      </c>
      <c r="B37" s="5" t="s">
        <v>344</v>
      </c>
      <c r="C37" s="10">
        <v>17939.14</v>
      </c>
      <c r="D37" s="10">
        <v>-4223.45</v>
      </c>
      <c r="E37" s="10">
        <v>13715.69</v>
      </c>
      <c r="F37" s="10">
        <v>58240.68</v>
      </c>
      <c r="G37" s="10">
        <v>71956.37</v>
      </c>
      <c r="H37" s="10">
        <v>-56297.43</v>
      </c>
      <c r="I37" s="10">
        <v>15658.94</v>
      </c>
      <c r="J37" s="10">
        <v>10454.44</v>
      </c>
      <c r="K37" s="10">
        <v>26113.38</v>
      </c>
      <c r="L37" s="10">
        <v>-6818.69</v>
      </c>
      <c r="M37" s="10">
        <v>19294.689999999999</v>
      </c>
      <c r="N37" s="10">
        <v>6917.42</v>
      </c>
      <c r="O37" s="17">
        <v>26212.11</v>
      </c>
      <c r="P37" s="18">
        <v>-19759.03</v>
      </c>
      <c r="Q37" s="10">
        <v>6453.08</v>
      </c>
      <c r="R37" s="10">
        <v>17503.41</v>
      </c>
      <c r="S37" s="10">
        <v>23956.49</v>
      </c>
      <c r="T37" s="10">
        <v>23054.67</v>
      </c>
      <c r="U37" s="10">
        <v>47011.16</v>
      </c>
      <c r="V37" s="10">
        <v>-22409.68</v>
      </c>
      <c r="W37" s="10">
        <v>24601.48</v>
      </c>
      <c r="X37" s="10">
        <v>-12015.41</v>
      </c>
      <c r="Y37" s="10">
        <v>12586.07</v>
      </c>
      <c r="Z37" s="10">
        <v>46693.53</v>
      </c>
      <c r="AA37" s="10">
        <v>59279.6</v>
      </c>
      <c r="AB37" s="10">
        <v>-42842.44</v>
      </c>
      <c r="AC37" s="10">
        <v>16437.16</v>
      </c>
      <c r="AD37" s="10">
        <v>700.16</v>
      </c>
      <c r="AE37" s="10">
        <v>17137.32</v>
      </c>
      <c r="AF37" s="10">
        <v>-5077.2</v>
      </c>
      <c r="AG37" s="10">
        <v>12060.12</v>
      </c>
      <c r="AH37" s="10">
        <v>20653.79</v>
      </c>
      <c r="AI37" s="10">
        <v>32713.91</v>
      </c>
      <c r="AJ37" s="10">
        <v>-2723.36</v>
      </c>
      <c r="AK37" s="10">
        <v>29990.55</v>
      </c>
      <c r="AL37" s="10">
        <v>-14474.65</v>
      </c>
      <c r="AM37" s="10">
        <v>15515.9</v>
      </c>
      <c r="AN37" s="10">
        <v>-7532.47</v>
      </c>
      <c r="AO37" s="10">
        <v>7983.43</v>
      </c>
      <c r="AP37" s="10">
        <v>682.56</v>
      </c>
      <c r="AQ37" s="10">
        <v>8665.99</v>
      </c>
      <c r="AR37" s="10">
        <v>308.58</v>
      </c>
      <c r="AS37" s="10">
        <v>8974.57</v>
      </c>
      <c r="AT37" s="10">
        <v>24872.18</v>
      </c>
      <c r="AU37" s="10">
        <v>33846.75</v>
      </c>
      <c r="AV37" s="10">
        <v>30818.1</v>
      </c>
      <c r="AW37" s="10">
        <v>64664.85</v>
      </c>
      <c r="AX37" s="10">
        <v>-45808.69</v>
      </c>
      <c r="AY37" s="10">
        <v>18856.16</v>
      </c>
      <c r="AZ37" s="10">
        <v>-5262.15</v>
      </c>
      <c r="BA37" s="10">
        <v>13594.01</v>
      </c>
      <c r="BB37" s="10">
        <v>20843.55</v>
      </c>
      <c r="BC37" s="10">
        <v>34437.56</v>
      </c>
      <c r="BD37" s="10">
        <v>-22187.360000000001</v>
      </c>
      <c r="BE37" s="10">
        <v>12250.2</v>
      </c>
      <c r="BF37" s="10">
        <v>2634.28</v>
      </c>
      <c r="BG37" s="10">
        <v>14884.48</v>
      </c>
      <c r="BH37" s="10">
        <v>38999.61</v>
      </c>
      <c r="BI37" s="10">
        <v>53884.09</v>
      </c>
      <c r="BJ37" s="10">
        <f t="shared" si="0"/>
        <v>42917.439999999995</v>
      </c>
      <c r="BK37" s="10">
        <f>BK36</f>
        <v>10966.650000000001</v>
      </c>
      <c r="BL37" s="10">
        <f t="shared" si="0"/>
        <v>6624.8500000000013</v>
      </c>
      <c r="BM37" s="10">
        <f>BM36</f>
        <v>4341.8</v>
      </c>
    </row>
    <row r="38" spans="1:65" x14ac:dyDescent="0.35">
      <c r="A38" s="4" t="s">
        <v>345</v>
      </c>
      <c r="B38" s="5" t="s">
        <v>346</v>
      </c>
      <c r="C38" s="9">
        <v>9234.19</v>
      </c>
      <c r="D38" s="9">
        <v>-2402.4499999999998</v>
      </c>
      <c r="E38" s="9">
        <v>6831.74</v>
      </c>
      <c r="F38" s="9">
        <v>884.5</v>
      </c>
      <c r="G38" s="9">
        <v>7716.24</v>
      </c>
      <c r="H38" s="9">
        <v>-320.56</v>
      </c>
      <c r="I38" s="9">
        <v>7395.68</v>
      </c>
      <c r="J38" s="9">
        <v>531.12</v>
      </c>
      <c r="K38" s="9">
        <v>7926.8</v>
      </c>
      <c r="L38" s="9">
        <v>-884.47</v>
      </c>
      <c r="M38" s="9">
        <v>7042.33</v>
      </c>
      <c r="N38" s="9">
        <v>1623.07</v>
      </c>
      <c r="O38" s="15">
        <v>8665.4</v>
      </c>
      <c r="P38" s="16">
        <v>-4129.09</v>
      </c>
      <c r="Q38" s="9">
        <v>4536.3100000000004</v>
      </c>
      <c r="R38" s="9">
        <v>2054.2199999999998</v>
      </c>
      <c r="S38" s="9">
        <v>6590.53</v>
      </c>
      <c r="T38" s="9">
        <v>1547.09</v>
      </c>
      <c r="U38" s="9">
        <v>8137.62</v>
      </c>
      <c r="V38" s="9">
        <v>-1026.27</v>
      </c>
      <c r="W38" s="9">
        <v>7111.35</v>
      </c>
      <c r="X38" s="9">
        <v>1964.9</v>
      </c>
      <c r="Y38" s="9">
        <v>9076.25</v>
      </c>
      <c r="Z38" s="9">
        <v>347.96</v>
      </c>
      <c r="AA38" s="9">
        <v>9424.2099999999991</v>
      </c>
      <c r="AB38" s="9">
        <v>-320.23</v>
      </c>
      <c r="AC38" s="9">
        <v>9103.98</v>
      </c>
      <c r="AD38" s="9">
        <v>-269</v>
      </c>
      <c r="AE38" s="9">
        <v>8834.98</v>
      </c>
      <c r="AF38" s="9">
        <v>1221.07</v>
      </c>
      <c r="AG38" s="9">
        <v>10056.049999999999</v>
      </c>
      <c r="AH38" s="9">
        <v>-337.1</v>
      </c>
      <c r="AI38" s="9">
        <v>9718.9500000000007</v>
      </c>
      <c r="AJ38" s="9">
        <v>29.98</v>
      </c>
      <c r="AK38" s="9">
        <v>9748.93</v>
      </c>
      <c r="AL38" s="9">
        <v>680.6</v>
      </c>
      <c r="AM38" s="9">
        <v>10429.530000000001</v>
      </c>
      <c r="AN38" s="9">
        <v>-1253.3599999999999</v>
      </c>
      <c r="AO38" s="9">
        <v>9176.17</v>
      </c>
      <c r="AP38" s="9">
        <v>601.95000000000005</v>
      </c>
      <c r="AQ38" s="9">
        <v>9778.1200000000008</v>
      </c>
      <c r="AR38" s="9">
        <v>529.9</v>
      </c>
      <c r="AS38" s="9">
        <v>10308.02</v>
      </c>
      <c r="AT38" s="9">
        <v>-933.59</v>
      </c>
      <c r="AU38" s="9">
        <v>9374.43</v>
      </c>
      <c r="AV38" s="9">
        <v>924.62</v>
      </c>
      <c r="AW38" s="9">
        <v>10299.049999999999</v>
      </c>
      <c r="AX38" s="9">
        <v>-925.53</v>
      </c>
      <c r="AY38" s="9">
        <v>9373.52</v>
      </c>
      <c r="AZ38" s="9">
        <v>-347.61</v>
      </c>
      <c r="BA38" s="9">
        <v>9025.91</v>
      </c>
      <c r="BB38" s="9">
        <v>-1516.76</v>
      </c>
      <c r="BC38" s="9">
        <v>7509.15</v>
      </c>
      <c r="BD38" s="9">
        <v>2457.34</v>
      </c>
      <c r="BE38" s="9">
        <v>9966.49</v>
      </c>
      <c r="BF38" s="9">
        <v>-229.52</v>
      </c>
      <c r="BG38" s="9">
        <v>9736.9699999999993</v>
      </c>
      <c r="BH38" s="9">
        <v>164.57</v>
      </c>
      <c r="BI38" s="9">
        <v>9901.5400000000009</v>
      </c>
      <c r="BJ38" s="9">
        <f t="shared" si="0"/>
        <v>-48.609999999998763</v>
      </c>
      <c r="BK38" s="9">
        <v>9950.15</v>
      </c>
      <c r="BL38" s="9">
        <f t="shared" si="0"/>
        <v>-384.72000000000116</v>
      </c>
      <c r="BM38" s="9">
        <v>10334.870000000001</v>
      </c>
    </row>
    <row r="39" spans="1:65" x14ac:dyDescent="0.35">
      <c r="A39" s="4" t="s">
        <v>347</v>
      </c>
      <c r="B39" s="5" t="s">
        <v>348</v>
      </c>
      <c r="C39" s="9">
        <v>237768.75</v>
      </c>
      <c r="D39" s="9">
        <v>-63813.57</v>
      </c>
      <c r="E39" s="9">
        <v>173955.18</v>
      </c>
      <c r="F39" s="9">
        <v>45942.44</v>
      </c>
      <c r="G39" s="9">
        <v>219897.62</v>
      </c>
      <c r="H39" s="9">
        <v>22728.75</v>
      </c>
      <c r="I39" s="9">
        <v>242626.37</v>
      </c>
      <c r="J39" s="9">
        <v>13776.11</v>
      </c>
      <c r="K39" s="9">
        <v>256402.48</v>
      </c>
      <c r="L39" s="9">
        <v>-33453.660000000003</v>
      </c>
      <c r="M39" s="9">
        <v>222948.82</v>
      </c>
      <c r="N39" s="9">
        <v>37861.32</v>
      </c>
      <c r="O39" s="15">
        <v>260810.14</v>
      </c>
      <c r="P39" s="16">
        <v>73751.25</v>
      </c>
      <c r="Q39" s="9">
        <v>334561.39</v>
      </c>
      <c r="R39" s="9">
        <v>-63542.91</v>
      </c>
      <c r="S39" s="9">
        <v>271018.48</v>
      </c>
      <c r="T39" s="9">
        <v>-15641.14</v>
      </c>
      <c r="U39" s="9">
        <v>255377.34</v>
      </c>
      <c r="V39" s="9">
        <v>-26722.22</v>
      </c>
      <c r="W39" s="9">
        <v>228655.12</v>
      </c>
      <c r="X39" s="9">
        <v>-5492.84</v>
      </c>
      <c r="Y39" s="9">
        <v>223162.28</v>
      </c>
      <c r="Z39" s="9">
        <v>65922.78</v>
      </c>
      <c r="AA39" s="9">
        <v>289085.06</v>
      </c>
      <c r="AB39" s="9">
        <v>-37806.480000000003</v>
      </c>
      <c r="AC39" s="9">
        <v>251278.58</v>
      </c>
      <c r="AD39" s="9">
        <v>63120.15</v>
      </c>
      <c r="AE39" s="9">
        <v>314398.73</v>
      </c>
      <c r="AF39" s="9">
        <v>-26498.09</v>
      </c>
      <c r="AG39" s="9">
        <v>287900.64</v>
      </c>
      <c r="AH39" s="9">
        <v>6936.8</v>
      </c>
      <c r="AI39" s="9">
        <v>294837.44</v>
      </c>
      <c r="AJ39" s="9">
        <v>-32227.16</v>
      </c>
      <c r="AK39" s="9">
        <v>262610.28000000003</v>
      </c>
      <c r="AL39" s="9">
        <v>8600.2199999999993</v>
      </c>
      <c r="AM39" s="9">
        <v>271210.5</v>
      </c>
      <c r="AN39" s="9">
        <v>22843.5</v>
      </c>
      <c r="AO39" s="9">
        <v>294054</v>
      </c>
      <c r="AP39" s="9">
        <v>4209.08</v>
      </c>
      <c r="AQ39" s="9">
        <v>298263.08</v>
      </c>
      <c r="AR39" s="9">
        <v>22457.05</v>
      </c>
      <c r="AS39" s="9">
        <v>320720.13</v>
      </c>
      <c r="AT39" s="9">
        <v>-54088.15</v>
      </c>
      <c r="AU39" s="9">
        <v>266631.98</v>
      </c>
      <c r="AV39" s="9">
        <v>-12150.18</v>
      </c>
      <c r="AW39" s="9">
        <v>254481.8</v>
      </c>
      <c r="AX39" s="9">
        <v>-27714.39</v>
      </c>
      <c r="AY39" s="9">
        <v>226767.41</v>
      </c>
      <c r="AZ39" s="9">
        <v>1222.79</v>
      </c>
      <c r="BA39" s="9">
        <v>227990.2</v>
      </c>
      <c r="BB39" s="9">
        <v>-41517.300000000003</v>
      </c>
      <c r="BC39" s="9">
        <v>186472.9</v>
      </c>
      <c r="BD39" s="9">
        <v>45837.39</v>
      </c>
      <c r="BE39" s="9">
        <v>232310.29</v>
      </c>
      <c r="BF39" s="9">
        <v>18505.650000000001</v>
      </c>
      <c r="BG39" s="9">
        <v>250815.94</v>
      </c>
      <c r="BH39" s="9">
        <v>67226.31</v>
      </c>
      <c r="BI39" s="9">
        <v>318042.25</v>
      </c>
      <c r="BJ39" s="9">
        <f t="shared" si="0"/>
        <v>44331.880000000005</v>
      </c>
      <c r="BK39" s="9">
        <v>273710.37</v>
      </c>
      <c r="BL39" s="9">
        <f t="shared" si="0"/>
        <v>-27797.359999999986</v>
      </c>
      <c r="BM39" s="9">
        <v>301507.73</v>
      </c>
    </row>
    <row r="40" spans="1:65" x14ac:dyDescent="0.35">
      <c r="A40" s="7" t="s">
        <v>0</v>
      </c>
      <c r="B40" s="5" t="s">
        <v>25</v>
      </c>
      <c r="C40" s="10">
        <v>247002.94</v>
      </c>
      <c r="D40" s="10">
        <v>-66216.02</v>
      </c>
      <c r="E40" s="10">
        <v>180786.92</v>
      </c>
      <c r="F40" s="10">
        <v>46826.94</v>
      </c>
      <c r="G40" s="10">
        <v>227613.86</v>
      </c>
      <c r="H40" s="10">
        <v>22408.19</v>
      </c>
      <c r="I40" s="10">
        <v>250022.05</v>
      </c>
      <c r="J40" s="10">
        <v>14307.23</v>
      </c>
      <c r="K40" s="10">
        <v>264329.28000000003</v>
      </c>
      <c r="L40" s="10">
        <v>-34338.129999999997</v>
      </c>
      <c r="M40" s="10">
        <v>229991.15</v>
      </c>
      <c r="N40" s="10">
        <v>39484.39</v>
      </c>
      <c r="O40" s="17">
        <v>269475.53999999998</v>
      </c>
      <c r="P40" s="18">
        <v>69622.16</v>
      </c>
      <c r="Q40" s="10">
        <v>339097.7</v>
      </c>
      <c r="R40" s="10">
        <v>-61488.69</v>
      </c>
      <c r="S40" s="10">
        <v>277609.01</v>
      </c>
      <c r="T40" s="10">
        <v>-14094.05</v>
      </c>
      <c r="U40" s="10">
        <v>263514.96000000002</v>
      </c>
      <c r="V40" s="10">
        <v>-27748.49</v>
      </c>
      <c r="W40" s="10">
        <v>235766.47</v>
      </c>
      <c r="X40" s="10">
        <v>-3527.94</v>
      </c>
      <c r="Y40" s="10">
        <v>232238.53</v>
      </c>
      <c r="Z40" s="10">
        <v>66270.740000000005</v>
      </c>
      <c r="AA40" s="10">
        <v>298509.27</v>
      </c>
      <c r="AB40" s="10">
        <v>-38126.71</v>
      </c>
      <c r="AC40" s="10">
        <v>260382.56</v>
      </c>
      <c r="AD40" s="10">
        <v>62851.15</v>
      </c>
      <c r="AE40" s="10">
        <v>323233.71000000002</v>
      </c>
      <c r="AF40" s="10">
        <v>-25277.02</v>
      </c>
      <c r="AG40" s="10">
        <v>297956.69</v>
      </c>
      <c r="AH40" s="10">
        <v>6599.7</v>
      </c>
      <c r="AI40" s="10">
        <v>304556.39</v>
      </c>
      <c r="AJ40" s="10">
        <v>-32197.18</v>
      </c>
      <c r="AK40" s="10">
        <v>272359.21000000002</v>
      </c>
      <c r="AL40" s="10">
        <v>9280.82</v>
      </c>
      <c r="AM40" s="10">
        <v>281640.03000000003</v>
      </c>
      <c r="AN40" s="10">
        <v>21590.14</v>
      </c>
      <c r="AO40" s="10">
        <v>303230.17</v>
      </c>
      <c r="AP40" s="10">
        <v>4811.03</v>
      </c>
      <c r="AQ40" s="10">
        <v>308041.2</v>
      </c>
      <c r="AR40" s="10">
        <v>22986.95</v>
      </c>
      <c r="AS40" s="10">
        <v>331028.15000000002</v>
      </c>
      <c r="AT40" s="10">
        <v>-55021.74</v>
      </c>
      <c r="AU40" s="10">
        <v>276006.40999999997</v>
      </c>
      <c r="AV40" s="10">
        <v>-11225.56</v>
      </c>
      <c r="AW40" s="10">
        <v>264780.84999999998</v>
      </c>
      <c r="AX40" s="10">
        <v>-28639.919999999998</v>
      </c>
      <c r="AY40" s="10">
        <v>236140.93</v>
      </c>
      <c r="AZ40" s="10">
        <v>875.18</v>
      </c>
      <c r="BA40" s="10">
        <v>237016.11</v>
      </c>
      <c r="BB40" s="10">
        <v>-43034.06</v>
      </c>
      <c r="BC40" s="10">
        <v>193982.05</v>
      </c>
      <c r="BD40" s="10">
        <v>48294.73</v>
      </c>
      <c r="BE40" s="10">
        <v>242276.78</v>
      </c>
      <c r="BF40" s="10">
        <v>18276.13</v>
      </c>
      <c r="BG40" s="10">
        <v>260552.91</v>
      </c>
      <c r="BH40" s="10">
        <v>67390.880000000005</v>
      </c>
      <c r="BI40" s="10">
        <v>327943.78999999998</v>
      </c>
      <c r="BJ40" s="10">
        <f t="shared" si="0"/>
        <v>44283.26999999996</v>
      </c>
      <c r="BK40" s="10">
        <f>SUM(BK38:BK39)</f>
        <v>283660.52</v>
      </c>
      <c r="BL40" s="10">
        <f t="shared" si="0"/>
        <v>-28182.079999999958</v>
      </c>
      <c r="BM40" s="10">
        <f>SUM(BM38:BM39)</f>
        <v>311842.59999999998</v>
      </c>
    </row>
    <row r="41" spans="1:65" x14ac:dyDescent="0.35">
      <c r="A41" s="4" t="s">
        <v>118</v>
      </c>
      <c r="B41" s="5" t="s">
        <v>119</v>
      </c>
      <c r="C41" s="9">
        <v>6501.93</v>
      </c>
      <c r="D41" s="9">
        <v>-2276.15</v>
      </c>
      <c r="E41" s="9">
        <v>4225.78</v>
      </c>
      <c r="F41" s="9">
        <v>-6452.3</v>
      </c>
      <c r="G41" s="9">
        <v>-2226.52</v>
      </c>
      <c r="H41" s="9">
        <v>3800.4</v>
      </c>
      <c r="I41" s="9">
        <v>1573.88</v>
      </c>
      <c r="J41" s="9">
        <v>-1512.65</v>
      </c>
      <c r="K41" s="9">
        <v>61.23</v>
      </c>
      <c r="L41" s="9">
        <v>1542.35</v>
      </c>
      <c r="M41" s="9">
        <v>1603.58</v>
      </c>
      <c r="N41" s="9">
        <v>2100.48</v>
      </c>
      <c r="O41" s="15">
        <v>3704.06</v>
      </c>
      <c r="P41" s="16">
        <v>-9060.56</v>
      </c>
      <c r="Q41" s="9">
        <v>-5356.5</v>
      </c>
      <c r="R41" s="9">
        <v>8879.09</v>
      </c>
      <c r="S41" s="9">
        <v>3522.59</v>
      </c>
      <c r="T41" s="9">
        <v>517.25</v>
      </c>
      <c r="U41" s="9">
        <v>4039.84</v>
      </c>
      <c r="V41" s="9">
        <v>140.69999999999999</v>
      </c>
      <c r="W41" s="9">
        <v>4180.54</v>
      </c>
      <c r="X41" s="9">
        <v>-5942.81</v>
      </c>
      <c r="Y41" s="9">
        <v>-1762.27</v>
      </c>
      <c r="Z41" s="9">
        <v>-4715.55</v>
      </c>
      <c r="AA41" s="9">
        <v>-6477.82</v>
      </c>
      <c r="AB41" s="9">
        <v>7851.23</v>
      </c>
      <c r="AC41" s="9">
        <v>1373.41</v>
      </c>
      <c r="AD41" s="9">
        <v>-14989.01</v>
      </c>
      <c r="AE41" s="9">
        <v>-13615.6</v>
      </c>
      <c r="AF41" s="9">
        <v>5351.45</v>
      </c>
      <c r="AG41" s="9">
        <v>-8264.15</v>
      </c>
      <c r="AH41" s="9">
        <v>-1625.43</v>
      </c>
      <c r="AI41" s="9">
        <v>-9889.58</v>
      </c>
      <c r="AJ41" s="9">
        <v>8642.17</v>
      </c>
      <c r="AK41" s="9">
        <v>-1247.4100000000001</v>
      </c>
      <c r="AL41" s="9">
        <v>-3567.36</v>
      </c>
      <c r="AM41" s="9">
        <v>-4814.7700000000004</v>
      </c>
      <c r="AN41" s="9">
        <v>-4610.62</v>
      </c>
      <c r="AO41" s="9">
        <v>-9425.39</v>
      </c>
      <c r="AP41" s="9">
        <v>15941.31</v>
      </c>
      <c r="AQ41" s="9">
        <v>6515.92</v>
      </c>
      <c r="AR41" s="9">
        <v>-9723.1</v>
      </c>
      <c r="AS41" s="9">
        <v>-3207.18</v>
      </c>
      <c r="AT41" s="9">
        <v>2615.87</v>
      </c>
      <c r="AU41" s="9">
        <v>-591.30999999999995</v>
      </c>
      <c r="AV41" s="9">
        <v>-3935.71</v>
      </c>
      <c r="AW41" s="9">
        <v>-4527.0200000000004</v>
      </c>
      <c r="AX41" s="9">
        <v>-3004.65</v>
      </c>
      <c r="AY41" s="9">
        <v>-7531.67</v>
      </c>
      <c r="AZ41" s="9">
        <v>4542.7299999999996</v>
      </c>
      <c r="BA41" s="9">
        <v>-2988.94</v>
      </c>
      <c r="BB41" s="9">
        <v>-809.49</v>
      </c>
      <c r="BC41" s="9">
        <v>-3798.43</v>
      </c>
      <c r="BD41" s="9">
        <v>13207.11</v>
      </c>
      <c r="BE41" s="9">
        <v>9408.68</v>
      </c>
      <c r="BF41" s="9">
        <v>-13837.67</v>
      </c>
      <c r="BG41" s="9">
        <v>-4428.99</v>
      </c>
      <c r="BH41" s="9">
        <v>-8052.87</v>
      </c>
      <c r="BI41" s="9">
        <v>-12481.86</v>
      </c>
      <c r="BJ41" s="9">
        <f t="shared" si="0"/>
        <v>-5622.7400000000007</v>
      </c>
      <c r="BK41" s="9">
        <v>-6859.12</v>
      </c>
      <c r="BL41" s="9">
        <f t="shared" si="0"/>
        <v>2706.4800000000005</v>
      </c>
      <c r="BM41" s="9">
        <v>-9565.6</v>
      </c>
    </row>
    <row r="42" spans="1:65" x14ac:dyDescent="0.35">
      <c r="A42" s="4" t="s">
        <v>349</v>
      </c>
      <c r="B42" s="5" t="s">
        <v>350</v>
      </c>
      <c r="C42" s="9">
        <v>27702.54</v>
      </c>
      <c r="D42" s="9">
        <v>-7207.34</v>
      </c>
      <c r="E42" s="9">
        <v>20495.2</v>
      </c>
      <c r="F42" s="9">
        <v>2653.52</v>
      </c>
      <c r="G42" s="9">
        <v>23148.720000000001</v>
      </c>
      <c r="H42" s="9">
        <v>-961.69</v>
      </c>
      <c r="I42" s="9">
        <v>22187.03</v>
      </c>
      <c r="J42" s="9">
        <v>1593.37</v>
      </c>
      <c r="K42" s="9">
        <v>23780.400000000001</v>
      </c>
      <c r="L42" s="9">
        <v>-2653.48</v>
      </c>
      <c r="M42" s="9">
        <v>21126.92</v>
      </c>
      <c r="N42" s="9">
        <v>4869.28</v>
      </c>
      <c r="O42" s="15">
        <v>25996.2</v>
      </c>
      <c r="P42" s="16">
        <v>-12387.29</v>
      </c>
      <c r="Q42" s="9">
        <v>13608.91</v>
      </c>
      <c r="R42" s="9">
        <v>6162.66</v>
      </c>
      <c r="S42" s="9">
        <v>19771.57</v>
      </c>
      <c r="T42" s="9">
        <v>4641.2700000000004</v>
      </c>
      <c r="U42" s="9">
        <v>24412.84</v>
      </c>
      <c r="V42" s="9">
        <v>-3078.81</v>
      </c>
      <c r="W42" s="9">
        <v>21334.03</v>
      </c>
      <c r="X42" s="9">
        <v>5894.74</v>
      </c>
      <c r="Y42" s="9">
        <v>27228.77</v>
      </c>
      <c r="Z42" s="9">
        <v>1043.8399999999999</v>
      </c>
      <c r="AA42" s="9">
        <v>28272.61</v>
      </c>
      <c r="AB42" s="9">
        <v>-960.73</v>
      </c>
      <c r="AC42" s="9">
        <v>27311.88</v>
      </c>
      <c r="AD42" s="9">
        <v>-806.98</v>
      </c>
      <c r="AE42" s="9">
        <v>26504.9</v>
      </c>
      <c r="AF42" s="9">
        <v>3663.22</v>
      </c>
      <c r="AG42" s="9">
        <v>30168.12</v>
      </c>
      <c r="AH42" s="9">
        <v>-1011.27</v>
      </c>
      <c r="AI42" s="9">
        <v>29156.85</v>
      </c>
      <c r="AJ42" s="9">
        <v>89.89</v>
      </c>
      <c r="AK42" s="9">
        <v>29246.74</v>
      </c>
      <c r="AL42" s="9">
        <v>2041.79</v>
      </c>
      <c r="AM42" s="9">
        <v>31288.53</v>
      </c>
      <c r="AN42" s="9">
        <v>-3760.01</v>
      </c>
      <c r="AO42" s="9">
        <v>27528.52</v>
      </c>
      <c r="AP42" s="9">
        <v>1805.83</v>
      </c>
      <c r="AQ42" s="9">
        <v>29334.35</v>
      </c>
      <c r="AR42" s="9">
        <v>1589.68</v>
      </c>
      <c r="AS42" s="9">
        <v>30924.03</v>
      </c>
      <c r="AT42" s="9">
        <v>-2800.8</v>
      </c>
      <c r="AU42" s="9">
        <v>28123.23</v>
      </c>
      <c r="AV42" s="9">
        <v>2773.87</v>
      </c>
      <c r="AW42" s="9">
        <v>30897.1</v>
      </c>
      <c r="AX42" s="9">
        <v>-2776.52</v>
      </c>
      <c r="AY42" s="9">
        <v>28120.58</v>
      </c>
      <c r="AZ42" s="9">
        <v>-1042.8800000000001</v>
      </c>
      <c r="BA42" s="9">
        <v>27077.7</v>
      </c>
      <c r="BB42" s="9">
        <v>-4550.25</v>
      </c>
      <c r="BC42" s="9">
        <v>22527.45</v>
      </c>
      <c r="BD42" s="9">
        <v>7371.99</v>
      </c>
      <c r="BE42" s="9">
        <v>29899.439999999999</v>
      </c>
      <c r="BF42" s="9">
        <v>-688.54</v>
      </c>
      <c r="BG42" s="9">
        <v>29210.9</v>
      </c>
      <c r="BH42" s="9">
        <v>493.71</v>
      </c>
      <c r="BI42" s="9">
        <v>29704.61</v>
      </c>
      <c r="BJ42" s="9">
        <f t="shared" si="0"/>
        <v>-145.86000000000058</v>
      </c>
      <c r="BK42" s="9">
        <v>29850.47</v>
      </c>
      <c r="BL42" s="9">
        <f t="shared" si="0"/>
        <v>-1154.1399999999994</v>
      </c>
      <c r="BM42" s="9">
        <v>31004.61</v>
      </c>
    </row>
    <row r="43" spans="1:65" x14ac:dyDescent="0.35">
      <c r="A43" s="4" t="s">
        <v>129</v>
      </c>
      <c r="B43" s="5" t="s">
        <v>130</v>
      </c>
      <c r="C43" s="9">
        <v>77203.63</v>
      </c>
      <c r="D43" s="9">
        <v>-19968.82</v>
      </c>
      <c r="E43" s="9">
        <v>57234.81</v>
      </c>
      <c r="F43" s="9">
        <v>14684.47</v>
      </c>
      <c r="G43" s="9">
        <v>71919.28</v>
      </c>
      <c r="H43" s="9">
        <v>3360.71</v>
      </c>
      <c r="I43" s="9">
        <v>75279.990000000005</v>
      </c>
      <c r="J43" s="9">
        <v>9751.19</v>
      </c>
      <c r="K43" s="9">
        <v>85031.18</v>
      </c>
      <c r="L43" s="9">
        <v>-11217.15</v>
      </c>
      <c r="M43" s="9">
        <v>73814.03</v>
      </c>
      <c r="N43" s="9">
        <v>9131.35</v>
      </c>
      <c r="O43" s="15">
        <v>82945.38</v>
      </c>
      <c r="P43" s="16">
        <v>10062.540000000001</v>
      </c>
      <c r="Q43" s="9">
        <v>93007.92</v>
      </c>
      <c r="R43" s="9">
        <v>-8349.51</v>
      </c>
      <c r="S43" s="9">
        <v>84658.41</v>
      </c>
      <c r="T43" s="9">
        <v>218.78</v>
      </c>
      <c r="U43" s="9">
        <v>84877.19</v>
      </c>
      <c r="V43" s="9">
        <v>-9215.2900000000009</v>
      </c>
      <c r="W43" s="9">
        <v>75661.899999999994</v>
      </c>
      <c r="X43" s="9">
        <v>-603.94000000000005</v>
      </c>
      <c r="Y43" s="9">
        <v>75057.960000000006</v>
      </c>
      <c r="Z43" s="9">
        <v>19910.91</v>
      </c>
      <c r="AA43" s="9">
        <v>94968.87</v>
      </c>
      <c r="AB43" s="9">
        <v>-10935.23</v>
      </c>
      <c r="AC43" s="9">
        <v>84033.64</v>
      </c>
      <c r="AD43" s="9">
        <v>21233.83</v>
      </c>
      <c r="AE43" s="9">
        <v>105267.47</v>
      </c>
      <c r="AF43" s="9">
        <v>-9488.99</v>
      </c>
      <c r="AG43" s="9">
        <v>95778.48</v>
      </c>
      <c r="AH43" s="9">
        <v>2495.5100000000002</v>
      </c>
      <c r="AI43" s="9">
        <v>98273.99</v>
      </c>
      <c r="AJ43" s="9">
        <v>-9966.41</v>
      </c>
      <c r="AK43" s="9">
        <v>88307.58</v>
      </c>
      <c r="AL43" s="9">
        <v>2429.91</v>
      </c>
      <c r="AM43" s="9">
        <v>90737.49</v>
      </c>
      <c r="AN43" s="9">
        <v>7323.2</v>
      </c>
      <c r="AO43" s="9">
        <v>98060.69</v>
      </c>
      <c r="AP43" s="9">
        <v>-7493.21</v>
      </c>
      <c r="AQ43" s="9">
        <v>90567.48</v>
      </c>
      <c r="AR43" s="9">
        <v>6561.44</v>
      </c>
      <c r="AS43" s="9">
        <v>97128.92</v>
      </c>
      <c r="AT43" s="9">
        <v>-9147.49</v>
      </c>
      <c r="AU43" s="9">
        <v>87981.43</v>
      </c>
      <c r="AV43" s="9">
        <v>-2876</v>
      </c>
      <c r="AW43" s="9">
        <v>85105.43</v>
      </c>
      <c r="AX43" s="9">
        <v>-12440.2</v>
      </c>
      <c r="AY43" s="9">
        <v>72665.23</v>
      </c>
      <c r="AZ43" s="9">
        <v>1418.3</v>
      </c>
      <c r="BA43" s="9">
        <v>74083.53</v>
      </c>
      <c r="BB43" s="9">
        <v>-11362.93</v>
      </c>
      <c r="BC43" s="9">
        <v>62720.6</v>
      </c>
      <c r="BD43" s="9">
        <v>14871.49</v>
      </c>
      <c r="BE43" s="9">
        <v>77592.09</v>
      </c>
      <c r="BF43" s="9">
        <v>3546.22</v>
      </c>
      <c r="BG43" s="9">
        <v>81138.31</v>
      </c>
      <c r="BH43" s="9">
        <v>24295.32</v>
      </c>
      <c r="BI43" s="9">
        <v>105433.63</v>
      </c>
      <c r="BJ43" s="9">
        <f t="shared" si="0"/>
        <v>14869.529999999999</v>
      </c>
      <c r="BK43" s="9">
        <v>90564.1</v>
      </c>
      <c r="BL43" s="9">
        <f t="shared" si="0"/>
        <v>-9614.2200000000012</v>
      </c>
      <c r="BM43" s="9">
        <v>100178.32</v>
      </c>
    </row>
    <row r="44" spans="1:65" x14ac:dyDescent="0.35">
      <c r="A44" s="4" t="s">
        <v>30</v>
      </c>
      <c r="B44" s="5" t="s">
        <v>31</v>
      </c>
      <c r="C44" s="9">
        <v>27747.41</v>
      </c>
      <c r="D44" s="9">
        <v>9627.39</v>
      </c>
      <c r="E44" s="9">
        <v>37374.800000000003</v>
      </c>
      <c r="F44" s="9">
        <v>-9856.91</v>
      </c>
      <c r="G44" s="9">
        <v>27517.89</v>
      </c>
      <c r="H44" s="9">
        <v>6609.73</v>
      </c>
      <c r="I44" s="9">
        <v>34127.620000000003</v>
      </c>
      <c r="J44" s="9">
        <v>5183.68</v>
      </c>
      <c r="K44" s="9">
        <v>39311.300000000003</v>
      </c>
      <c r="L44" s="9">
        <v>-10471.1</v>
      </c>
      <c r="M44" s="9">
        <v>28840.2</v>
      </c>
      <c r="N44" s="9">
        <v>13786.1</v>
      </c>
      <c r="O44" s="15">
        <v>42626.3</v>
      </c>
      <c r="P44" s="16">
        <v>-530.5</v>
      </c>
      <c r="Q44" s="9">
        <v>42095.8</v>
      </c>
      <c r="R44" s="9">
        <v>-15992.74</v>
      </c>
      <c r="S44" s="9">
        <v>26103.06</v>
      </c>
      <c r="T44" s="9">
        <v>14241.5</v>
      </c>
      <c r="U44" s="9">
        <v>40344.559999999998</v>
      </c>
      <c r="V44" s="9">
        <v>-15512.98</v>
      </c>
      <c r="W44" s="9">
        <v>24831.58</v>
      </c>
      <c r="X44" s="9">
        <v>2393.25</v>
      </c>
      <c r="Y44" s="9">
        <v>27224.83</v>
      </c>
      <c r="Z44" s="9">
        <v>881.71</v>
      </c>
      <c r="AA44" s="9">
        <v>28106.54</v>
      </c>
      <c r="AB44" s="9">
        <v>-1243.54</v>
      </c>
      <c r="AC44" s="9">
        <v>26863</v>
      </c>
      <c r="AD44" s="9">
        <v>7511.9</v>
      </c>
      <c r="AE44" s="9">
        <v>34374.9</v>
      </c>
      <c r="AF44" s="9">
        <v>7994.65</v>
      </c>
      <c r="AG44" s="9">
        <v>42369.55</v>
      </c>
      <c r="AH44" s="9">
        <v>-14108.48</v>
      </c>
      <c r="AI44" s="9">
        <v>28261.07</v>
      </c>
      <c r="AJ44" s="9">
        <v>855.4</v>
      </c>
      <c r="AK44" s="9">
        <v>29116.47</v>
      </c>
      <c r="AL44" s="9">
        <v>7445.78</v>
      </c>
      <c r="AM44" s="9">
        <v>36562.25</v>
      </c>
      <c r="AN44" s="9">
        <v>-6635.92</v>
      </c>
      <c r="AO44" s="9">
        <v>29926.33</v>
      </c>
      <c r="AP44" s="9">
        <v>6794.53</v>
      </c>
      <c r="AQ44" s="9">
        <v>36720.86</v>
      </c>
      <c r="AR44" s="9">
        <v>-2529.16</v>
      </c>
      <c r="AS44" s="9">
        <v>34191.699999999997</v>
      </c>
      <c r="AT44" s="9">
        <v>-8291.7999999999993</v>
      </c>
      <c r="AU44" s="9">
        <v>25899.9</v>
      </c>
      <c r="AV44" s="9">
        <v>8442.98</v>
      </c>
      <c r="AW44" s="9">
        <v>34342.879999999997</v>
      </c>
      <c r="AX44" s="9">
        <v>-3577.41</v>
      </c>
      <c r="AY44" s="9">
        <v>30765.47</v>
      </c>
      <c r="AZ44" s="9">
        <v>-187.5</v>
      </c>
      <c r="BA44" s="9">
        <v>30577.97</v>
      </c>
      <c r="BB44" s="9">
        <v>-178.94</v>
      </c>
      <c r="BC44" s="9">
        <v>30399.03</v>
      </c>
      <c r="BD44" s="9">
        <v>-943.75</v>
      </c>
      <c r="BE44" s="9">
        <v>29455.279999999999</v>
      </c>
      <c r="BF44" s="9">
        <v>4073.72</v>
      </c>
      <c r="BG44" s="9">
        <v>33529</v>
      </c>
      <c r="BH44" s="9">
        <v>-3436.61</v>
      </c>
      <c r="BI44" s="9">
        <v>30092.39</v>
      </c>
      <c r="BJ44" s="9">
        <f t="shared" si="0"/>
        <v>-11833.059999999998</v>
      </c>
      <c r="BK44" s="9">
        <v>41925.449999999997</v>
      </c>
      <c r="BL44" s="9">
        <f t="shared" si="0"/>
        <v>-1682.4300000000003</v>
      </c>
      <c r="BM44" s="9">
        <v>43607.88</v>
      </c>
    </row>
    <row r="45" spans="1:65" x14ac:dyDescent="0.35">
      <c r="A45" s="7" t="s">
        <v>0</v>
      </c>
      <c r="B45" s="5" t="s">
        <v>32</v>
      </c>
      <c r="C45" s="10">
        <v>139155.51</v>
      </c>
      <c r="D45" s="10">
        <v>-19824.919999999998</v>
      </c>
      <c r="E45" s="10">
        <v>119330.59</v>
      </c>
      <c r="F45" s="10">
        <v>1028.78</v>
      </c>
      <c r="G45" s="10">
        <v>120359.37</v>
      </c>
      <c r="H45" s="10">
        <v>12809.15</v>
      </c>
      <c r="I45" s="10">
        <v>133168.51999999999</v>
      </c>
      <c r="J45" s="10">
        <v>15015.59</v>
      </c>
      <c r="K45" s="10">
        <v>148184.10999999999</v>
      </c>
      <c r="L45" s="10">
        <v>-22799.38</v>
      </c>
      <c r="M45" s="10">
        <v>125384.73</v>
      </c>
      <c r="N45" s="10">
        <v>29887.21</v>
      </c>
      <c r="O45" s="17">
        <v>155271.94</v>
      </c>
      <c r="P45" s="18">
        <v>-11915.81</v>
      </c>
      <c r="Q45" s="10">
        <v>143356.13</v>
      </c>
      <c r="R45" s="10">
        <v>-9300.5</v>
      </c>
      <c r="S45" s="10">
        <v>134055.63</v>
      </c>
      <c r="T45" s="10">
        <v>19618.8</v>
      </c>
      <c r="U45" s="10">
        <v>153674.43</v>
      </c>
      <c r="V45" s="10">
        <v>-27666.38</v>
      </c>
      <c r="W45" s="10">
        <v>126008.05</v>
      </c>
      <c r="X45" s="10">
        <v>1741.24</v>
      </c>
      <c r="Y45" s="10">
        <v>127749.29</v>
      </c>
      <c r="Z45" s="10">
        <v>17120.91</v>
      </c>
      <c r="AA45" s="10">
        <v>144870.20000000001</v>
      </c>
      <c r="AB45" s="10">
        <v>-5288.27</v>
      </c>
      <c r="AC45" s="10">
        <v>139581.93</v>
      </c>
      <c r="AD45" s="10">
        <v>12949.74</v>
      </c>
      <c r="AE45" s="10">
        <v>152531.67000000001</v>
      </c>
      <c r="AF45" s="10">
        <v>7520.33</v>
      </c>
      <c r="AG45" s="10">
        <v>160052</v>
      </c>
      <c r="AH45" s="10">
        <v>-14249.67</v>
      </c>
      <c r="AI45" s="10">
        <v>145802.32999999999</v>
      </c>
      <c r="AJ45" s="10">
        <v>-378.95</v>
      </c>
      <c r="AK45" s="10">
        <v>145423.38</v>
      </c>
      <c r="AL45" s="10">
        <v>8350.1200000000008</v>
      </c>
      <c r="AM45" s="10">
        <v>153773.5</v>
      </c>
      <c r="AN45" s="10">
        <v>-7683.35</v>
      </c>
      <c r="AO45" s="10">
        <v>146090.15</v>
      </c>
      <c r="AP45" s="10">
        <v>17048.46</v>
      </c>
      <c r="AQ45" s="10">
        <v>163138.60999999999</v>
      </c>
      <c r="AR45" s="10">
        <v>-4101.1400000000003</v>
      </c>
      <c r="AS45" s="10">
        <v>159037.47</v>
      </c>
      <c r="AT45" s="10">
        <v>-17624.22</v>
      </c>
      <c r="AU45" s="10">
        <v>141413.25</v>
      </c>
      <c r="AV45" s="10">
        <v>4405.1400000000003</v>
      </c>
      <c r="AW45" s="10">
        <v>145818.39000000001</v>
      </c>
      <c r="AX45" s="10">
        <v>-21798.78</v>
      </c>
      <c r="AY45" s="10">
        <v>124019.61</v>
      </c>
      <c r="AZ45" s="10">
        <v>4730.6499999999996</v>
      </c>
      <c r="BA45" s="10">
        <v>128750.26</v>
      </c>
      <c r="BB45" s="10">
        <v>-16901.61</v>
      </c>
      <c r="BC45" s="10">
        <v>111848.65</v>
      </c>
      <c r="BD45" s="10">
        <v>34506.839999999997</v>
      </c>
      <c r="BE45" s="10">
        <v>146355.49</v>
      </c>
      <c r="BF45" s="10">
        <v>-6906.27</v>
      </c>
      <c r="BG45" s="10">
        <v>139449.22</v>
      </c>
      <c r="BH45" s="10">
        <v>13299.55</v>
      </c>
      <c r="BI45" s="10">
        <v>152748.76999999999</v>
      </c>
      <c r="BJ45" s="10">
        <f t="shared" si="0"/>
        <v>-2732.1300000000338</v>
      </c>
      <c r="BK45" s="10">
        <f>SUM(BK41:BK44)</f>
        <v>155480.90000000002</v>
      </c>
      <c r="BL45" s="10">
        <f t="shared" si="0"/>
        <v>-9744.3099999999977</v>
      </c>
      <c r="BM45" s="10">
        <f>SUM(BM41:BM44)</f>
        <v>165225.21000000002</v>
      </c>
    </row>
    <row r="46" spans="1:65" x14ac:dyDescent="0.35">
      <c r="A46" s="4" t="s">
        <v>35</v>
      </c>
      <c r="B46" s="5" t="s">
        <v>36</v>
      </c>
      <c r="C46" s="9">
        <v>72435.94</v>
      </c>
      <c r="D46" s="9">
        <v>-25398.18</v>
      </c>
      <c r="E46" s="9">
        <v>47037.760000000002</v>
      </c>
      <c r="F46" s="9">
        <v>24823.93</v>
      </c>
      <c r="G46" s="9">
        <v>71861.69</v>
      </c>
      <c r="H46" s="9">
        <v>-10424.42</v>
      </c>
      <c r="I46" s="9">
        <v>61437.27</v>
      </c>
      <c r="J46" s="9">
        <v>12676.29</v>
      </c>
      <c r="K46" s="9">
        <v>74113.56</v>
      </c>
      <c r="L46" s="9">
        <v>-23481.27</v>
      </c>
      <c r="M46" s="9">
        <v>50632.29</v>
      </c>
      <c r="N46" s="9">
        <v>12875.78</v>
      </c>
      <c r="O46" s="15">
        <v>63508.07</v>
      </c>
      <c r="P46" s="16">
        <v>-274.97000000000003</v>
      </c>
      <c r="Q46" s="9">
        <v>63233.1</v>
      </c>
      <c r="R46" s="9">
        <v>-4276.22</v>
      </c>
      <c r="S46" s="9">
        <v>58956.88</v>
      </c>
      <c r="T46" s="9">
        <v>4918.1499999999996</v>
      </c>
      <c r="U46" s="9">
        <v>63875.03</v>
      </c>
      <c r="V46" s="9">
        <v>100.1</v>
      </c>
      <c r="W46" s="9">
        <v>63975.13</v>
      </c>
      <c r="X46" s="9">
        <v>2189.09</v>
      </c>
      <c r="Y46" s="9">
        <v>66164.22</v>
      </c>
      <c r="Z46" s="9">
        <v>-118.57</v>
      </c>
      <c r="AA46" s="9">
        <v>66045.649999999994</v>
      </c>
      <c r="AB46" s="9">
        <v>-4507.5200000000004</v>
      </c>
      <c r="AC46" s="9">
        <v>61538.13</v>
      </c>
      <c r="AD46" s="9">
        <v>2681.95</v>
      </c>
      <c r="AE46" s="9">
        <v>64220.08</v>
      </c>
      <c r="AF46" s="9">
        <v>8788.36</v>
      </c>
      <c r="AG46" s="9">
        <v>73008.44</v>
      </c>
      <c r="AH46" s="9">
        <v>-20861.2</v>
      </c>
      <c r="AI46" s="9">
        <v>52147.24</v>
      </c>
      <c r="AJ46" s="9">
        <v>8513.2999999999993</v>
      </c>
      <c r="AK46" s="9">
        <v>60660.54</v>
      </c>
      <c r="AL46" s="9">
        <v>-7.09</v>
      </c>
      <c r="AM46" s="9">
        <v>60653.45</v>
      </c>
      <c r="AN46" s="9">
        <v>6372.14</v>
      </c>
      <c r="AO46" s="9">
        <v>67025.59</v>
      </c>
      <c r="AP46" s="9">
        <v>-5707.01</v>
      </c>
      <c r="AQ46" s="9">
        <v>61318.58</v>
      </c>
      <c r="AR46" s="9">
        <v>2413.09</v>
      </c>
      <c r="AS46" s="9">
        <v>63731.67</v>
      </c>
      <c r="AT46" s="9">
        <v>-2077.77</v>
      </c>
      <c r="AU46" s="9">
        <v>61653.9</v>
      </c>
      <c r="AV46" s="9">
        <v>6289.98</v>
      </c>
      <c r="AW46" s="9">
        <v>67943.88</v>
      </c>
      <c r="AX46" s="9">
        <v>-35304.589999999997</v>
      </c>
      <c r="AY46" s="9">
        <v>32639.29</v>
      </c>
      <c r="AZ46" s="9">
        <v>28757.97</v>
      </c>
      <c r="BA46" s="9">
        <v>61397.26</v>
      </c>
      <c r="BB46" s="9">
        <v>37016.449999999997</v>
      </c>
      <c r="BC46" s="9">
        <v>98413.71</v>
      </c>
      <c r="BD46" s="9">
        <v>-57475.39</v>
      </c>
      <c r="BE46" s="9">
        <v>40938.32</v>
      </c>
      <c r="BF46" s="9">
        <v>18826.63</v>
      </c>
      <c r="BG46" s="9">
        <v>59764.95</v>
      </c>
      <c r="BH46" s="9">
        <v>23807.58</v>
      </c>
      <c r="BI46" s="9">
        <v>83572.53</v>
      </c>
      <c r="BJ46" s="9">
        <f t="shared" si="0"/>
        <v>39971.14</v>
      </c>
      <c r="BK46" s="9">
        <v>43601.39</v>
      </c>
      <c r="BL46" s="9">
        <f t="shared" si="0"/>
        <v>-46405.41</v>
      </c>
      <c r="BM46" s="9">
        <v>90006.8</v>
      </c>
    </row>
    <row r="47" spans="1:65" x14ac:dyDescent="0.35">
      <c r="A47" s="4" t="s">
        <v>37</v>
      </c>
      <c r="B47" s="5" t="s">
        <v>38</v>
      </c>
      <c r="C47" s="9">
        <v>17700</v>
      </c>
      <c r="D47" s="9">
        <v>-5400</v>
      </c>
      <c r="E47" s="9">
        <v>12300</v>
      </c>
      <c r="F47" s="9">
        <v>11483</v>
      </c>
      <c r="G47" s="9">
        <v>23783</v>
      </c>
      <c r="H47" s="9">
        <v>-21283</v>
      </c>
      <c r="I47" s="9">
        <v>2500</v>
      </c>
      <c r="J47" s="9">
        <v>2000</v>
      </c>
      <c r="K47" s="9">
        <v>4500</v>
      </c>
      <c r="L47" s="9">
        <v>22388</v>
      </c>
      <c r="M47" s="9">
        <v>26888</v>
      </c>
      <c r="N47" s="9">
        <v>-14788</v>
      </c>
      <c r="O47" s="15">
        <v>12100</v>
      </c>
      <c r="P47" s="16">
        <v>-1800</v>
      </c>
      <c r="Q47" s="9">
        <v>10300</v>
      </c>
      <c r="R47" s="9">
        <v>-32137</v>
      </c>
      <c r="S47" s="9">
        <v>-21837</v>
      </c>
      <c r="T47" s="9">
        <v>29937</v>
      </c>
      <c r="U47" s="9">
        <v>8100</v>
      </c>
      <c r="V47" s="9">
        <v>8910</v>
      </c>
      <c r="W47" s="9">
        <v>17010</v>
      </c>
      <c r="X47" s="9">
        <v>-39968</v>
      </c>
      <c r="Y47" s="9">
        <v>-22958</v>
      </c>
      <c r="Z47" s="9">
        <v>50058</v>
      </c>
      <c r="AA47" s="9">
        <v>27100</v>
      </c>
      <c r="AB47" s="9">
        <v>2400</v>
      </c>
      <c r="AC47" s="9">
        <v>29500</v>
      </c>
      <c r="AD47" s="9">
        <v>-20949</v>
      </c>
      <c r="AE47" s="9">
        <v>8551</v>
      </c>
      <c r="AF47" s="9">
        <v>33344</v>
      </c>
      <c r="AG47" s="9">
        <v>41895</v>
      </c>
      <c r="AH47" s="9">
        <v>-18497</v>
      </c>
      <c r="AI47" s="9">
        <v>23398</v>
      </c>
      <c r="AJ47" s="9">
        <v>-23398</v>
      </c>
      <c r="AK47" s="9">
        <v>0</v>
      </c>
      <c r="AL47" s="9">
        <v>6900</v>
      </c>
      <c r="AM47" s="9">
        <v>6900</v>
      </c>
      <c r="AN47" s="9">
        <v>-1900</v>
      </c>
      <c r="AO47" s="9">
        <v>5000</v>
      </c>
      <c r="AP47" s="9">
        <v>-5000</v>
      </c>
      <c r="AQ47" s="9">
        <v>0</v>
      </c>
      <c r="AR47" s="9">
        <v>6800</v>
      </c>
      <c r="AS47" s="9">
        <v>6800</v>
      </c>
      <c r="AT47" s="9">
        <v>-1500</v>
      </c>
      <c r="AU47" s="9">
        <v>5300</v>
      </c>
      <c r="AV47" s="9">
        <v>-5300</v>
      </c>
      <c r="AW47" s="9">
        <v>0</v>
      </c>
      <c r="AX47" s="9">
        <v>12400</v>
      </c>
      <c r="AY47" s="9">
        <v>12400</v>
      </c>
      <c r="AZ47" s="9">
        <v>3700</v>
      </c>
      <c r="BA47" s="9">
        <v>16100</v>
      </c>
      <c r="BB47" s="9">
        <v>9000</v>
      </c>
      <c r="BC47" s="9">
        <v>25100</v>
      </c>
      <c r="BD47" s="9">
        <v>-5400</v>
      </c>
      <c r="BE47" s="9">
        <v>19700</v>
      </c>
      <c r="BF47" s="9">
        <v>200</v>
      </c>
      <c r="BG47" s="9">
        <v>19900</v>
      </c>
      <c r="BH47" s="9">
        <v>2100</v>
      </c>
      <c r="BI47" s="9">
        <v>22000</v>
      </c>
      <c r="BJ47" s="9">
        <f t="shared" si="0"/>
        <v>17500</v>
      </c>
      <c r="BK47" s="9">
        <v>4500</v>
      </c>
      <c r="BL47" s="9">
        <f t="shared" si="0"/>
        <v>-400</v>
      </c>
      <c r="BM47" s="9">
        <v>4900</v>
      </c>
    </row>
    <row r="48" spans="1:65" x14ac:dyDescent="0.35">
      <c r="A48" s="7" t="s">
        <v>0</v>
      </c>
      <c r="B48" s="5" t="s">
        <v>39</v>
      </c>
      <c r="C48" s="10">
        <v>90135.94</v>
      </c>
      <c r="D48" s="10">
        <v>-30798.18</v>
      </c>
      <c r="E48" s="10">
        <v>59337.760000000002</v>
      </c>
      <c r="F48" s="10">
        <v>36306.93</v>
      </c>
      <c r="G48" s="10">
        <v>95644.69</v>
      </c>
      <c r="H48" s="10">
        <v>-31707.42</v>
      </c>
      <c r="I48" s="10">
        <v>63937.27</v>
      </c>
      <c r="J48" s="10">
        <v>14676.29</v>
      </c>
      <c r="K48" s="10">
        <v>78613.56</v>
      </c>
      <c r="L48" s="10">
        <v>-1093.27</v>
      </c>
      <c r="M48" s="10">
        <v>77520.289999999994</v>
      </c>
      <c r="N48" s="10">
        <v>-1912.22</v>
      </c>
      <c r="O48" s="17">
        <v>75608.070000000007</v>
      </c>
      <c r="P48" s="18">
        <v>-2074.9699999999998</v>
      </c>
      <c r="Q48" s="10">
        <v>73533.100000000006</v>
      </c>
      <c r="R48" s="10">
        <v>-36413.22</v>
      </c>
      <c r="S48" s="10">
        <v>37119.879999999997</v>
      </c>
      <c r="T48" s="10">
        <v>34855.15</v>
      </c>
      <c r="U48" s="10">
        <v>71975.03</v>
      </c>
      <c r="V48" s="10">
        <v>9010.1</v>
      </c>
      <c r="W48" s="10">
        <v>80985.13</v>
      </c>
      <c r="X48" s="10">
        <v>-37778.910000000003</v>
      </c>
      <c r="Y48" s="10">
        <v>43206.22</v>
      </c>
      <c r="Z48" s="10">
        <v>49939.43</v>
      </c>
      <c r="AA48" s="10">
        <v>93145.65</v>
      </c>
      <c r="AB48" s="10">
        <v>-2107.52</v>
      </c>
      <c r="AC48" s="10">
        <v>91038.13</v>
      </c>
      <c r="AD48" s="10">
        <v>-18267.05</v>
      </c>
      <c r="AE48" s="10">
        <v>72771.08</v>
      </c>
      <c r="AF48" s="10">
        <v>42132.36</v>
      </c>
      <c r="AG48" s="10">
        <v>114903.44</v>
      </c>
      <c r="AH48" s="10">
        <v>-39358.199999999997</v>
      </c>
      <c r="AI48" s="10">
        <v>75545.240000000005</v>
      </c>
      <c r="AJ48" s="10">
        <v>-14884.7</v>
      </c>
      <c r="AK48" s="10">
        <v>60660.54</v>
      </c>
      <c r="AL48" s="10">
        <v>6892.91</v>
      </c>
      <c r="AM48" s="10">
        <v>67553.45</v>
      </c>
      <c r="AN48" s="10">
        <v>4472.1400000000003</v>
      </c>
      <c r="AO48" s="10">
        <v>72025.59</v>
      </c>
      <c r="AP48" s="10">
        <v>-10707.01</v>
      </c>
      <c r="AQ48" s="10">
        <v>61318.58</v>
      </c>
      <c r="AR48" s="10">
        <v>9213.09</v>
      </c>
      <c r="AS48" s="10">
        <v>70531.67</v>
      </c>
      <c r="AT48" s="10">
        <v>-3577.77</v>
      </c>
      <c r="AU48" s="10">
        <v>66953.899999999994</v>
      </c>
      <c r="AV48" s="10">
        <v>989.98</v>
      </c>
      <c r="AW48" s="10">
        <v>67943.88</v>
      </c>
      <c r="AX48" s="10">
        <v>-22904.59</v>
      </c>
      <c r="AY48" s="10">
        <v>45039.29</v>
      </c>
      <c r="AZ48" s="10">
        <v>32457.97</v>
      </c>
      <c r="BA48" s="10">
        <v>77497.259999999995</v>
      </c>
      <c r="BB48" s="10">
        <v>46016.45</v>
      </c>
      <c r="BC48" s="10">
        <v>123513.71</v>
      </c>
      <c r="BD48" s="10">
        <v>-62875.39</v>
      </c>
      <c r="BE48" s="10">
        <v>60638.32</v>
      </c>
      <c r="BF48" s="10">
        <v>19026.63</v>
      </c>
      <c r="BG48" s="10">
        <v>79664.95</v>
      </c>
      <c r="BH48" s="10">
        <v>25907.58</v>
      </c>
      <c r="BI48" s="10">
        <v>105572.53</v>
      </c>
      <c r="BJ48" s="10">
        <f t="shared" si="0"/>
        <v>57471.14</v>
      </c>
      <c r="BK48" s="10">
        <f>SUM(BK46:BK47)</f>
        <v>48101.39</v>
      </c>
      <c r="BL48" s="10">
        <f t="shared" si="0"/>
        <v>-46805.41</v>
      </c>
      <c r="BM48" s="10">
        <f>SUM(BM46:BM47)</f>
        <v>94906.8</v>
      </c>
    </row>
    <row r="49" spans="1:65" x14ac:dyDescent="0.35">
      <c r="A49" s="4" t="s">
        <v>46</v>
      </c>
      <c r="B49" s="5" t="s">
        <v>47</v>
      </c>
      <c r="C49" s="9">
        <v>150913.10999999999</v>
      </c>
      <c r="D49" s="9">
        <v>-136514.96</v>
      </c>
      <c r="E49" s="9">
        <v>14398.15</v>
      </c>
      <c r="F49" s="9">
        <v>211689.97</v>
      </c>
      <c r="G49" s="9">
        <v>226088.12</v>
      </c>
      <c r="H49" s="9">
        <v>-78506.240000000005</v>
      </c>
      <c r="I49" s="9">
        <v>147581.88</v>
      </c>
      <c r="J49" s="9">
        <v>3287.2</v>
      </c>
      <c r="K49" s="9">
        <v>150869.07999999999</v>
      </c>
      <c r="L49" s="9">
        <v>-13212.22</v>
      </c>
      <c r="M49" s="9">
        <v>137656.85999999999</v>
      </c>
      <c r="N49" s="9">
        <v>85586.04</v>
      </c>
      <c r="O49" s="15">
        <v>223242.9</v>
      </c>
      <c r="P49" s="16">
        <v>126534.54</v>
      </c>
      <c r="Q49" s="9">
        <v>349777.44</v>
      </c>
      <c r="R49" s="9">
        <v>-138340.67000000001</v>
      </c>
      <c r="S49" s="9">
        <v>211436.77</v>
      </c>
      <c r="T49" s="9">
        <v>16085.13</v>
      </c>
      <c r="U49" s="9">
        <v>227521.9</v>
      </c>
      <c r="V49" s="9">
        <v>-11652.72</v>
      </c>
      <c r="W49" s="9">
        <v>215869.18</v>
      </c>
      <c r="X49" s="9">
        <v>-112770.4</v>
      </c>
      <c r="Y49" s="9">
        <v>103098.78</v>
      </c>
      <c r="Z49" s="9">
        <v>131482.1</v>
      </c>
      <c r="AA49" s="9">
        <v>234580.88</v>
      </c>
      <c r="AB49" s="9">
        <v>-10249.42</v>
      </c>
      <c r="AC49" s="9">
        <v>224331.46</v>
      </c>
      <c r="AD49" s="9">
        <v>-34328.17</v>
      </c>
      <c r="AE49" s="9">
        <v>190003.29</v>
      </c>
      <c r="AF49" s="9">
        <v>-676.76</v>
      </c>
      <c r="AG49" s="9">
        <v>189326.53</v>
      </c>
      <c r="AH49" s="9">
        <v>-10560.07</v>
      </c>
      <c r="AI49" s="9">
        <v>178766.46</v>
      </c>
      <c r="AJ49" s="9">
        <v>3339.97</v>
      </c>
      <c r="AK49" s="9">
        <v>182106.43</v>
      </c>
      <c r="AL49" s="9">
        <v>-5326.28</v>
      </c>
      <c r="AM49" s="9">
        <v>176780.15</v>
      </c>
      <c r="AN49" s="9">
        <v>78969.27</v>
      </c>
      <c r="AO49" s="9">
        <v>255749.42</v>
      </c>
      <c r="AP49" s="9">
        <v>-83422.42</v>
      </c>
      <c r="AQ49" s="9">
        <v>172327</v>
      </c>
      <c r="AR49" s="9">
        <v>26843.279999999999</v>
      </c>
      <c r="AS49" s="9">
        <v>199170.28</v>
      </c>
      <c r="AT49" s="9">
        <v>-15943.2</v>
      </c>
      <c r="AU49" s="9">
        <v>183227.08</v>
      </c>
      <c r="AV49" s="9">
        <v>11204.46</v>
      </c>
      <c r="AW49" s="9">
        <v>194431.54</v>
      </c>
      <c r="AX49" s="9">
        <v>-14775.07</v>
      </c>
      <c r="AY49" s="9">
        <v>179656.47</v>
      </c>
      <c r="AZ49" s="9">
        <v>-4202.84</v>
      </c>
      <c r="BA49" s="9">
        <v>175453.63</v>
      </c>
      <c r="BB49" s="9">
        <v>-250635.26</v>
      </c>
      <c r="BC49" s="9">
        <v>-75181.63</v>
      </c>
      <c r="BD49" s="9">
        <v>276431.68</v>
      </c>
      <c r="BE49" s="9">
        <v>201250.05</v>
      </c>
      <c r="BF49" s="9">
        <v>9622.44</v>
      </c>
      <c r="BG49" s="9">
        <v>210872.49</v>
      </c>
      <c r="BH49" s="9">
        <v>21019.15</v>
      </c>
      <c r="BI49" s="9">
        <v>231891.64</v>
      </c>
      <c r="BJ49" s="9">
        <f t="shared" si="0"/>
        <v>8344.7300000000105</v>
      </c>
      <c r="BK49" s="9">
        <v>223546.91</v>
      </c>
      <c r="BL49" s="9">
        <f t="shared" si="0"/>
        <v>14279.630000000005</v>
      </c>
      <c r="BM49" s="9">
        <v>209267.28</v>
      </c>
    </row>
    <row r="50" spans="1:65" x14ac:dyDescent="0.35">
      <c r="A50" s="4" t="s">
        <v>48</v>
      </c>
      <c r="B50" s="5" t="s">
        <v>49</v>
      </c>
      <c r="C50" s="9">
        <v>125213.55</v>
      </c>
      <c r="D50" s="9">
        <v>-30446.03</v>
      </c>
      <c r="E50" s="9">
        <v>94767.52</v>
      </c>
      <c r="F50" s="9">
        <v>14499.56</v>
      </c>
      <c r="G50" s="9">
        <v>109267.08</v>
      </c>
      <c r="H50" s="9">
        <v>-26884.94</v>
      </c>
      <c r="I50" s="9">
        <v>82382.14</v>
      </c>
      <c r="J50" s="9">
        <v>58852.84</v>
      </c>
      <c r="K50" s="9">
        <v>141234.98000000001</v>
      </c>
      <c r="L50" s="9">
        <v>-69494.48</v>
      </c>
      <c r="M50" s="9">
        <v>71740.5</v>
      </c>
      <c r="N50" s="9">
        <v>56083.85</v>
      </c>
      <c r="O50" s="15">
        <v>127824.35</v>
      </c>
      <c r="P50" s="16">
        <v>-22550.97</v>
      </c>
      <c r="Q50" s="9">
        <v>105273.38</v>
      </c>
      <c r="R50" s="9">
        <v>121111.21</v>
      </c>
      <c r="S50" s="9">
        <v>226384.59</v>
      </c>
      <c r="T50" s="9">
        <v>-302239.95</v>
      </c>
      <c r="U50" s="9">
        <v>-75855.360000000001</v>
      </c>
      <c r="V50" s="9">
        <v>163983.10999999999</v>
      </c>
      <c r="W50" s="9">
        <v>88127.75</v>
      </c>
      <c r="X50" s="9">
        <v>388.01</v>
      </c>
      <c r="Y50" s="9">
        <v>88515.76</v>
      </c>
      <c r="Z50" s="9">
        <v>15951.44</v>
      </c>
      <c r="AA50" s="9">
        <v>104467.2</v>
      </c>
      <c r="AB50" s="9">
        <v>-31768.240000000002</v>
      </c>
      <c r="AC50" s="9">
        <v>72698.960000000006</v>
      </c>
      <c r="AD50" s="9">
        <v>142199.81</v>
      </c>
      <c r="AE50" s="9">
        <v>214898.77</v>
      </c>
      <c r="AF50" s="9">
        <v>-108568.4</v>
      </c>
      <c r="AG50" s="9">
        <v>106330.37</v>
      </c>
      <c r="AH50" s="9">
        <v>-4710.1899999999996</v>
      </c>
      <c r="AI50" s="9">
        <v>101620.18</v>
      </c>
      <c r="AJ50" s="9">
        <v>-80628.59</v>
      </c>
      <c r="AK50" s="9">
        <v>20991.59</v>
      </c>
      <c r="AL50" s="9">
        <v>49493.17</v>
      </c>
      <c r="AM50" s="9">
        <v>70484.759999999995</v>
      </c>
      <c r="AN50" s="9">
        <v>10619.68</v>
      </c>
      <c r="AO50" s="9">
        <v>81104.44</v>
      </c>
      <c r="AP50" s="9">
        <v>-36509.78</v>
      </c>
      <c r="AQ50" s="9">
        <v>44594.66</v>
      </c>
      <c r="AR50" s="9">
        <v>34727.07</v>
      </c>
      <c r="AS50" s="9">
        <v>79321.73</v>
      </c>
      <c r="AT50" s="9">
        <v>4974.46</v>
      </c>
      <c r="AU50" s="9">
        <v>84296.19</v>
      </c>
      <c r="AV50" s="9">
        <v>3723.22</v>
      </c>
      <c r="AW50" s="9">
        <v>88019.41</v>
      </c>
      <c r="AX50" s="9">
        <v>-31446.42</v>
      </c>
      <c r="AY50" s="9">
        <v>56572.99</v>
      </c>
      <c r="AZ50" s="9">
        <v>34924.949999999997</v>
      </c>
      <c r="BA50" s="9">
        <v>91497.94</v>
      </c>
      <c r="BB50" s="9">
        <v>408170</v>
      </c>
      <c r="BC50" s="9">
        <v>499667.94</v>
      </c>
      <c r="BD50" s="9">
        <v>-397550.72</v>
      </c>
      <c r="BE50" s="9">
        <v>102117.22</v>
      </c>
      <c r="BF50" s="9">
        <v>31319.79</v>
      </c>
      <c r="BG50" s="9">
        <v>133437.01</v>
      </c>
      <c r="BH50" s="9">
        <v>-76964.100000000006</v>
      </c>
      <c r="BI50" s="9">
        <v>56472.91</v>
      </c>
      <c r="BJ50" s="9">
        <f t="shared" si="0"/>
        <v>-89323.540000000008</v>
      </c>
      <c r="BK50" s="9">
        <v>145796.45000000001</v>
      </c>
      <c r="BL50" s="9">
        <f t="shared" si="0"/>
        <v>316059.55000000005</v>
      </c>
      <c r="BM50" s="9">
        <v>-170263.1</v>
      </c>
    </row>
    <row r="51" spans="1:65" x14ac:dyDescent="0.35">
      <c r="A51" s="4" t="s">
        <v>50</v>
      </c>
      <c r="B51" s="5" t="s">
        <v>51</v>
      </c>
      <c r="C51" s="9">
        <v>758.27</v>
      </c>
      <c r="D51" s="9">
        <v>317.94</v>
      </c>
      <c r="E51" s="9">
        <v>1076.21</v>
      </c>
      <c r="F51" s="9">
        <v>-245365.24</v>
      </c>
      <c r="G51" s="9">
        <v>-244289.03</v>
      </c>
      <c r="H51" s="9">
        <v>164999.38</v>
      </c>
      <c r="I51" s="9">
        <v>-79289.649999999994</v>
      </c>
      <c r="J51" s="9">
        <v>-66899.41</v>
      </c>
      <c r="K51" s="9">
        <v>-146189.06</v>
      </c>
      <c r="L51" s="9">
        <v>14854.1</v>
      </c>
      <c r="M51" s="9">
        <v>-131334.96</v>
      </c>
      <c r="N51" s="9">
        <v>4968.43</v>
      </c>
      <c r="O51" s="15">
        <v>-126366.53</v>
      </c>
      <c r="P51" s="16">
        <v>-22437.759999999998</v>
      </c>
      <c r="Q51" s="9">
        <v>-148804.29</v>
      </c>
      <c r="R51" s="9">
        <v>-60408.5</v>
      </c>
      <c r="S51" s="9">
        <v>-209212.79</v>
      </c>
      <c r="T51" s="9">
        <v>-61638.44</v>
      </c>
      <c r="U51" s="9">
        <v>-270851.23</v>
      </c>
      <c r="V51" s="9">
        <v>62555.42</v>
      </c>
      <c r="W51" s="9">
        <v>-208295.81</v>
      </c>
      <c r="X51" s="9">
        <v>54355.8</v>
      </c>
      <c r="Y51" s="9">
        <v>-153940.01</v>
      </c>
      <c r="Z51" s="9">
        <v>96535.35</v>
      </c>
      <c r="AA51" s="9">
        <v>-57404.66</v>
      </c>
      <c r="AB51" s="9">
        <v>25259.81</v>
      </c>
      <c r="AC51" s="9">
        <v>-32144.85</v>
      </c>
      <c r="AD51" s="9">
        <v>-4585.2</v>
      </c>
      <c r="AE51" s="9">
        <v>-36730.050000000003</v>
      </c>
      <c r="AF51" s="9">
        <v>-149049.5</v>
      </c>
      <c r="AG51" s="9">
        <v>-185779.55</v>
      </c>
      <c r="AH51" s="9">
        <v>62780.51</v>
      </c>
      <c r="AI51" s="9">
        <v>-122999.03999999999</v>
      </c>
      <c r="AJ51" s="9">
        <v>-14602.99</v>
      </c>
      <c r="AK51" s="9">
        <v>-137602.03</v>
      </c>
      <c r="AL51" s="9">
        <v>-10354.120000000001</v>
      </c>
      <c r="AM51" s="9">
        <v>-147956.15</v>
      </c>
      <c r="AN51" s="9">
        <v>-1023.86</v>
      </c>
      <c r="AO51" s="9">
        <v>-148980.01</v>
      </c>
      <c r="AP51" s="9">
        <v>-65807.899999999994</v>
      </c>
      <c r="AQ51" s="9">
        <v>-214787.91</v>
      </c>
      <c r="AR51" s="9">
        <v>-22591.48</v>
      </c>
      <c r="AS51" s="9">
        <v>-237379.39</v>
      </c>
      <c r="AT51" s="9">
        <v>44466.33</v>
      </c>
      <c r="AU51" s="9">
        <v>-192913.06</v>
      </c>
      <c r="AV51" s="9">
        <v>-128831.6</v>
      </c>
      <c r="AW51" s="9">
        <v>-321744.65999999997</v>
      </c>
      <c r="AX51" s="9">
        <v>316792.53000000003</v>
      </c>
      <c r="AY51" s="9">
        <v>-4952.13</v>
      </c>
      <c r="AZ51" s="9">
        <v>-6474.11</v>
      </c>
      <c r="BA51" s="9">
        <v>-11426.24</v>
      </c>
      <c r="BB51" s="9">
        <v>-12174.62</v>
      </c>
      <c r="BC51" s="9">
        <v>-23600.86</v>
      </c>
      <c r="BD51" s="9">
        <v>-63864</v>
      </c>
      <c r="BE51" s="9">
        <v>-87464.86</v>
      </c>
      <c r="BF51" s="9">
        <v>-23787.45</v>
      </c>
      <c r="BG51" s="9">
        <v>-111252.31</v>
      </c>
      <c r="BH51" s="9">
        <v>-5420.35</v>
      </c>
      <c r="BI51" s="9">
        <v>-116672.66</v>
      </c>
      <c r="BJ51" s="9">
        <f t="shared" si="0"/>
        <v>66592.459999999992</v>
      </c>
      <c r="BK51" s="9">
        <v>-183265.12</v>
      </c>
      <c r="BL51" s="9">
        <f t="shared" si="0"/>
        <v>-64887.81</v>
      </c>
      <c r="BM51" s="9">
        <v>-118377.31</v>
      </c>
    </row>
    <row r="52" spans="1:65" x14ac:dyDescent="0.35">
      <c r="A52" s="4" t="s">
        <v>52</v>
      </c>
      <c r="B52" s="5" t="s">
        <v>53</v>
      </c>
      <c r="C52" s="9">
        <v>19308.759999999998</v>
      </c>
      <c r="D52" s="9">
        <v>25206.31</v>
      </c>
      <c r="E52" s="9">
        <v>44515.07</v>
      </c>
      <c r="F52" s="9">
        <v>-43495.8</v>
      </c>
      <c r="G52" s="9">
        <v>1019.27</v>
      </c>
      <c r="H52" s="9">
        <v>18600.38</v>
      </c>
      <c r="I52" s="9">
        <v>19619.650000000001</v>
      </c>
      <c r="J52" s="9">
        <v>45354.51</v>
      </c>
      <c r="K52" s="9">
        <v>64974.16</v>
      </c>
      <c r="L52" s="9">
        <v>-14752.74</v>
      </c>
      <c r="M52" s="9">
        <v>50221.42</v>
      </c>
      <c r="N52" s="9">
        <v>-17754.91</v>
      </c>
      <c r="O52" s="15">
        <v>32466.51</v>
      </c>
      <c r="P52" s="16">
        <v>-10788.92</v>
      </c>
      <c r="Q52" s="9">
        <v>21677.59</v>
      </c>
      <c r="R52" s="9">
        <v>13056.85</v>
      </c>
      <c r="S52" s="9">
        <v>34734.44</v>
      </c>
      <c r="T52" s="9">
        <v>-27009.919999999998</v>
      </c>
      <c r="U52" s="9">
        <v>7724.52</v>
      </c>
      <c r="V52" s="9">
        <v>40113.379999999997</v>
      </c>
      <c r="W52" s="9">
        <v>47837.9</v>
      </c>
      <c r="X52" s="9">
        <v>-102737.15</v>
      </c>
      <c r="Y52" s="9">
        <v>-54899.25</v>
      </c>
      <c r="Z52" s="9">
        <v>35911.620000000003</v>
      </c>
      <c r="AA52" s="9">
        <v>-18987.63</v>
      </c>
      <c r="AB52" s="9">
        <v>70573.14</v>
      </c>
      <c r="AC52" s="9">
        <v>51585.51</v>
      </c>
      <c r="AD52" s="9">
        <v>-11920.38</v>
      </c>
      <c r="AE52" s="9">
        <v>39665.129999999997</v>
      </c>
      <c r="AF52" s="9">
        <v>-35072.239999999998</v>
      </c>
      <c r="AG52" s="9">
        <v>4592.8900000000003</v>
      </c>
      <c r="AH52" s="9">
        <v>35105.74</v>
      </c>
      <c r="AI52" s="9">
        <v>39698.629999999997</v>
      </c>
      <c r="AJ52" s="9">
        <v>-52748.91</v>
      </c>
      <c r="AK52" s="9">
        <v>-13050.28</v>
      </c>
      <c r="AL52" s="9">
        <v>58624.04</v>
      </c>
      <c r="AM52" s="9">
        <v>45573.760000000002</v>
      </c>
      <c r="AN52" s="9">
        <v>-6993.27</v>
      </c>
      <c r="AO52" s="9">
        <v>38580.49</v>
      </c>
      <c r="AP52" s="9">
        <v>-5674.42</v>
      </c>
      <c r="AQ52" s="9">
        <v>32906.07</v>
      </c>
      <c r="AR52" s="9">
        <v>53779.6</v>
      </c>
      <c r="AS52" s="9">
        <v>86685.67</v>
      </c>
      <c r="AT52" s="9">
        <v>-28296.94</v>
      </c>
      <c r="AU52" s="9">
        <v>58388.73</v>
      </c>
      <c r="AV52" s="9">
        <v>293399.45</v>
      </c>
      <c r="AW52" s="9">
        <v>351788.18</v>
      </c>
      <c r="AX52" s="9">
        <v>-261048.48</v>
      </c>
      <c r="AY52" s="9">
        <v>90739.7</v>
      </c>
      <c r="AZ52" s="9">
        <v>-3927.51</v>
      </c>
      <c r="BA52" s="9">
        <v>86812.19</v>
      </c>
      <c r="BB52" s="9">
        <v>18959.740000000002</v>
      </c>
      <c r="BC52" s="9">
        <v>105771.93</v>
      </c>
      <c r="BD52" s="9">
        <v>4259.7700000000004</v>
      </c>
      <c r="BE52" s="9">
        <v>110031.7</v>
      </c>
      <c r="BF52" s="9">
        <v>45685.67</v>
      </c>
      <c r="BG52" s="9">
        <v>155717.37</v>
      </c>
      <c r="BH52" s="9">
        <v>-124077.1</v>
      </c>
      <c r="BI52" s="9">
        <v>31640.27</v>
      </c>
      <c r="BJ52" s="9">
        <f t="shared" si="0"/>
        <v>-64117.31</v>
      </c>
      <c r="BK52" s="9">
        <v>95757.58</v>
      </c>
      <c r="BL52" s="9">
        <f t="shared" si="0"/>
        <v>32908.86</v>
      </c>
      <c r="BM52" s="9">
        <v>62848.72</v>
      </c>
    </row>
    <row r="53" spans="1:65" x14ac:dyDescent="0.35">
      <c r="A53" s="4" t="s">
        <v>54</v>
      </c>
      <c r="B53" s="5" t="s">
        <v>55</v>
      </c>
      <c r="C53" s="9">
        <v>9709.1299999999992</v>
      </c>
      <c r="D53" s="9">
        <v>0</v>
      </c>
      <c r="E53" s="9">
        <v>9709.1299999999992</v>
      </c>
      <c r="F53" s="9">
        <v>3252.2</v>
      </c>
      <c r="G53" s="9">
        <v>12961.33</v>
      </c>
      <c r="H53" s="9">
        <v>3558.26</v>
      </c>
      <c r="I53" s="9">
        <v>16519.59</v>
      </c>
      <c r="J53" s="9">
        <v>-3573.48</v>
      </c>
      <c r="K53" s="9">
        <v>12946.11</v>
      </c>
      <c r="L53" s="9">
        <v>-92.25</v>
      </c>
      <c r="M53" s="9">
        <v>12853.86</v>
      </c>
      <c r="N53" s="9">
        <v>123.58</v>
      </c>
      <c r="O53" s="15">
        <v>12977.44</v>
      </c>
      <c r="P53" s="16">
        <v>0</v>
      </c>
      <c r="Q53" s="9">
        <v>12977.44</v>
      </c>
      <c r="R53" s="9">
        <v>101.24</v>
      </c>
      <c r="S53" s="9">
        <v>13078.68</v>
      </c>
      <c r="T53" s="9">
        <v>3336.81</v>
      </c>
      <c r="U53" s="9">
        <v>16415.490000000002</v>
      </c>
      <c r="V53" s="9">
        <v>0.03</v>
      </c>
      <c r="W53" s="9">
        <v>16415.52</v>
      </c>
      <c r="X53" s="9">
        <v>0</v>
      </c>
      <c r="Y53" s="9">
        <v>16415.52</v>
      </c>
      <c r="Z53" s="9">
        <v>15</v>
      </c>
      <c r="AA53" s="9">
        <v>16430.52</v>
      </c>
      <c r="AB53" s="9">
        <v>0.27</v>
      </c>
      <c r="AC53" s="9">
        <v>16430.79</v>
      </c>
      <c r="AD53" s="9">
        <v>2638.82</v>
      </c>
      <c r="AE53" s="9">
        <v>19069.61</v>
      </c>
      <c r="AF53" s="9">
        <v>3745.99</v>
      </c>
      <c r="AG53" s="9">
        <v>22815.599999999999</v>
      </c>
      <c r="AH53" s="9">
        <v>-3769.71</v>
      </c>
      <c r="AI53" s="9">
        <v>19045.89</v>
      </c>
      <c r="AJ53" s="9">
        <v>-14855.01</v>
      </c>
      <c r="AK53" s="9">
        <v>4190.88</v>
      </c>
      <c r="AL53" s="9">
        <v>515.01</v>
      </c>
      <c r="AM53" s="9">
        <v>4705.8900000000003</v>
      </c>
      <c r="AN53" s="9">
        <v>-4.37</v>
      </c>
      <c r="AO53" s="9">
        <v>4701.5200000000004</v>
      </c>
      <c r="AP53" s="9">
        <v>0</v>
      </c>
      <c r="AQ53" s="9">
        <v>4701.5200000000004</v>
      </c>
      <c r="AR53" s="9">
        <v>32155.67</v>
      </c>
      <c r="AS53" s="9">
        <v>36857.19</v>
      </c>
      <c r="AT53" s="9">
        <v>9619.9500000000007</v>
      </c>
      <c r="AU53" s="9">
        <v>46477.14</v>
      </c>
      <c r="AV53" s="9">
        <v>0</v>
      </c>
      <c r="AW53" s="9">
        <v>46477.14</v>
      </c>
      <c r="AX53" s="9">
        <v>38.18</v>
      </c>
      <c r="AY53" s="9">
        <v>46515.32</v>
      </c>
      <c r="AZ53" s="9">
        <v>-73193.58</v>
      </c>
      <c r="BA53" s="9">
        <v>-26678.26</v>
      </c>
      <c r="BB53" s="9">
        <v>36233</v>
      </c>
      <c r="BC53" s="9">
        <v>9554.74</v>
      </c>
      <c r="BD53" s="9">
        <v>3790</v>
      </c>
      <c r="BE53" s="9">
        <v>13344.74</v>
      </c>
      <c r="BF53" s="9">
        <v>-3790</v>
      </c>
      <c r="BG53" s="9">
        <v>9554.74</v>
      </c>
      <c r="BH53" s="9">
        <v>-0.01</v>
      </c>
      <c r="BI53" s="9">
        <v>9554.73</v>
      </c>
      <c r="BJ53" s="9">
        <f t="shared" si="0"/>
        <v>-1.0000000000218279E-2</v>
      </c>
      <c r="BK53" s="9">
        <v>9554.74</v>
      </c>
      <c r="BL53" s="9">
        <f t="shared" si="0"/>
        <v>0</v>
      </c>
      <c r="BM53" s="9">
        <v>9554.74</v>
      </c>
    </row>
    <row r="54" spans="1:65" x14ac:dyDescent="0.35">
      <c r="A54" s="4" t="s">
        <v>56</v>
      </c>
      <c r="B54" s="5" t="s">
        <v>57</v>
      </c>
      <c r="C54" s="9">
        <v>78750.3</v>
      </c>
      <c r="D54" s="9">
        <v>-1188.79</v>
      </c>
      <c r="E54" s="9">
        <v>77561.509999999995</v>
      </c>
      <c r="F54" s="9">
        <v>15581.86</v>
      </c>
      <c r="G54" s="9">
        <v>93143.37</v>
      </c>
      <c r="H54" s="9">
        <v>7947.01</v>
      </c>
      <c r="I54" s="9">
        <v>101090.38</v>
      </c>
      <c r="J54" s="9">
        <v>907.76</v>
      </c>
      <c r="K54" s="9">
        <v>101998.14</v>
      </c>
      <c r="L54" s="9">
        <v>2990.13</v>
      </c>
      <c r="M54" s="9">
        <v>104988.27</v>
      </c>
      <c r="N54" s="9">
        <v>-9205.33</v>
      </c>
      <c r="O54" s="15">
        <v>95782.94</v>
      </c>
      <c r="P54" s="16">
        <v>-134.34</v>
      </c>
      <c r="Q54" s="9">
        <v>95648.6</v>
      </c>
      <c r="R54" s="9">
        <v>1235.8399999999999</v>
      </c>
      <c r="S54" s="9">
        <v>96884.44</v>
      </c>
      <c r="T54" s="9">
        <v>1802.58</v>
      </c>
      <c r="U54" s="9">
        <v>98687.02</v>
      </c>
      <c r="V54" s="9">
        <v>1585.65</v>
      </c>
      <c r="W54" s="9">
        <v>100272.67</v>
      </c>
      <c r="X54" s="9">
        <v>-47.96</v>
      </c>
      <c r="Y54" s="9">
        <v>100224.71</v>
      </c>
      <c r="Z54" s="9">
        <v>-829.45</v>
      </c>
      <c r="AA54" s="9">
        <v>99395.26</v>
      </c>
      <c r="AB54" s="9">
        <v>8001.48</v>
      </c>
      <c r="AC54" s="9">
        <v>107396.74</v>
      </c>
      <c r="AD54" s="9">
        <v>1587.32</v>
      </c>
      <c r="AE54" s="9">
        <v>108984.06</v>
      </c>
      <c r="AF54" s="9">
        <v>-14031.98</v>
      </c>
      <c r="AG54" s="9">
        <v>94952.08</v>
      </c>
      <c r="AH54" s="9">
        <v>3153.71</v>
      </c>
      <c r="AI54" s="9">
        <v>98105.79</v>
      </c>
      <c r="AJ54" s="9">
        <v>-29407.86</v>
      </c>
      <c r="AK54" s="9">
        <v>68697.929999999993</v>
      </c>
      <c r="AL54" s="9">
        <v>4340.79</v>
      </c>
      <c r="AM54" s="9">
        <v>73038.720000000001</v>
      </c>
      <c r="AN54" s="9">
        <v>-1987.58</v>
      </c>
      <c r="AO54" s="9">
        <v>71051.14</v>
      </c>
      <c r="AP54" s="9">
        <v>1716.71</v>
      </c>
      <c r="AQ54" s="9">
        <v>72767.850000000006</v>
      </c>
      <c r="AR54" s="9">
        <v>-78039.850000000006</v>
      </c>
      <c r="AS54" s="9">
        <v>-5272</v>
      </c>
      <c r="AT54" s="9">
        <v>88031.86</v>
      </c>
      <c r="AU54" s="9">
        <v>82759.86</v>
      </c>
      <c r="AV54" s="9">
        <v>2780.96</v>
      </c>
      <c r="AW54" s="9">
        <v>85540.82</v>
      </c>
      <c r="AX54" s="9">
        <v>659.63</v>
      </c>
      <c r="AY54" s="9">
        <v>86200.45</v>
      </c>
      <c r="AZ54" s="9">
        <v>69220.039999999994</v>
      </c>
      <c r="BA54" s="9">
        <v>155420.49</v>
      </c>
      <c r="BB54" s="9">
        <v>-41927.089999999997</v>
      </c>
      <c r="BC54" s="9">
        <v>113493.4</v>
      </c>
      <c r="BD54" s="9">
        <v>15985.95</v>
      </c>
      <c r="BE54" s="9">
        <v>129479.35</v>
      </c>
      <c r="BF54" s="9">
        <v>8542.6</v>
      </c>
      <c r="BG54" s="9">
        <v>138021.95000000001</v>
      </c>
      <c r="BH54" s="9">
        <v>4374.47</v>
      </c>
      <c r="BI54" s="9">
        <v>142396.42000000001</v>
      </c>
      <c r="BJ54" s="9">
        <f t="shared" si="0"/>
        <v>8637.0900000000256</v>
      </c>
      <c r="BK54" s="9">
        <v>133759.32999999999</v>
      </c>
      <c r="BL54" s="9">
        <f t="shared" si="0"/>
        <v>-8519.9800000000105</v>
      </c>
      <c r="BM54" s="9">
        <v>142279.31</v>
      </c>
    </row>
    <row r="55" spans="1:65" x14ac:dyDescent="0.35">
      <c r="A55" s="4" t="s">
        <v>58</v>
      </c>
      <c r="B55" s="5" t="s">
        <v>59</v>
      </c>
      <c r="C55" s="9">
        <v>225037.93</v>
      </c>
      <c r="D55" s="9">
        <v>-62177.919999999998</v>
      </c>
      <c r="E55" s="9">
        <v>162860.01</v>
      </c>
      <c r="F55" s="9">
        <v>84556.800000000003</v>
      </c>
      <c r="G55" s="9">
        <v>247416.81</v>
      </c>
      <c r="H55" s="9">
        <v>-54039.5</v>
      </c>
      <c r="I55" s="9">
        <v>193377.31</v>
      </c>
      <c r="J55" s="9">
        <v>-28680.68</v>
      </c>
      <c r="K55" s="9">
        <v>164696.63</v>
      </c>
      <c r="L55" s="9">
        <v>27164.59</v>
      </c>
      <c r="M55" s="9">
        <v>191861.22</v>
      </c>
      <c r="N55" s="9">
        <v>-30882.02</v>
      </c>
      <c r="O55" s="15">
        <v>160979.20000000001</v>
      </c>
      <c r="P55" s="16">
        <v>61919.64</v>
      </c>
      <c r="Q55" s="9">
        <v>222898.84</v>
      </c>
      <c r="R55" s="9">
        <v>-44821.11</v>
      </c>
      <c r="S55" s="9">
        <v>178077.73</v>
      </c>
      <c r="T55" s="9">
        <v>17591.16</v>
      </c>
      <c r="U55" s="9">
        <v>195668.89</v>
      </c>
      <c r="V55" s="9">
        <v>-110007.72</v>
      </c>
      <c r="W55" s="9">
        <v>85661.17</v>
      </c>
      <c r="X55" s="9">
        <v>109819.73</v>
      </c>
      <c r="Y55" s="9">
        <v>195480.9</v>
      </c>
      <c r="Z55" s="9">
        <v>-35667.730000000003</v>
      </c>
      <c r="AA55" s="9">
        <v>159813.17000000001</v>
      </c>
      <c r="AB55" s="9">
        <v>38339.96</v>
      </c>
      <c r="AC55" s="9">
        <v>198153.13</v>
      </c>
      <c r="AD55" s="9">
        <v>-92806.32</v>
      </c>
      <c r="AE55" s="9">
        <v>105346.81</v>
      </c>
      <c r="AF55" s="9">
        <v>23453.47</v>
      </c>
      <c r="AG55" s="9">
        <v>128800.28</v>
      </c>
      <c r="AH55" s="9">
        <v>-18631.41</v>
      </c>
      <c r="AI55" s="9">
        <v>110168.87</v>
      </c>
      <c r="AJ55" s="9">
        <v>90233.42</v>
      </c>
      <c r="AK55" s="9">
        <v>200402.29</v>
      </c>
      <c r="AL55" s="9">
        <v>-40614.949999999997</v>
      </c>
      <c r="AM55" s="9">
        <v>159787.34</v>
      </c>
      <c r="AN55" s="9">
        <v>-59670.78</v>
      </c>
      <c r="AO55" s="9">
        <v>100116.56</v>
      </c>
      <c r="AP55" s="9">
        <v>77981.27</v>
      </c>
      <c r="AQ55" s="9">
        <v>178097.83</v>
      </c>
      <c r="AR55" s="9">
        <v>-74811.759999999995</v>
      </c>
      <c r="AS55" s="9">
        <v>103286.07</v>
      </c>
      <c r="AT55" s="9">
        <v>-34440.71</v>
      </c>
      <c r="AU55" s="9">
        <v>68845.36</v>
      </c>
      <c r="AV55" s="9">
        <v>122980.34</v>
      </c>
      <c r="AW55" s="9">
        <v>191825.7</v>
      </c>
      <c r="AX55" s="9">
        <v>-8935.33</v>
      </c>
      <c r="AY55" s="9">
        <v>182890.37</v>
      </c>
      <c r="AZ55" s="9">
        <v>35534.129999999997</v>
      </c>
      <c r="BA55" s="9">
        <v>218424.5</v>
      </c>
      <c r="BB55" s="9">
        <v>9480.7199999999993</v>
      </c>
      <c r="BC55" s="9">
        <v>227905.22</v>
      </c>
      <c r="BD55" s="9">
        <v>-35067.629999999997</v>
      </c>
      <c r="BE55" s="9">
        <v>192837.59</v>
      </c>
      <c r="BF55" s="9">
        <v>60609.98</v>
      </c>
      <c r="BG55" s="9">
        <v>253447.57</v>
      </c>
      <c r="BH55" s="9">
        <v>-192742.66</v>
      </c>
      <c r="BI55" s="9">
        <v>60704.91</v>
      </c>
      <c r="BJ55" s="9">
        <f t="shared" si="0"/>
        <v>-48770.8</v>
      </c>
      <c r="BK55" s="9">
        <v>109475.71</v>
      </c>
      <c r="BL55" s="9">
        <f t="shared" si="0"/>
        <v>-12396.829999999987</v>
      </c>
      <c r="BM55" s="9">
        <v>121872.54</v>
      </c>
    </row>
    <row r="56" spans="1:65" x14ac:dyDescent="0.35">
      <c r="A56" s="4" t="s">
        <v>351</v>
      </c>
      <c r="B56" s="5" t="s">
        <v>352</v>
      </c>
      <c r="C56" s="9">
        <v>14013.88</v>
      </c>
      <c r="D56" s="9">
        <v>1748</v>
      </c>
      <c r="E56" s="9">
        <v>15761.88</v>
      </c>
      <c r="F56" s="9">
        <v>-832.8</v>
      </c>
      <c r="G56" s="9">
        <v>14929.08</v>
      </c>
      <c r="H56" s="9">
        <v>6460.67</v>
      </c>
      <c r="I56" s="9">
        <v>21389.75</v>
      </c>
      <c r="J56" s="9">
        <v>-5910.87</v>
      </c>
      <c r="K56" s="9">
        <v>15478.88</v>
      </c>
      <c r="L56" s="9">
        <v>0</v>
      </c>
      <c r="M56" s="9">
        <v>15478.88</v>
      </c>
      <c r="N56" s="9">
        <v>365.35</v>
      </c>
      <c r="O56" s="15">
        <v>15844.23</v>
      </c>
      <c r="P56" s="16">
        <v>1773.1</v>
      </c>
      <c r="Q56" s="9">
        <v>17617.330000000002</v>
      </c>
      <c r="R56" s="9">
        <v>-1791.58</v>
      </c>
      <c r="S56" s="9">
        <v>15825.75</v>
      </c>
      <c r="T56" s="9">
        <v>0</v>
      </c>
      <c r="U56" s="9">
        <v>15825.75</v>
      </c>
      <c r="V56" s="9">
        <v>0</v>
      </c>
      <c r="W56" s="9">
        <v>15825.75</v>
      </c>
      <c r="X56" s="9">
        <v>0</v>
      </c>
      <c r="Y56" s="9">
        <v>15825.75</v>
      </c>
      <c r="Z56" s="9">
        <v>0</v>
      </c>
      <c r="AA56" s="9">
        <v>15825.75</v>
      </c>
      <c r="AB56" s="9">
        <v>87.41</v>
      </c>
      <c r="AC56" s="9">
        <v>15913.16</v>
      </c>
      <c r="AD56" s="9">
        <v>16303.25</v>
      </c>
      <c r="AE56" s="9">
        <v>32216.41</v>
      </c>
      <c r="AF56" s="9">
        <v>-15834.65</v>
      </c>
      <c r="AG56" s="9">
        <v>16381.76</v>
      </c>
      <c r="AH56" s="9">
        <v>-404.66</v>
      </c>
      <c r="AI56" s="9">
        <v>15977.1</v>
      </c>
      <c r="AJ56" s="9">
        <v>15</v>
      </c>
      <c r="AK56" s="9">
        <v>15992.1</v>
      </c>
      <c r="AL56" s="9">
        <v>-160.57</v>
      </c>
      <c r="AM56" s="9">
        <v>15831.53</v>
      </c>
      <c r="AN56" s="9">
        <v>0</v>
      </c>
      <c r="AO56" s="9">
        <v>15831.53</v>
      </c>
      <c r="AP56" s="9">
        <v>15</v>
      </c>
      <c r="AQ56" s="9">
        <v>15846.53</v>
      </c>
      <c r="AR56" s="9">
        <v>86.8</v>
      </c>
      <c r="AS56" s="9">
        <v>15933.33</v>
      </c>
      <c r="AT56" s="9">
        <v>-101.8</v>
      </c>
      <c r="AU56" s="9">
        <v>15831.53</v>
      </c>
      <c r="AV56" s="9">
        <v>0</v>
      </c>
      <c r="AW56" s="9">
        <v>15831.53</v>
      </c>
      <c r="AX56" s="9">
        <v>0</v>
      </c>
      <c r="AY56" s="9">
        <v>15831.53</v>
      </c>
      <c r="AZ56" s="9">
        <v>0</v>
      </c>
      <c r="BA56" s="9">
        <v>15831.53</v>
      </c>
      <c r="BB56" s="9">
        <v>-668.32</v>
      </c>
      <c r="BC56" s="9">
        <v>15163.21</v>
      </c>
      <c r="BD56" s="9">
        <v>291.67</v>
      </c>
      <c r="BE56" s="9">
        <v>15454.88</v>
      </c>
      <c r="BF56" s="9">
        <v>79.5</v>
      </c>
      <c r="BG56" s="9">
        <v>15534.38</v>
      </c>
      <c r="BH56" s="9">
        <v>-8006.38</v>
      </c>
      <c r="BI56" s="9">
        <v>7528</v>
      </c>
      <c r="BJ56" s="9">
        <f t="shared" si="0"/>
        <v>-16011.060000000001</v>
      </c>
      <c r="BK56" s="9">
        <v>23539.06</v>
      </c>
      <c r="BL56" s="9">
        <f t="shared" si="0"/>
        <v>8711.880000000001</v>
      </c>
      <c r="BM56" s="9">
        <v>14827.18</v>
      </c>
    </row>
    <row r="57" spans="1:65" x14ac:dyDescent="0.35">
      <c r="A57" s="4" t="s">
        <v>135</v>
      </c>
      <c r="B57" s="5" t="s">
        <v>136</v>
      </c>
      <c r="C57" s="9">
        <v>1210.52</v>
      </c>
      <c r="D57" s="9">
        <v>0</v>
      </c>
      <c r="E57" s="9">
        <v>1210.52</v>
      </c>
      <c r="F57" s="9">
        <v>1210.52</v>
      </c>
      <c r="G57" s="9">
        <v>2421.04</v>
      </c>
      <c r="H57" s="9">
        <v>-2421.04</v>
      </c>
      <c r="I57" s="9">
        <v>0</v>
      </c>
      <c r="J57" s="9">
        <v>2421.04</v>
      </c>
      <c r="K57" s="9">
        <v>2421.04</v>
      </c>
      <c r="L57" s="9">
        <v>-1296.04</v>
      </c>
      <c r="M57" s="9">
        <v>1125</v>
      </c>
      <c r="N57" s="9">
        <v>85.52</v>
      </c>
      <c r="O57" s="15">
        <v>1210.52</v>
      </c>
      <c r="P57" s="16">
        <v>-1210.52</v>
      </c>
      <c r="Q57" s="9">
        <v>0</v>
      </c>
      <c r="R57" s="9">
        <v>1210.52</v>
      </c>
      <c r="S57" s="9">
        <v>1210.52</v>
      </c>
      <c r="T57" s="9">
        <v>0</v>
      </c>
      <c r="U57" s="9">
        <v>1210.52</v>
      </c>
      <c r="V57" s="9">
        <v>2938.04</v>
      </c>
      <c r="W57" s="9">
        <v>4148.5600000000004</v>
      </c>
      <c r="X57" s="9">
        <v>-4665.5600000000004</v>
      </c>
      <c r="Y57" s="9">
        <v>-517</v>
      </c>
      <c r="Z57" s="9">
        <v>2447.52</v>
      </c>
      <c r="AA57" s="9">
        <v>1930.52</v>
      </c>
      <c r="AB57" s="9">
        <v>-720</v>
      </c>
      <c r="AC57" s="9">
        <v>1210.52</v>
      </c>
      <c r="AD57" s="9">
        <v>1298.96</v>
      </c>
      <c r="AE57" s="9">
        <v>2509.48</v>
      </c>
      <c r="AF57" s="9">
        <v>154.56</v>
      </c>
      <c r="AG57" s="9">
        <v>2664.04</v>
      </c>
      <c r="AH57" s="9">
        <v>-1082.52</v>
      </c>
      <c r="AI57" s="9">
        <v>1581.52</v>
      </c>
      <c r="AJ57" s="9">
        <v>0</v>
      </c>
      <c r="AK57" s="9">
        <v>1581.52</v>
      </c>
      <c r="AL57" s="9">
        <v>0</v>
      </c>
      <c r="AM57" s="9">
        <v>1581.52</v>
      </c>
      <c r="AN57" s="9">
        <v>0</v>
      </c>
      <c r="AO57" s="9">
        <v>1581.52</v>
      </c>
      <c r="AP57" s="9">
        <v>-389.02</v>
      </c>
      <c r="AQ57" s="9">
        <v>1192.5</v>
      </c>
      <c r="AR57" s="9">
        <v>0</v>
      </c>
      <c r="AS57" s="9">
        <v>1192.5</v>
      </c>
      <c r="AT57" s="9">
        <v>-1192.5</v>
      </c>
      <c r="AU57" s="9">
        <v>0</v>
      </c>
      <c r="AV57" s="9">
        <v>1825</v>
      </c>
      <c r="AW57" s="9">
        <v>1825</v>
      </c>
      <c r="AX57" s="9">
        <v>6540.04</v>
      </c>
      <c r="AY57" s="9">
        <v>8365.0400000000009</v>
      </c>
      <c r="AZ57" s="9">
        <v>-7159.16</v>
      </c>
      <c r="BA57" s="9">
        <v>1205.8800000000001</v>
      </c>
      <c r="BB57" s="9">
        <v>375.64</v>
      </c>
      <c r="BC57" s="9">
        <v>1581.52</v>
      </c>
      <c r="BD57" s="9">
        <v>-1348.92</v>
      </c>
      <c r="BE57" s="9">
        <v>232.6</v>
      </c>
      <c r="BF57" s="9">
        <v>2930.44</v>
      </c>
      <c r="BG57" s="9">
        <v>3163.04</v>
      </c>
      <c r="BH57" s="9">
        <v>-3163.04</v>
      </c>
      <c r="BI57" s="9">
        <v>0</v>
      </c>
      <c r="BJ57" s="9">
        <f t="shared" si="0"/>
        <v>-2386.96</v>
      </c>
      <c r="BK57" s="9">
        <v>2386.96</v>
      </c>
      <c r="BL57" s="9">
        <f t="shared" si="0"/>
        <v>2386.96</v>
      </c>
      <c r="BM57" s="9">
        <v>0</v>
      </c>
    </row>
    <row r="58" spans="1:65" x14ac:dyDescent="0.35">
      <c r="A58" s="4" t="s">
        <v>60</v>
      </c>
      <c r="B58" s="5" t="s">
        <v>61</v>
      </c>
      <c r="C58" s="9">
        <v>10515</v>
      </c>
      <c r="D58" s="9">
        <v>-1032.97</v>
      </c>
      <c r="E58" s="9">
        <v>9482.0300000000007</v>
      </c>
      <c r="F58" s="9">
        <v>-4294.08</v>
      </c>
      <c r="G58" s="9">
        <v>5187.95</v>
      </c>
      <c r="H58" s="9">
        <v>13367.96</v>
      </c>
      <c r="I58" s="9">
        <v>18555.91</v>
      </c>
      <c r="J58" s="9">
        <v>-16061.44</v>
      </c>
      <c r="K58" s="9">
        <v>2494.4699999999998</v>
      </c>
      <c r="L58" s="9">
        <v>-1704.78</v>
      </c>
      <c r="M58" s="9">
        <v>789.69</v>
      </c>
      <c r="N58" s="9">
        <v>18838.22</v>
      </c>
      <c r="O58" s="15">
        <v>19627.91</v>
      </c>
      <c r="P58" s="16">
        <v>-14086.47</v>
      </c>
      <c r="Q58" s="9">
        <v>5541.44</v>
      </c>
      <c r="R58" s="9">
        <v>-4741.4399999999996</v>
      </c>
      <c r="S58" s="9">
        <v>800</v>
      </c>
      <c r="T58" s="9">
        <v>18463.27</v>
      </c>
      <c r="U58" s="9">
        <v>19263.27</v>
      </c>
      <c r="V58" s="9">
        <v>-15437.91</v>
      </c>
      <c r="W58" s="9">
        <v>3825.36</v>
      </c>
      <c r="X58" s="9">
        <v>3618.62</v>
      </c>
      <c r="Y58" s="9">
        <v>7443.98</v>
      </c>
      <c r="Z58" s="9">
        <v>7582</v>
      </c>
      <c r="AA58" s="9">
        <v>15025.98</v>
      </c>
      <c r="AB58" s="9">
        <v>-5351.31</v>
      </c>
      <c r="AC58" s="9">
        <v>9674.67</v>
      </c>
      <c r="AD58" s="9">
        <v>-6489.67</v>
      </c>
      <c r="AE58" s="9">
        <v>3185</v>
      </c>
      <c r="AF58" s="9">
        <v>14299.08</v>
      </c>
      <c r="AG58" s="9">
        <v>17484.080000000002</v>
      </c>
      <c r="AH58" s="9">
        <v>-17484.080000000002</v>
      </c>
      <c r="AI58" s="9">
        <v>0</v>
      </c>
      <c r="AJ58" s="9">
        <v>154.9</v>
      </c>
      <c r="AK58" s="9">
        <v>154.9</v>
      </c>
      <c r="AL58" s="9">
        <v>11089.4</v>
      </c>
      <c r="AM58" s="9">
        <v>11244.3</v>
      </c>
      <c r="AN58" s="9">
        <v>-8882.4500000000007</v>
      </c>
      <c r="AO58" s="9">
        <v>2361.85</v>
      </c>
      <c r="AP58" s="9">
        <v>6716.23</v>
      </c>
      <c r="AQ58" s="9">
        <v>9078.08</v>
      </c>
      <c r="AR58" s="9">
        <v>8443</v>
      </c>
      <c r="AS58" s="9">
        <v>17521.080000000002</v>
      </c>
      <c r="AT58" s="9">
        <v>-10860.98</v>
      </c>
      <c r="AU58" s="9">
        <v>6660.1</v>
      </c>
      <c r="AV58" s="9">
        <v>-3553.03</v>
      </c>
      <c r="AW58" s="9">
        <v>3107.07</v>
      </c>
      <c r="AX58" s="9">
        <v>9393.36</v>
      </c>
      <c r="AY58" s="9">
        <v>12500.43</v>
      </c>
      <c r="AZ58" s="9">
        <v>-1472.59</v>
      </c>
      <c r="BA58" s="9">
        <v>11027.84</v>
      </c>
      <c r="BB58" s="9">
        <v>-3965.01</v>
      </c>
      <c r="BC58" s="9">
        <v>7062.83</v>
      </c>
      <c r="BD58" s="9">
        <v>9124.11</v>
      </c>
      <c r="BE58" s="9">
        <v>16186.94</v>
      </c>
      <c r="BF58" s="9">
        <v>-16165.65</v>
      </c>
      <c r="BG58" s="9">
        <v>21.29</v>
      </c>
      <c r="BH58" s="9">
        <v>649.57000000000005</v>
      </c>
      <c r="BI58" s="9">
        <v>670.86</v>
      </c>
      <c r="BJ58" s="9">
        <f t="shared" si="0"/>
        <v>-9110.76</v>
      </c>
      <c r="BK58" s="9">
        <v>9781.6200000000008</v>
      </c>
      <c r="BL58" s="9">
        <f t="shared" si="0"/>
        <v>5450.4800000000005</v>
      </c>
      <c r="BM58" s="9">
        <v>4331.1400000000003</v>
      </c>
    </row>
    <row r="59" spans="1:65" x14ac:dyDescent="0.35">
      <c r="A59" s="7" t="s">
        <v>0</v>
      </c>
      <c r="B59" s="5" t="s">
        <v>64</v>
      </c>
      <c r="C59" s="10">
        <v>635430.44999999995</v>
      </c>
      <c r="D59" s="10">
        <v>-204088.42</v>
      </c>
      <c r="E59" s="10">
        <v>431342.03</v>
      </c>
      <c r="F59" s="10">
        <v>36802.99</v>
      </c>
      <c r="G59" s="10">
        <v>468145.02</v>
      </c>
      <c r="H59" s="10">
        <v>53081.94</v>
      </c>
      <c r="I59" s="10">
        <v>521226.96</v>
      </c>
      <c r="J59" s="10">
        <v>-10302.530000000001</v>
      </c>
      <c r="K59" s="10">
        <v>510924.43</v>
      </c>
      <c r="L59" s="10">
        <v>-55543.69</v>
      </c>
      <c r="M59" s="10">
        <v>455380.74</v>
      </c>
      <c r="N59" s="10">
        <v>108208.73</v>
      </c>
      <c r="O59" s="17">
        <v>563589.47</v>
      </c>
      <c r="P59" s="18">
        <v>119018.3</v>
      </c>
      <c r="Q59" s="10">
        <v>682607.77</v>
      </c>
      <c r="R59" s="10">
        <v>-113387.64</v>
      </c>
      <c r="S59" s="10">
        <v>569220.13</v>
      </c>
      <c r="T59" s="10">
        <v>-333609.36</v>
      </c>
      <c r="U59" s="10">
        <v>235610.77</v>
      </c>
      <c r="V59" s="10">
        <v>134077.28</v>
      </c>
      <c r="W59" s="10">
        <v>369688.05</v>
      </c>
      <c r="X59" s="10">
        <v>-52038.91</v>
      </c>
      <c r="Y59" s="10">
        <v>317649.14</v>
      </c>
      <c r="Z59" s="10">
        <v>253427.85</v>
      </c>
      <c r="AA59" s="10">
        <v>571076.99</v>
      </c>
      <c r="AB59" s="10">
        <v>94173.1</v>
      </c>
      <c r="AC59" s="10">
        <v>665250.09</v>
      </c>
      <c r="AD59" s="10">
        <v>13898.42</v>
      </c>
      <c r="AE59" s="10">
        <v>679148.51</v>
      </c>
      <c r="AF59" s="10">
        <v>-281580.43</v>
      </c>
      <c r="AG59" s="10">
        <v>397568.08</v>
      </c>
      <c r="AH59" s="10">
        <v>44397.32</v>
      </c>
      <c r="AI59" s="10">
        <v>441965.4</v>
      </c>
      <c r="AJ59" s="10">
        <v>-98500.07</v>
      </c>
      <c r="AK59" s="10">
        <v>343465.33</v>
      </c>
      <c r="AL59" s="10">
        <v>67606.490000000005</v>
      </c>
      <c r="AM59" s="10">
        <v>411071.82</v>
      </c>
      <c r="AN59" s="10">
        <v>11026.64</v>
      </c>
      <c r="AO59" s="10">
        <v>422098.46</v>
      </c>
      <c r="AP59" s="10">
        <v>-105374.33</v>
      </c>
      <c r="AQ59" s="10">
        <v>316724.13</v>
      </c>
      <c r="AR59" s="10">
        <v>-19407.669999999998</v>
      </c>
      <c r="AS59" s="10">
        <v>297316.46000000002</v>
      </c>
      <c r="AT59" s="10">
        <v>56256.47</v>
      </c>
      <c r="AU59" s="10">
        <v>353572.93</v>
      </c>
      <c r="AV59" s="10">
        <v>303528.8</v>
      </c>
      <c r="AW59" s="10">
        <v>657101.73</v>
      </c>
      <c r="AX59" s="10">
        <v>17218.439999999999</v>
      </c>
      <c r="AY59" s="10">
        <v>674320.17</v>
      </c>
      <c r="AZ59" s="10">
        <v>43249.33</v>
      </c>
      <c r="BA59" s="10">
        <v>717569.5</v>
      </c>
      <c r="BB59" s="10">
        <v>163848.79999999999</v>
      </c>
      <c r="BC59" s="10">
        <v>881418.3</v>
      </c>
      <c r="BD59" s="10">
        <v>-187948.09</v>
      </c>
      <c r="BE59" s="10">
        <v>693470.21</v>
      </c>
      <c r="BF59" s="10">
        <v>115047.32</v>
      </c>
      <c r="BG59" s="10">
        <v>808517.53</v>
      </c>
      <c r="BH59" s="10">
        <v>-384330.45</v>
      </c>
      <c r="BI59" s="10">
        <v>424187.08</v>
      </c>
      <c r="BJ59" s="10">
        <f t="shared" si="0"/>
        <v>-146146.15999999997</v>
      </c>
      <c r="BK59" s="10">
        <f>SUM(BK49:BK58)</f>
        <v>570333.24</v>
      </c>
      <c r="BL59" s="10">
        <f t="shared" si="0"/>
        <v>293992.74</v>
      </c>
      <c r="BM59" s="10">
        <f>SUM(BM49:BM58)</f>
        <v>276340.5</v>
      </c>
    </row>
    <row r="60" spans="1:65" x14ac:dyDescent="0.35">
      <c r="A60" s="7" t="s">
        <v>0</v>
      </c>
      <c r="B60" s="5" t="s">
        <v>65</v>
      </c>
      <c r="C60" s="10">
        <v>4225440.3899999997</v>
      </c>
      <c r="D60" s="10">
        <v>-1157900.06</v>
      </c>
      <c r="E60" s="10">
        <v>3067540.33</v>
      </c>
      <c r="F60" s="10">
        <v>181957.63</v>
      </c>
      <c r="G60" s="10">
        <v>3249497.96</v>
      </c>
      <c r="H60" s="10">
        <v>-1370816.18</v>
      </c>
      <c r="I60" s="10">
        <v>1878681.78</v>
      </c>
      <c r="J60" s="10">
        <v>-511905.63</v>
      </c>
      <c r="K60" s="10">
        <v>1366776.15</v>
      </c>
      <c r="L60" s="10">
        <v>-84661.17</v>
      </c>
      <c r="M60" s="10">
        <v>1282114.98</v>
      </c>
      <c r="N60" s="10">
        <v>114053.8</v>
      </c>
      <c r="O60" s="17">
        <v>1396168.78</v>
      </c>
      <c r="P60" s="18">
        <v>140822.20000000001</v>
      </c>
      <c r="Q60" s="10">
        <v>1536990.98</v>
      </c>
      <c r="R60" s="10">
        <v>-173360.37</v>
      </c>
      <c r="S60" s="10">
        <v>1363630.61</v>
      </c>
      <c r="T60" s="10">
        <v>-7193.58</v>
      </c>
      <c r="U60" s="10">
        <v>1356437.03</v>
      </c>
      <c r="V60" s="10">
        <v>1315232.6100000001</v>
      </c>
      <c r="W60" s="10">
        <v>2671669.64</v>
      </c>
      <c r="X60" s="10">
        <v>60140.88</v>
      </c>
      <c r="Y60" s="10">
        <v>2731810.52</v>
      </c>
      <c r="Z60" s="10">
        <v>539293.32999999996</v>
      </c>
      <c r="AA60" s="10">
        <v>3271103.85</v>
      </c>
      <c r="AB60" s="10">
        <v>107523.33</v>
      </c>
      <c r="AC60" s="10">
        <v>3378627.18</v>
      </c>
      <c r="AD60" s="10">
        <v>-942468.78</v>
      </c>
      <c r="AE60" s="10">
        <v>2436158.4</v>
      </c>
      <c r="AF60" s="10">
        <v>-459632.19</v>
      </c>
      <c r="AG60" s="10">
        <v>1976526.21</v>
      </c>
      <c r="AH60" s="10">
        <v>-199986.19</v>
      </c>
      <c r="AI60" s="10">
        <v>1776540.02</v>
      </c>
      <c r="AJ60" s="10">
        <v>-771202.79</v>
      </c>
      <c r="AK60" s="10">
        <v>1005337.23</v>
      </c>
      <c r="AL60" s="10">
        <v>166709.63</v>
      </c>
      <c r="AM60" s="10">
        <v>1172046.8600000001</v>
      </c>
      <c r="AN60" s="10">
        <v>35139.14</v>
      </c>
      <c r="AO60" s="10">
        <v>1207186</v>
      </c>
      <c r="AP60" s="10">
        <v>-68884.179999999993</v>
      </c>
      <c r="AQ60" s="10">
        <v>1138301.82</v>
      </c>
      <c r="AR60" s="10">
        <v>206236.22</v>
      </c>
      <c r="AS60" s="10">
        <v>1344538.04</v>
      </c>
      <c r="AT60" s="10">
        <v>452514.06</v>
      </c>
      <c r="AU60" s="10">
        <v>1797052.1</v>
      </c>
      <c r="AV60" s="10">
        <v>1997067.59</v>
      </c>
      <c r="AW60" s="10">
        <v>3794119.69</v>
      </c>
      <c r="AX60" s="10">
        <v>-826508.51</v>
      </c>
      <c r="AY60" s="10">
        <v>2967611.18</v>
      </c>
      <c r="AZ60" s="10">
        <v>535774.9</v>
      </c>
      <c r="BA60" s="10">
        <v>3503386.08</v>
      </c>
      <c r="BB60" s="10">
        <v>-853328.9</v>
      </c>
      <c r="BC60" s="10">
        <v>2650057.1800000002</v>
      </c>
      <c r="BD60" s="10">
        <v>920327.82</v>
      </c>
      <c r="BE60" s="10">
        <v>3570385</v>
      </c>
      <c r="BF60" s="10">
        <v>-2747664.68</v>
      </c>
      <c r="BG60" s="10">
        <v>822720.32</v>
      </c>
      <c r="BH60" s="10">
        <v>544796.42000000004</v>
      </c>
      <c r="BI60" s="10">
        <v>1367516.74</v>
      </c>
      <c r="BJ60" s="10">
        <f t="shared" si="0"/>
        <v>-33009.159999999916</v>
      </c>
      <c r="BK60" s="10">
        <f>BK59+BK48+BK45+BK40+BK37+BK28</f>
        <v>1400525.9</v>
      </c>
      <c r="BL60" s="10">
        <f t="shared" si="0"/>
        <v>207551.65999999992</v>
      </c>
      <c r="BM60" s="10">
        <f>BM59+BM48+BM45+BM40+BM37+BM28</f>
        <v>1192974.24</v>
      </c>
    </row>
    <row r="61" spans="1:65" x14ac:dyDescent="0.35">
      <c r="A61" s="4" t="s">
        <v>0</v>
      </c>
      <c r="B61" s="5" t="s">
        <v>66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5"/>
      <c r="P61" s="16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>
        <f t="shared" si="0"/>
        <v>0</v>
      </c>
      <c r="BK61" s="9"/>
      <c r="BL61" s="9">
        <f t="shared" si="0"/>
        <v>0</v>
      </c>
      <c r="BM61" s="9"/>
    </row>
    <row r="62" spans="1:65" x14ac:dyDescent="0.35">
      <c r="A62" s="4" t="s">
        <v>0</v>
      </c>
      <c r="B62" s="5" t="s">
        <v>145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5"/>
      <c r="P62" s="16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>
        <f t="shared" si="0"/>
        <v>0</v>
      </c>
      <c r="BK62" s="9"/>
      <c r="BL62" s="9">
        <f t="shared" si="0"/>
        <v>0</v>
      </c>
      <c r="BM62" s="9"/>
    </row>
    <row r="63" spans="1:65" x14ac:dyDescent="0.35">
      <c r="A63" s="4" t="s">
        <v>146</v>
      </c>
      <c r="B63" s="5" t="s">
        <v>147</v>
      </c>
      <c r="C63" s="9">
        <v>251.51</v>
      </c>
      <c r="D63" s="9">
        <v>1089.72</v>
      </c>
      <c r="E63" s="9">
        <v>1341.23</v>
      </c>
      <c r="F63" s="9">
        <v>-1263.03</v>
      </c>
      <c r="G63" s="9">
        <v>78.2</v>
      </c>
      <c r="H63" s="9">
        <v>-78.2</v>
      </c>
      <c r="I63" s="9">
        <v>0</v>
      </c>
      <c r="J63" s="9">
        <v>0</v>
      </c>
      <c r="K63" s="9">
        <v>0</v>
      </c>
      <c r="L63" s="9">
        <v>831.57</v>
      </c>
      <c r="M63" s="9">
        <v>831.57</v>
      </c>
      <c r="N63" s="9">
        <v>-831.57</v>
      </c>
      <c r="O63" s="15">
        <v>0</v>
      </c>
      <c r="P63" s="16">
        <v>53.65</v>
      </c>
      <c r="Q63" s="9">
        <v>53.65</v>
      </c>
      <c r="R63" s="9">
        <v>-53.65</v>
      </c>
      <c r="S63" s="9">
        <v>0</v>
      </c>
      <c r="T63" s="9">
        <v>1500</v>
      </c>
      <c r="U63" s="9">
        <v>1500</v>
      </c>
      <c r="V63" s="9">
        <v>-1500</v>
      </c>
      <c r="W63" s="9">
        <v>0</v>
      </c>
      <c r="X63" s="9">
        <v>0</v>
      </c>
      <c r="Y63" s="9">
        <v>0</v>
      </c>
      <c r="Z63" s="9">
        <v>258.75</v>
      </c>
      <c r="AA63" s="9">
        <v>258.75</v>
      </c>
      <c r="AB63" s="9">
        <v>-193.06</v>
      </c>
      <c r="AC63" s="9">
        <v>65.69</v>
      </c>
      <c r="AD63" s="9">
        <v>-65.69</v>
      </c>
      <c r="AE63" s="9">
        <v>0</v>
      </c>
      <c r="AF63" s="9">
        <v>76.040000000000006</v>
      </c>
      <c r="AG63" s="9">
        <v>76.040000000000006</v>
      </c>
      <c r="AH63" s="9">
        <v>54.62</v>
      </c>
      <c r="AI63" s="9">
        <v>130.66</v>
      </c>
      <c r="AJ63" s="9">
        <v>106.85</v>
      </c>
      <c r="AK63" s="9">
        <v>237.51</v>
      </c>
      <c r="AL63" s="9">
        <v>-237.51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118.97</v>
      </c>
      <c r="BE63" s="9">
        <v>118.97</v>
      </c>
      <c r="BF63" s="9">
        <v>-19.100000000000001</v>
      </c>
      <c r="BG63" s="9">
        <v>99.87</v>
      </c>
      <c r="BH63" s="9">
        <v>-83.8</v>
      </c>
      <c r="BI63" s="9">
        <v>16.07</v>
      </c>
      <c r="BJ63" s="9">
        <f t="shared" si="0"/>
        <v>16.07</v>
      </c>
      <c r="BK63" s="9">
        <v>0</v>
      </c>
      <c r="BL63" s="9">
        <f t="shared" si="0"/>
        <v>0</v>
      </c>
      <c r="BM63" s="9">
        <v>0</v>
      </c>
    </row>
    <row r="64" spans="1:65" x14ac:dyDescent="0.35">
      <c r="A64" s="4" t="s">
        <v>353</v>
      </c>
      <c r="B64" s="5" t="s">
        <v>354</v>
      </c>
      <c r="C64" s="9">
        <v>1887.64</v>
      </c>
      <c r="D64" s="9">
        <v>1166.51</v>
      </c>
      <c r="E64" s="9">
        <v>3054.15</v>
      </c>
      <c r="F64" s="9">
        <v>-123.47</v>
      </c>
      <c r="G64" s="9">
        <v>2930.68</v>
      </c>
      <c r="H64" s="9">
        <v>-1011.95</v>
      </c>
      <c r="I64" s="9">
        <v>1918.73</v>
      </c>
      <c r="J64" s="9">
        <v>-318.57</v>
      </c>
      <c r="K64" s="9">
        <v>1600.16</v>
      </c>
      <c r="L64" s="9">
        <v>4002.77</v>
      </c>
      <c r="M64" s="9">
        <v>5602.93</v>
      </c>
      <c r="N64" s="9">
        <v>-2712.52</v>
      </c>
      <c r="O64" s="15">
        <v>2890.41</v>
      </c>
      <c r="P64" s="16">
        <v>-357.9</v>
      </c>
      <c r="Q64" s="9">
        <v>2532.5100000000002</v>
      </c>
      <c r="R64" s="9">
        <v>-989.27</v>
      </c>
      <c r="S64" s="9">
        <v>1543.24</v>
      </c>
      <c r="T64" s="9">
        <v>-176.62</v>
      </c>
      <c r="U64" s="9">
        <v>1366.62</v>
      </c>
      <c r="V64" s="9">
        <v>1502.14</v>
      </c>
      <c r="W64" s="9">
        <v>2868.76</v>
      </c>
      <c r="X64" s="9">
        <v>-151.62</v>
      </c>
      <c r="Y64" s="9">
        <v>2717.14</v>
      </c>
      <c r="Z64" s="9">
        <v>-155.22999999999999</v>
      </c>
      <c r="AA64" s="9">
        <v>2561.91</v>
      </c>
      <c r="AB64" s="9">
        <v>900.99</v>
      </c>
      <c r="AC64" s="9">
        <v>3462.9</v>
      </c>
      <c r="AD64" s="9">
        <v>1977.21</v>
      </c>
      <c r="AE64" s="9">
        <v>5440.11</v>
      </c>
      <c r="AF64" s="9">
        <v>-678.06</v>
      </c>
      <c r="AG64" s="9">
        <v>4762.05</v>
      </c>
      <c r="AH64" s="9">
        <v>105.14</v>
      </c>
      <c r="AI64" s="9">
        <v>4867.1899999999996</v>
      </c>
      <c r="AJ64" s="9">
        <v>-1062.75</v>
      </c>
      <c r="AK64" s="9">
        <v>3804.44</v>
      </c>
      <c r="AL64" s="9">
        <v>-285.87</v>
      </c>
      <c r="AM64" s="9">
        <v>3518.57</v>
      </c>
      <c r="AN64" s="9">
        <v>3715.83</v>
      </c>
      <c r="AO64" s="9">
        <v>7234.4</v>
      </c>
      <c r="AP64" s="9">
        <v>-3717.35</v>
      </c>
      <c r="AQ64" s="9">
        <v>3517.05</v>
      </c>
      <c r="AR64" s="9">
        <v>-1532.98</v>
      </c>
      <c r="AS64" s="9">
        <v>1984.07</v>
      </c>
      <c r="AT64" s="9">
        <v>182.98</v>
      </c>
      <c r="AU64" s="9">
        <v>2167.0500000000002</v>
      </c>
      <c r="AV64" s="9">
        <v>-367.1</v>
      </c>
      <c r="AW64" s="9">
        <v>1799.95</v>
      </c>
      <c r="AX64" s="9">
        <v>3466.06</v>
      </c>
      <c r="AY64" s="9">
        <v>5266.01</v>
      </c>
      <c r="AZ64" s="9">
        <v>-4497.22</v>
      </c>
      <c r="BA64" s="9">
        <v>768.79</v>
      </c>
      <c r="BB64" s="9">
        <v>2539.13</v>
      </c>
      <c r="BC64" s="9">
        <v>3307.92</v>
      </c>
      <c r="BD64" s="9">
        <v>-1354.26</v>
      </c>
      <c r="BE64" s="9">
        <v>1953.66</v>
      </c>
      <c r="BF64" s="9">
        <v>272.29000000000002</v>
      </c>
      <c r="BG64" s="9">
        <v>2225.9499999999998</v>
      </c>
      <c r="BH64" s="9">
        <v>1861.57</v>
      </c>
      <c r="BI64" s="9">
        <v>4087.52</v>
      </c>
      <c r="BJ64" s="9">
        <f t="shared" si="0"/>
        <v>1017.0500000000002</v>
      </c>
      <c r="BK64" s="9">
        <v>3070.47</v>
      </c>
      <c r="BL64" s="9">
        <f t="shared" si="0"/>
        <v>-309.47000000000025</v>
      </c>
      <c r="BM64" s="9">
        <v>3379.94</v>
      </c>
    </row>
    <row r="65" spans="1:65" x14ac:dyDescent="0.35">
      <c r="A65" s="7" t="s">
        <v>0</v>
      </c>
      <c r="B65" s="5" t="s">
        <v>148</v>
      </c>
      <c r="C65" s="10">
        <v>2139.15</v>
      </c>
      <c r="D65" s="10">
        <v>2256.23</v>
      </c>
      <c r="E65" s="10">
        <v>4395.38</v>
      </c>
      <c r="F65" s="10">
        <v>-1386.5</v>
      </c>
      <c r="G65" s="10">
        <v>3008.88</v>
      </c>
      <c r="H65" s="10">
        <v>-1090.1500000000001</v>
      </c>
      <c r="I65" s="10">
        <v>1918.73</v>
      </c>
      <c r="J65" s="10">
        <v>-318.57</v>
      </c>
      <c r="K65" s="10">
        <v>1600.16</v>
      </c>
      <c r="L65" s="10">
        <v>4834.34</v>
      </c>
      <c r="M65" s="10">
        <v>6434.5</v>
      </c>
      <c r="N65" s="10">
        <v>-3544.09</v>
      </c>
      <c r="O65" s="17">
        <v>2890.41</v>
      </c>
      <c r="P65" s="18">
        <v>-304.25</v>
      </c>
      <c r="Q65" s="10">
        <v>2586.16</v>
      </c>
      <c r="R65" s="10">
        <v>-1042.92</v>
      </c>
      <c r="S65" s="10">
        <v>1543.24</v>
      </c>
      <c r="T65" s="10">
        <v>1323.38</v>
      </c>
      <c r="U65" s="10">
        <v>2866.62</v>
      </c>
      <c r="V65" s="10">
        <v>2.14</v>
      </c>
      <c r="W65" s="10">
        <v>2868.76</v>
      </c>
      <c r="X65" s="10">
        <v>-151.62</v>
      </c>
      <c r="Y65" s="10">
        <v>2717.14</v>
      </c>
      <c r="Z65" s="10">
        <v>103.52</v>
      </c>
      <c r="AA65" s="10">
        <v>2820.66</v>
      </c>
      <c r="AB65" s="10">
        <v>707.93</v>
      </c>
      <c r="AC65" s="10">
        <v>3528.59</v>
      </c>
      <c r="AD65" s="10">
        <v>1911.52</v>
      </c>
      <c r="AE65" s="10">
        <v>5440.11</v>
      </c>
      <c r="AF65" s="10">
        <v>-602.02</v>
      </c>
      <c r="AG65" s="10">
        <v>4838.09</v>
      </c>
      <c r="AH65" s="10">
        <v>159.76</v>
      </c>
      <c r="AI65" s="10">
        <v>4997.8500000000004</v>
      </c>
      <c r="AJ65" s="10">
        <v>-955.9</v>
      </c>
      <c r="AK65" s="10">
        <v>4041.95</v>
      </c>
      <c r="AL65" s="10">
        <v>-523.38</v>
      </c>
      <c r="AM65" s="10">
        <v>3518.57</v>
      </c>
      <c r="AN65" s="10">
        <v>3715.83</v>
      </c>
      <c r="AO65" s="10">
        <v>7234.4</v>
      </c>
      <c r="AP65" s="10">
        <v>-3717.35</v>
      </c>
      <c r="AQ65" s="10">
        <v>3517.05</v>
      </c>
      <c r="AR65" s="10">
        <v>-1532.98</v>
      </c>
      <c r="AS65" s="10">
        <v>1984.07</v>
      </c>
      <c r="AT65" s="10">
        <v>182.98</v>
      </c>
      <c r="AU65" s="10">
        <v>2167.0500000000002</v>
      </c>
      <c r="AV65" s="10">
        <v>-367.1</v>
      </c>
      <c r="AW65" s="10">
        <v>1799.95</v>
      </c>
      <c r="AX65" s="10">
        <v>3466.06</v>
      </c>
      <c r="AY65" s="10">
        <v>5266.01</v>
      </c>
      <c r="AZ65" s="10">
        <v>-4497.22</v>
      </c>
      <c r="BA65" s="10">
        <v>768.79</v>
      </c>
      <c r="BB65" s="10">
        <v>2539.13</v>
      </c>
      <c r="BC65" s="10">
        <v>3307.92</v>
      </c>
      <c r="BD65" s="10">
        <v>-1235.29</v>
      </c>
      <c r="BE65" s="10">
        <v>2072.63</v>
      </c>
      <c r="BF65" s="10">
        <v>253.19</v>
      </c>
      <c r="BG65" s="10">
        <v>2325.8200000000002</v>
      </c>
      <c r="BH65" s="10">
        <v>1777.77</v>
      </c>
      <c r="BI65" s="10">
        <v>4103.59</v>
      </c>
      <c r="BJ65" s="10">
        <f t="shared" si="0"/>
        <v>1033.1200000000003</v>
      </c>
      <c r="BK65" s="10">
        <f>SUM(BK63:BK64)</f>
        <v>3070.47</v>
      </c>
      <c r="BL65" s="10">
        <f t="shared" si="0"/>
        <v>-309.47000000000025</v>
      </c>
      <c r="BM65" s="10">
        <f>SUM(BM63:BM64)</f>
        <v>3379.94</v>
      </c>
    </row>
    <row r="66" spans="1:65" x14ac:dyDescent="0.35">
      <c r="A66" s="7" t="s">
        <v>0</v>
      </c>
      <c r="B66" s="5" t="s">
        <v>149</v>
      </c>
      <c r="C66" s="10">
        <v>2139.15</v>
      </c>
      <c r="D66" s="10">
        <v>2256.23</v>
      </c>
      <c r="E66" s="10">
        <v>4395.38</v>
      </c>
      <c r="F66" s="10">
        <v>-1386.5</v>
      </c>
      <c r="G66" s="10">
        <v>3008.88</v>
      </c>
      <c r="H66" s="10">
        <v>-1090.1500000000001</v>
      </c>
      <c r="I66" s="10">
        <v>1918.73</v>
      </c>
      <c r="J66" s="10">
        <v>-318.57</v>
      </c>
      <c r="K66" s="10">
        <v>1600.16</v>
      </c>
      <c r="L66" s="10">
        <v>4834.34</v>
      </c>
      <c r="M66" s="10">
        <v>6434.5</v>
      </c>
      <c r="N66" s="10">
        <v>-3544.09</v>
      </c>
      <c r="O66" s="17">
        <v>2890.41</v>
      </c>
      <c r="P66" s="18">
        <v>-304.25</v>
      </c>
      <c r="Q66" s="10">
        <v>2586.16</v>
      </c>
      <c r="R66" s="10">
        <v>-1042.92</v>
      </c>
      <c r="S66" s="10">
        <v>1543.24</v>
      </c>
      <c r="T66" s="10">
        <v>1323.38</v>
      </c>
      <c r="U66" s="10">
        <v>2866.62</v>
      </c>
      <c r="V66" s="10">
        <v>2.14</v>
      </c>
      <c r="W66" s="10">
        <v>2868.76</v>
      </c>
      <c r="X66" s="10">
        <v>-151.62</v>
      </c>
      <c r="Y66" s="10">
        <v>2717.14</v>
      </c>
      <c r="Z66" s="10">
        <v>103.52</v>
      </c>
      <c r="AA66" s="10">
        <v>2820.66</v>
      </c>
      <c r="AB66" s="10">
        <v>707.93</v>
      </c>
      <c r="AC66" s="10">
        <v>3528.59</v>
      </c>
      <c r="AD66" s="10">
        <v>1911.52</v>
      </c>
      <c r="AE66" s="10">
        <v>5440.11</v>
      </c>
      <c r="AF66" s="10">
        <v>-602.02</v>
      </c>
      <c r="AG66" s="10">
        <v>4838.09</v>
      </c>
      <c r="AH66" s="10">
        <v>159.76</v>
      </c>
      <c r="AI66" s="10">
        <v>4997.8500000000004</v>
      </c>
      <c r="AJ66" s="10">
        <v>-955.9</v>
      </c>
      <c r="AK66" s="10">
        <v>4041.95</v>
      </c>
      <c r="AL66" s="10">
        <v>-523.38</v>
      </c>
      <c r="AM66" s="10">
        <v>3518.57</v>
      </c>
      <c r="AN66" s="10">
        <v>3715.83</v>
      </c>
      <c r="AO66" s="10">
        <v>7234.4</v>
      </c>
      <c r="AP66" s="10">
        <v>-3717.35</v>
      </c>
      <c r="AQ66" s="10">
        <v>3517.05</v>
      </c>
      <c r="AR66" s="10">
        <v>-1532.98</v>
      </c>
      <c r="AS66" s="10">
        <v>1984.07</v>
      </c>
      <c r="AT66" s="10">
        <v>182.98</v>
      </c>
      <c r="AU66" s="10">
        <v>2167.0500000000002</v>
      </c>
      <c r="AV66" s="10">
        <v>-367.1</v>
      </c>
      <c r="AW66" s="10">
        <v>1799.95</v>
      </c>
      <c r="AX66" s="10">
        <v>3466.06</v>
      </c>
      <c r="AY66" s="10">
        <v>5266.01</v>
      </c>
      <c r="AZ66" s="10">
        <v>-4497.22</v>
      </c>
      <c r="BA66" s="10">
        <v>768.79</v>
      </c>
      <c r="BB66" s="10">
        <v>2539.13</v>
      </c>
      <c r="BC66" s="10">
        <v>3307.92</v>
      </c>
      <c r="BD66" s="10">
        <v>-1235.29</v>
      </c>
      <c r="BE66" s="10">
        <v>2072.63</v>
      </c>
      <c r="BF66" s="10">
        <v>253.19</v>
      </c>
      <c r="BG66" s="10">
        <v>2325.8200000000002</v>
      </c>
      <c r="BH66" s="10">
        <v>1777.77</v>
      </c>
      <c r="BI66" s="10">
        <v>4103.59</v>
      </c>
      <c r="BJ66" s="10">
        <f t="shared" si="0"/>
        <v>1033.1200000000003</v>
      </c>
      <c r="BK66" s="10">
        <f>BK65</f>
        <v>3070.47</v>
      </c>
      <c r="BL66" s="10">
        <f t="shared" si="0"/>
        <v>-309.47000000000025</v>
      </c>
      <c r="BM66" s="10">
        <f>BM65</f>
        <v>3379.94</v>
      </c>
    </row>
    <row r="67" spans="1:65" x14ac:dyDescent="0.35">
      <c r="A67" s="7" t="s">
        <v>0</v>
      </c>
      <c r="B67" s="5" t="s">
        <v>150</v>
      </c>
      <c r="C67" s="10">
        <v>2139.15</v>
      </c>
      <c r="D67" s="10">
        <v>2256.23</v>
      </c>
      <c r="E67" s="10">
        <v>4395.38</v>
      </c>
      <c r="F67" s="10">
        <v>-1386.5</v>
      </c>
      <c r="G67" s="10">
        <v>3008.88</v>
      </c>
      <c r="H67" s="10">
        <v>-1090.1500000000001</v>
      </c>
      <c r="I67" s="10">
        <v>1918.73</v>
      </c>
      <c r="J67" s="10">
        <v>-318.57</v>
      </c>
      <c r="K67" s="10">
        <v>1600.16</v>
      </c>
      <c r="L67" s="10">
        <v>4834.34</v>
      </c>
      <c r="M67" s="10">
        <v>6434.5</v>
      </c>
      <c r="N67" s="10">
        <v>-3544.09</v>
      </c>
      <c r="O67" s="17">
        <v>2890.41</v>
      </c>
      <c r="P67" s="18">
        <v>-304.25</v>
      </c>
      <c r="Q67" s="10">
        <v>2586.16</v>
      </c>
      <c r="R67" s="10">
        <v>-1042.92</v>
      </c>
      <c r="S67" s="10">
        <v>1543.24</v>
      </c>
      <c r="T67" s="10">
        <v>1323.38</v>
      </c>
      <c r="U67" s="10">
        <v>2866.62</v>
      </c>
      <c r="V67" s="10">
        <v>2.14</v>
      </c>
      <c r="W67" s="10">
        <v>2868.76</v>
      </c>
      <c r="X67" s="10">
        <v>-151.62</v>
      </c>
      <c r="Y67" s="10">
        <v>2717.14</v>
      </c>
      <c r="Z67" s="10">
        <v>103.52</v>
      </c>
      <c r="AA67" s="10">
        <v>2820.66</v>
      </c>
      <c r="AB67" s="10">
        <v>707.93</v>
      </c>
      <c r="AC67" s="10">
        <v>3528.59</v>
      </c>
      <c r="AD67" s="10">
        <v>1911.52</v>
      </c>
      <c r="AE67" s="10">
        <v>5440.11</v>
      </c>
      <c r="AF67" s="10">
        <v>-602.02</v>
      </c>
      <c r="AG67" s="10">
        <v>4838.09</v>
      </c>
      <c r="AH67" s="10">
        <v>159.76</v>
      </c>
      <c r="AI67" s="10">
        <v>4997.8500000000004</v>
      </c>
      <c r="AJ67" s="10">
        <v>-955.9</v>
      </c>
      <c r="AK67" s="10">
        <v>4041.95</v>
      </c>
      <c r="AL67" s="10">
        <v>-523.38</v>
      </c>
      <c r="AM67" s="10">
        <v>3518.57</v>
      </c>
      <c r="AN67" s="10">
        <v>3715.83</v>
      </c>
      <c r="AO67" s="10">
        <v>7234.4</v>
      </c>
      <c r="AP67" s="10">
        <v>-3717.35</v>
      </c>
      <c r="AQ67" s="10">
        <v>3517.05</v>
      </c>
      <c r="AR67" s="10">
        <v>-1532.98</v>
      </c>
      <c r="AS67" s="10">
        <v>1984.07</v>
      </c>
      <c r="AT67" s="10">
        <v>182.98</v>
      </c>
      <c r="AU67" s="10">
        <v>2167.0500000000002</v>
      </c>
      <c r="AV67" s="10">
        <v>-367.1</v>
      </c>
      <c r="AW67" s="10">
        <v>1799.95</v>
      </c>
      <c r="AX67" s="10">
        <v>3466.06</v>
      </c>
      <c r="AY67" s="10">
        <v>5266.01</v>
      </c>
      <c r="AZ67" s="10">
        <v>-4497.22</v>
      </c>
      <c r="BA67" s="10">
        <v>768.79</v>
      </c>
      <c r="BB67" s="10">
        <v>2539.13</v>
      </c>
      <c r="BC67" s="10">
        <v>3307.92</v>
      </c>
      <c r="BD67" s="10">
        <v>-1235.29</v>
      </c>
      <c r="BE67" s="10">
        <v>2072.63</v>
      </c>
      <c r="BF67" s="10">
        <v>253.19</v>
      </c>
      <c r="BG67" s="10">
        <v>2325.8200000000002</v>
      </c>
      <c r="BH67" s="10">
        <v>1777.77</v>
      </c>
      <c r="BI67" s="10">
        <v>4103.59</v>
      </c>
      <c r="BJ67" s="10">
        <f t="shared" si="0"/>
        <v>1033.1200000000003</v>
      </c>
      <c r="BK67" s="10">
        <f>BK65</f>
        <v>3070.47</v>
      </c>
      <c r="BL67" s="10">
        <f t="shared" si="0"/>
        <v>-309.47000000000025</v>
      </c>
      <c r="BM67" s="10">
        <f>BM65</f>
        <v>3379.94</v>
      </c>
    </row>
    <row r="68" spans="1:65" x14ac:dyDescent="0.35">
      <c r="A68" s="4" t="s">
        <v>0</v>
      </c>
      <c r="B68" s="5" t="s">
        <v>355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5"/>
      <c r="P68" s="16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35">
      <c r="A69" s="4" t="s">
        <v>387</v>
      </c>
      <c r="B69" s="5" t="s">
        <v>388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1551.31</v>
      </c>
      <c r="I69" s="9">
        <v>1551.31</v>
      </c>
      <c r="J69" s="9">
        <v>-1551.31</v>
      </c>
      <c r="K69" s="9">
        <v>0</v>
      </c>
      <c r="L69" s="9">
        <v>0</v>
      </c>
      <c r="M69" s="9">
        <v>0</v>
      </c>
      <c r="N69" s="9">
        <v>780.78</v>
      </c>
      <c r="O69" s="15">
        <v>780.78</v>
      </c>
      <c r="P69" s="16">
        <v>-780.78</v>
      </c>
      <c r="Q69" s="9">
        <v>0</v>
      </c>
      <c r="R69" s="9">
        <v>2945.13</v>
      </c>
      <c r="S69" s="9">
        <v>2945.13</v>
      </c>
      <c r="T69" s="9">
        <v>-1770.67</v>
      </c>
      <c r="U69" s="9">
        <v>1174.46</v>
      </c>
      <c r="V69" s="9">
        <v>-790.47</v>
      </c>
      <c r="W69" s="9">
        <v>383.99</v>
      </c>
      <c r="X69" s="9">
        <v>-383.99</v>
      </c>
      <c r="Y69" s="9">
        <v>0</v>
      </c>
      <c r="Z69" s="9">
        <v>190.76</v>
      </c>
      <c r="AA69" s="9">
        <v>190.76</v>
      </c>
      <c r="AB69" s="9">
        <v>-190.76</v>
      </c>
      <c r="AC69" s="9">
        <v>0</v>
      </c>
      <c r="AD69" s="9">
        <v>376.13</v>
      </c>
      <c r="AE69" s="9">
        <v>376.13</v>
      </c>
      <c r="AF69" s="9">
        <v>-5376.13</v>
      </c>
      <c r="AG69" s="9">
        <v>-5000</v>
      </c>
      <c r="AH69" s="9">
        <v>5000</v>
      </c>
      <c r="AI69" s="9">
        <v>0</v>
      </c>
      <c r="AJ69" s="9">
        <v>779.98</v>
      </c>
      <c r="AK69" s="9">
        <v>779.98</v>
      </c>
      <c r="AL69" s="9">
        <v>-779.98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777.36</v>
      </c>
      <c r="AS69" s="9">
        <v>777.36</v>
      </c>
      <c r="AT69" s="9">
        <v>393.64</v>
      </c>
      <c r="AU69" s="9">
        <v>1171</v>
      </c>
      <c r="AV69" s="9">
        <v>-1171</v>
      </c>
      <c r="AW69" s="9">
        <v>0</v>
      </c>
      <c r="AX69" s="9">
        <v>0</v>
      </c>
      <c r="AY69" s="9">
        <v>0</v>
      </c>
      <c r="AZ69" s="9"/>
      <c r="BA69" s="9"/>
      <c r="BB69" s="9">
        <v>437.54</v>
      </c>
      <c r="BC69" s="9">
        <v>437.54</v>
      </c>
      <c r="BD69" s="9">
        <v>1100.27</v>
      </c>
      <c r="BE69" s="9">
        <v>1537.81</v>
      </c>
      <c r="BF69" s="9">
        <v>1151.99</v>
      </c>
      <c r="BG69" s="9">
        <v>2689.8</v>
      </c>
      <c r="BH69" s="9">
        <v>-2689.8</v>
      </c>
      <c r="BI69" s="9">
        <v>0</v>
      </c>
      <c r="BJ69" s="9">
        <f t="shared" si="0"/>
        <v>0</v>
      </c>
      <c r="BK69" s="9">
        <v>0</v>
      </c>
      <c r="BL69" s="9">
        <f t="shared" si="0"/>
        <v>-5838.91</v>
      </c>
      <c r="BM69" s="9">
        <v>5838.91</v>
      </c>
    </row>
    <row r="70" spans="1:65" x14ac:dyDescent="0.35">
      <c r="A70" s="4" t="s">
        <v>356</v>
      </c>
      <c r="B70" s="5" t="s">
        <v>357</v>
      </c>
      <c r="C70" s="9">
        <v>150.91</v>
      </c>
      <c r="D70" s="9">
        <v>-150.91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2281.86</v>
      </c>
      <c r="K70" s="9">
        <v>2281.86</v>
      </c>
      <c r="L70" s="9">
        <v>-569.48</v>
      </c>
      <c r="M70" s="9">
        <v>1712.38</v>
      </c>
      <c r="N70" s="9">
        <v>-673.93</v>
      </c>
      <c r="O70" s="15">
        <v>1038.45</v>
      </c>
      <c r="P70" s="16">
        <v>-1038.45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/>
      <c r="AE70" s="9"/>
      <c r="AF70" s="9">
        <v>45940.72</v>
      </c>
      <c r="AG70" s="9">
        <v>45940.72</v>
      </c>
      <c r="AH70" s="9">
        <v>-44867.01</v>
      </c>
      <c r="AI70" s="9">
        <v>1073.71</v>
      </c>
      <c r="AJ70" s="9">
        <v>-1073.71</v>
      </c>
      <c r="AK70" s="9">
        <v>0</v>
      </c>
      <c r="AL70" s="9">
        <v>3064.01</v>
      </c>
      <c r="AM70" s="9">
        <v>3064.01</v>
      </c>
      <c r="AN70" s="9">
        <v>-2712.1</v>
      </c>
      <c r="AO70" s="9">
        <v>351.91</v>
      </c>
      <c r="AP70" s="9">
        <v>-351.91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71415.55</v>
      </c>
      <c r="BE70" s="9">
        <v>71732.62</v>
      </c>
      <c r="BF70" s="9">
        <v>-69641.72</v>
      </c>
      <c r="BG70" s="9">
        <v>2090.9</v>
      </c>
      <c r="BH70" s="9">
        <v>-2090.9</v>
      </c>
      <c r="BI70" s="9">
        <v>0</v>
      </c>
      <c r="BJ70" s="9">
        <f t="shared" si="0"/>
        <v>0</v>
      </c>
      <c r="BK70" s="9">
        <v>0</v>
      </c>
      <c r="BL70" s="9">
        <f t="shared" si="0"/>
        <v>0</v>
      </c>
      <c r="BM70" s="9">
        <v>0</v>
      </c>
    </row>
    <row r="71" spans="1:65" x14ac:dyDescent="0.35">
      <c r="A71" s="4" t="s">
        <v>358</v>
      </c>
      <c r="B71" s="5" t="s">
        <v>359</v>
      </c>
      <c r="C71" s="9">
        <v>377.27</v>
      </c>
      <c r="D71" s="9">
        <v>160.55000000000001</v>
      </c>
      <c r="E71" s="9">
        <v>537.82000000000005</v>
      </c>
      <c r="F71" s="9">
        <v>-236.04</v>
      </c>
      <c r="G71" s="9">
        <v>301.77999999999997</v>
      </c>
      <c r="H71" s="9">
        <v>320.51</v>
      </c>
      <c r="I71" s="9">
        <v>622.29</v>
      </c>
      <c r="J71" s="9">
        <v>41.07</v>
      </c>
      <c r="K71" s="9">
        <v>663.36</v>
      </c>
      <c r="L71" s="9">
        <v>-404.93</v>
      </c>
      <c r="M71" s="9">
        <v>258.43</v>
      </c>
      <c r="N71" s="9">
        <v>706.64</v>
      </c>
      <c r="O71" s="15">
        <v>965.07</v>
      </c>
      <c r="P71" s="16">
        <v>381.66</v>
      </c>
      <c r="Q71" s="9">
        <v>1346.73</v>
      </c>
      <c r="R71" s="9">
        <v>302.29000000000002</v>
      </c>
      <c r="S71" s="9">
        <v>1649.02</v>
      </c>
      <c r="T71" s="9">
        <v>-1597.38</v>
      </c>
      <c r="U71" s="9">
        <v>51.64</v>
      </c>
      <c r="V71" s="9">
        <v>858.71</v>
      </c>
      <c r="W71" s="9">
        <v>910.35</v>
      </c>
      <c r="X71" s="9">
        <v>-138.33000000000001</v>
      </c>
      <c r="Y71" s="9">
        <v>772.02</v>
      </c>
      <c r="Z71" s="9">
        <v>-180.38</v>
      </c>
      <c r="AA71" s="9">
        <v>591.64</v>
      </c>
      <c r="AB71" s="9">
        <v>-310.41000000000003</v>
      </c>
      <c r="AC71" s="9">
        <v>281.23</v>
      </c>
      <c r="AD71" s="9">
        <v>-0.61</v>
      </c>
      <c r="AE71" s="9">
        <v>280.62</v>
      </c>
      <c r="AF71" s="9">
        <v>539.72</v>
      </c>
      <c r="AG71" s="9">
        <v>820.34</v>
      </c>
      <c r="AH71" s="9">
        <v>1182.3399999999999</v>
      </c>
      <c r="AI71" s="9">
        <v>2002.68</v>
      </c>
      <c r="AJ71" s="9">
        <v>-1226.6500000000001</v>
      </c>
      <c r="AK71" s="9">
        <v>776.03</v>
      </c>
      <c r="AL71" s="9">
        <v>-347.94</v>
      </c>
      <c r="AM71" s="9">
        <v>428.09</v>
      </c>
      <c r="AN71" s="9">
        <v>1418.2</v>
      </c>
      <c r="AO71" s="9">
        <v>1846.29</v>
      </c>
      <c r="AP71" s="9">
        <v>-514.33000000000004</v>
      </c>
      <c r="AQ71" s="9">
        <v>1331.96</v>
      </c>
      <c r="AR71" s="9">
        <v>-1133.1300000000001</v>
      </c>
      <c r="AS71" s="9">
        <v>198.83</v>
      </c>
      <c r="AT71" s="9">
        <v>493.43</v>
      </c>
      <c r="AU71" s="9">
        <v>692.26</v>
      </c>
      <c r="AV71" s="9">
        <v>646.87</v>
      </c>
      <c r="AW71" s="9">
        <v>1339.13</v>
      </c>
      <c r="AX71" s="9">
        <v>-323.04000000000002</v>
      </c>
      <c r="AY71" s="9">
        <v>1016.09</v>
      </c>
      <c r="AZ71" s="9">
        <v>-1016.09</v>
      </c>
      <c r="BA71" s="9">
        <v>0</v>
      </c>
      <c r="BB71" s="9">
        <v>0</v>
      </c>
      <c r="BC71" s="9">
        <v>0</v>
      </c>
      <c r="BD71" s="9">
        <v>1302.4000000000001</v>
      </c>
      <c r="BE71" s="9">
        <v>1302.4000000000001</v>
      </c>
      <c r="BF71" s="9">
        <v>4266.3500000000004</v>
      </c>
      <c r="BG71" s="9">
        <v>5568.75</v>
      </c>
      <c r="BH71" s="9">
        <v>-226.65</v>
      </c>
      <c r="BI71" s="9">
        <v>5342.1</v>
      </c>
      <c r="BJ71" s="9">
        <f t="shared" ref="BJ71:BK136" si="1">BI71-BK71</f>
        <v>3708.5300000000007</v>
      </c>
      <c r="BK71" s="9">
        <v>1633.57</v>
      </c>
      <c r="BL71" s="9">
        <f t="shared" ref="BL71" si="2">BK71-BM71</f>
        <v>169.14999999999986</v>
      </c>
      <c r="BM71" s="9">
        <v>1464.42</v>
      </c>
    </row>
    <row r="72" spans="1:65" x14ac:dyDescent="0.35">
      <c r="A72" s="4" t="s">
        <v>360</v>
      </c>
      <c r="B72" s="5" t="s">
        <v>361</v>
      </c>
      <c r="C72" s="9">
        <v>100.6</v>
      </c>
      <c r="D72" s="9">
        <v>-100.6</v>
      </c>
      <c r="E72" s="9">
        <v>0</v>
      </c>
      <c r="F72" s="9">
        <v>726.04</v>
      </c>
      <c r="G72" s="9">
        <v>726.04</v>
      </c>
      <c r="H72" s="9">
        <v>-710.15</v>
      </c>
      <c r="I72" s="9">
        <v>15.89</v>
      </c>
      <c r="J72" s="9">
        <v>-15.89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69.739999999999995</v>
      </c>
      <c r="S72" s="9">
        <v>69.739999999999995</v>
      </c>
      <c r="T72" s="9">
        <v>-69.739999999999995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f t="shared" si="1"/>
        <v>0</v>
      </c>
      <c r="BK72" s="9">
        <v>0</v>
      </c>
      <c r="BL72" s="9">
        <f t="shared" ref="BL72" si="3">BK72-BM72</f>
        <v>0</v>
      </c>
      <c r="BM72" s="9">
        <v>0</v>
      </c>
    </row>
    <row r="73" spans="1:65" x14ac:dyDescent="0.35">
      <c r="A73" s="4" t="s">
        <v>392</v>
      </c>
      <c r="B73" s="5" t="s">
        <v>393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263.08999999999997</v>
      </c>
      <c r="Y73" s="9">
        <v>263.08999999999997</v>
      </c>
      <c r="Z73" s="9">
        <v>-71.75</v>
      </c>
      <c r="AA73" s="9">
        <v>191.34</v>
      </c>
      <c r="AB73" s="9">
        <v>-191.34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116.59</v>
      </c>
      <c r="AU73" s="9">
        <v>116.59</v>
      </c>
      <c r="AV73" s="9">
        <v>-116.59</v>
      </c>
      <c r="AW73" s="9">
        <v>0</v>
      </c>
      <c r="AX73" s="9">
        <v>183.15</v>
      </c>
      <c r="AY73" s="9">
        <v>183.15</v>
      </c>
      <c r="AZ73" s="9">
        <v>-183.15</v>
      </c>
      <c r="BA73" s="9">
        <v>0</v>
      </c>
      <c r="BB73" s="9">
        <v>0</v>
      </c>
      <c r="BC73" s="9">
        <v>0</v>
      </c>
      <c r="BD73" s="9">
        <v>4438.8</v>
      </c>
      <c r="BE73" s="9">
        <v>4438.8</v>
      </c>
      <c r="BF73" s="9">
        <v>-4438.8</v>
      </c>
      <c r="BG73" s="9">
        <v>0</v>
      </c>
      <c r="BH73" s="9">
        <v>0</v>
      </c>
      <c r="BI73" s="9">
        <v>0</v>
      </c>
      <c r="BJ73" s="9">
        <f t="shared" si="1"/>
        <v>0</v>
      </c>
      <c r="BK73" s="9">
        <v>0</v>
      </c>
      <c r="BL73" s="9">
        <f t="shared" ref="BL73" si="4">BK73-BM73</f>
        <v>0</v>
      </c>
      <c r="BM73" s="9">
        <v>0</v>
      </c>
    </row>
    <row r="74" spans="1:65" x14ac:dyDescent="0.35">
      <c r="A74" s="7" t="s">
        <v>0</v>
      </c>
      <c r="B74" s="5" t="s">
        <v>362</v>
      </c>
      <c r="C74" s="10">
        <v>628.78</v>
      </c>
      <c r="D74" s="10">
        <v>-90.96</v>
      </c>
      <c r="E74" s="10">
        <v>537.82000000000005</v>
      </c>
      <c r="F74" s="10">
        <v>490</v>
      </c>
      <c r="G74" s="10">
        <v>1027.82</v>
      </c>
      <c r="H74" s="10">
        <v>1161.67</v>
      </c>
      <c r="I74" s="10">
        <v>2189.4899999999998</v>
      </c>
      <c r="J74" s="10">
        <v>755.73</v>
      </c>
      <c r="K74" s="10">
        <v>2945.22</v>
      </c>
      <c r="L74" s="10">
        <v>-974.41</v>
      </c>
      <c r="M74" s="10">
        <v>1970.81</v>
      </c>
      <c r="N74" s="10">
        <v>813.49</v>
      </c>
      <c r="O74" s="17">
        <v>2784.3</v>
      </c>
      <c r="P74" s="18">
        <v>-1437.57</v>
      </c>
      <c r="Q74" s="10">
        <v>1346.73</v>
      </c>
      <c r="R74" s="10">
        <v>3317.16</v>
      </c>
      <c r="S74" s="10">
        <v>4663.8900000000003</v>
      </c>
      <c r="T74" s="10">
        <v>-3437.79</v>
      </c>
      <c r="U74" s="10">
        <v>1226.0999999999999</v>
      </c>
      <c r="V74" s="10">
        <v>68.239999999999995</v>
      </c>
      <c r="W74" s="10">
        <v>1294.3399999999999</v>
      </c>
      <c r="X74" s="10">
        <v>-259.23</v>
      </c>
      <c r="Y74" s="10">
        <v>1035.1099999999999</v>
      </c>
      <c r="Z74" s="10">
        <v>-61.37</v>
      </c>
      <c r="AA74" s="10">
        <v>973.74</v>
      </c>
      <c r="AB74" s="10">
        <v>-692.51</v>
      </c>
      <c r="AC74" s="10">
        <v>281.23</v>
      </c>
      <c r="AD74" s="10">
        <v>375.52</v>
      </c>
      <c r="AE74" s="10">
        <v>656.75</v>
      </c>
      <c r="AF74" s="10">
        <v>41104.31</v>
      </c>
      <c r="AG74" s="10">
        <v>41761.06</v>
      </c>
      <c r="AH74" s="10">
        <v>-38684.67</v>
      </c>
      <c r="AI74" s="10">
        <v>3076.39</v>
      </c>
      <c r="AJ74" s="10">
        <v>-1520.38</v>
      </c>
      <c r="AK74" s="10">
        <v>1556.01</v>
      </c>
      <c r="AL74" s="10">
        <v>1936.09</v>
      </c>
      <c r="AM74" s="10">
        <v>3492.1</v>
      </c>
      <c r="AN74" s="10">
        <v>-1293.9000000000001</v>
      </c>
      <c r="AO74" s="10">
        <v>2198.1999999999998</v>
      </c>
      <c r="AP74" s="10">
        <v>-866.24</v>
      </c>
      <c r="AQ74" s="10">
        <v>1331.96</v>
      </c>
      <c r="AR74" s="10">
        <v>-355.77</v>
      </c>
      <c r="AS74" s="10">
        <v>976.19</v>
      </c>
      <c r="AT74" s="10">
        <v>1003.66</v>
      </c>
      <c r="AU74" s="10">
        <v>1979.85</v>
      </c>
      <c r="AV74" s="10">
        <v>-640.72</v>
      </c>
      <c r="AW74" s="10">
        <v>1339.13</v>
      </c>
      <c r="AX74" s="10">
        <v>-139.88999999999999</v>
      </c>
      <c r="AY74" s="10">
        <v>1199.24</v>
      </c>
      <c r="AZ74" s="10">
        <v>-869.01</v>
      </c>
      <c r="BA74" s="10">
        <v>330.23</v>
      </c>
      <c r="BB74" s="10">
        <v>424.38</v>
      </c>
      <c r="BC74" s="10">
        <v>754.61</v>
      </c>
      <c r="BD74" s="10">
        <v>78257.02</v>
      </c>
      <c r="BE74" s="10">
        <v>79011.63</v>
      </c>
      <c r="BF74" s="10">
        <v>-68662.179999999993</v>
      </c>
      <c r="BG74" s="10">
        <v>10349.450000000001</v>
      </c>
      <c r="BH74" s="10">
        <v>-5007.3500000000004</v>
      </c>
      <c r="BI74" s="10">
        <v>5342.1</v>
      </c>
      <c r="BJ74" s="10">
        <f t="shared" si="1"/>
        <v>3708.5300000000007</v>
      </c>
      <c r="BK74" s="10">
        <f>SUM(BK69:BK73)</f>
        <v>1633.57</v>
      </c>
      <c r="BL74" s="10">
        <f t="shared" ref="BL74" si="5">BK74-BM74</f>
        <v>-5669.76</v>
      </c>
      <c r="BM74" s="10">
        <f>SUM(BM69:BM73)</f>
        <v>7303.33</v>
      </c>
    </row>
    <row r="75" spans="1:65" x14ac:dyDescent="0.35">
      <c r="A75" s="7" t="s">
        <v>0</v>
      </c>
      <c r="B75" s="5" t="s">
        <v>363</v>
      </c>
      <c r="C75" s="10">
        <v>628.78</v>
      </c>
      <c r="D75" s="10">
        <v>-90.96</v>
      </c>
      <c r="E75" s="10">
        <v>537.82000000000005</v>
      </c>
      <c r="F75" s="10">
        <v>490</v>
      </c>
      <c r="G75" s="10">
        <v>1027.82</v>
      </c>
      <c r="H75" s="10">
        <v>1161.67</v>
      </c>
      <c r="I75" s="10">
        <v>2189.4899999999998</v>
      </c>
      <c r="J75" s="10">
        <v>755.73</v>
      </c>
      <c r="K75" s="10">
        <v>2945.22</v>
      </c>
      <c r="L75" s="10">
        <v>-974.41</v>
      </c>
      <c r="M75" s="10">
        <v>1970.81</v>
      </c>
      <c r="N75" s="10">
        <v>813.49</v>
      </c>
      <c r="O75" s="17">
        <v>2784.3</v>
      </c>
      <c r="P75" s="18">
        <v>-1437.57</v>
      </c>
      <c r="Q75" s="10">
        <v>1346.73</v>
      </c>
      <c r="R75" s="10">
        <v>3317.16</v>
      </c>
      <c r="S75" s="10">
        <v>4663.8900000000003</v>
      </c>
      <c r="T75" s="10">
        <v>-3437.79</v>
      </c>
      <c r="U75" s="10">
        <v>1226.0999999999999</v>
      </c>
      <c r="V75" s="10">
        <v>68.239999999999995</v>
      </c>
      <c r="W75" s="10">
        <v>1294.3399999999999</v>
      </c>
      <c r="X75" s="10">
        <v>-259.23</v>
      </c>
      <c r="Y75" s="10">
        <v>1035.1099999999999</v>
      </c>
      <c r="Z75" s="10">
        <v>-61.37</v>
      </c>
      <c r="AA75" s="10">
        <v>973.74</v>
      </c>
      <c r="AB75" s="10">
        <v>-692.51</v>
      </c>
      <c r="AC75" s="10">
        <v>281.23</v>
      </c>
      <c r="AD75" s="10">
        <v>375.52</v>
      </c>
      <c r="AE75" s="10">
        <v>656.75</v>
      </c>
      <c r="AF75" s="10">
        <v>41104.31</v>
      </c>
      <c r="AG75" s="10">
        <v>41761.06</v>
      </c>
      <c r="AH75" s="10">
        <v>-38684.67</v>
      </c>
      <c r="AI75" s="10">
        <v>3076.39</v>
      </c>
      <c r="AJ75" s="10">
        <v>-1520.38</v>
      </c>
      <c r="AK75" s="10">
        <v>1556.01</v>
      </c>
      <c r="AL75" s="10">
        <v>1936.09</v>
      </c>
      <c r="AM75" s="10">
        <v>3492.1</v>
      </c>
      <c r="AN75" s="10">
        <v>-1293.9000000000001</v>
      </c>
      <c r="AO75" s="10">
        <v>2198.1999999999998</v>
      </c>
      <c r="AP75" s="10">
        <v>-866.24</v>
      </c>
      <c r="AQ75" s="10">
        <v>1331.96</v>
      </c>
      <c r="AR75" s="10">
        <v>-355.77</v>
      </c>
      <c r="AS75" s="10">
        <v>976.19</v>
      </c>
      <c r="AT75" s="10">
        <v>1003.66</v>
      </c>
      <c r="AU75" s="10">
        <v>1979.85</v>
      </c>
      <c r="AV75" s="10">
        <v>-640.72</v>
      </c>
      <c r="AW75" s="10">
        <v>1339.13</v>
      </c>
      <c r="AX75" s="10">
        <v>-139.88999999999999</v>
      </c>
      <c r="AY75" s="10">
        <v>1199.24</v>
      </c>
      <c r="AZ75" s="10">
        <v>-869.01</v>
      </c>
      <c r="BA75" s="10">
        <v>330.23</v>
      </c>
      <c r="BB75" s="10">
        <v>424.38</v>
      </c>
      <c r="BC75" s="10">
        <v>754.61</v>
      </c>
      <c r="BD75" s="10">
        <v>78257.02</v>
      </c>
      <c r="BE75" s="10">
        <v>79011.63</v>
      </c>
      <c r="BF75" s="10">
        <v>-68662.179999999993</v>
      </c>
      <c r="BG75" s="10">
        <v>10349.450000000001</v>
      </c>
      <c r="BH75" s="10">
        <v>-5007.3500000000004</v>
      </c>
      <c r="BI75" s="10">
        <v>5342.1</v>
      </c>
      <c r="BJ75" s="10">
        <f t="shared" si="1"/>
        <v>3708.5300000000007</v>
      </c>
      <c r="BK75" s="10">
        <f>BK74</f>
        <v>1633.57</v>
      </c>
      <c r="BL75" s="10">
        <f t="shared" ref="BL75" si="6">BK75-BM75</f>
        <v>-5669.76</v>
      </c>
      <c r="BM75" s="10">
        <f>BM74</f>
        <v>7303.33</v>
      </c>
    </row>
    <row r="76" spans="1:65" x14ac:dyDescent="0.35">
      <c r="A76" s="4" t="s">
        <v>151</v>
      </c>
      <c r="B76" s="5" t="s">
        <v>152</v>
      </c>
      <c r="C76" s="9">
        <v>-13245.41</v>
      </c>
      <c r="D76" s="9">
        <v>12564.17</v>
      </c>
      <c r="E76" s="9">
        <v>-681.24</v>
      </c>
      <c r="F76" s="9">
        <v>-6162.69</v>
      </c>
      <c r="G76" s="9">
        <v>-6843.93</v>
      </c>
      <c r="H76" s="9">
        <v>1494.44</v>
      </c>
      <c r="I76" s="9">
        <v>-5349.49</v>
      </c>
      <c r="J76" s="9">
        <v>113.1</v>
      </c>
      <c r="K76" s="9">
        <v>-5236.3900000000003</v>
      </c>
      <c r="L76" s="9">
        <v>5291.55</v>
      </c>
      <c r="M76" s="9">
        <v>55.16</v>
      </c>
      <c r="N76" s="9">
        <v>-6252.15</v>
      </c>
      <c r="O76" s="15">
        <v>-6196.99</v>
      </c>
      <c r="P76" s="16">
        <v>-356.72</v>
      </c>
      <c r="Q76" s="9">
        <v>-6553.71</v>
      </c>
      <c r="R76" s="9">
        <v>3512.37</v>
      </c>
      <c r="S76" s="9">
        <v>-3041.34</v>
      </c>
      <c r="T76" s="9">
        <v>-3352.58</v>
      </c>
      <c r="U76" s="9">
        <v>-6393.92</v>
      </c>
      <c r="V76" s="9">
        <v>4800.8999999999996</v>
      </c>
      <c r="W76" s="9">
        <v>-1593.02</v>
      </c>
      <c r="X76" s="9">
        <v>-3737.09</v>
      </c>
      <c r="Y76" s="9">
        <v>-5330.11</v>
      </c>
      <c r="Z76" s="9">
        <v>-1232.5</v>
      </c>
      <c r="AA76" s="9">
        <v>-6562.61</v>
      </c>
      <c r="AB76" s="9">
        <v>-1953.52</v>
      </c>
      <c r="AC76" s="9">
        <v>-8516.1299999999992</v>
      </c>
      <c r="AD76" s="9">
        <v>-7310.48</v>
      </c>
      <c r="AE76" s="9">
        <v>-15826.61</v>
      </c>
      <c r="AF76" s="9">
        <v>6810.63</v>
      </c>
      <c r="AG76" s="9">
        <v>-9015.98</v>
      </c>
      <c r="AH76" s="9">
        <v>-1719.31</v>
      </c>
      <c r="AI76" s="9">
        <v>-10735.29</v>
      </c>
      <c r="AJ76" s="9">
        <v>-1991.5</v>
      </c>
      <c r="AK76" s="9">
        <v>-12726.79</v>
      </c>
      <c r="AL76" s="9">
        <v>5962.92</v>
      </c>
      <c r="AM76" s="9">
        <v>-6763.87</v>
      </c>
      <c r="AN76" s="9">
        <v>4018.55</v>
      </c>
      <c r="AO76" s="9">
        <v>-2745.32</v>
      </c>
      <c r="AP76" s="9">
        <v>-2912.61</v>
      </c>
      <c r="AQ76" s="9">
        <v>-5657.93</v>
      </c>
      <c r="AR76" s="9">
        <v>1689.52</v>
      </c>
      <c r="AS76" s="9">
        <v>-3968.41</v>
      </c>
      <c r="AT76" s="9">
        <v>-174.55</v>
      </c>
      <c r="AU76" s="9">
        <v>-4142.96</v>
      </c>
      <c r="AV76" s="9">
        <v>-3843.73</v>
      </c>
      <c r="AW76" s="9">
        <v>-7986.69</v>
      </c>
      <c r="AX76" s="9">
        <v>254.43</v>
      </c>
      <c r="AY76" s="9">
        <v>-7732.26</v>
      </c>
      <c r="AZ76" s="9">
        <v>2289.36</v>
      </c>
      <c r="BA76" s="9">
        <v>-5442.9</v>
      </c>
      <c r="BB76" s="9">
        <v>-6060.43</v>
      </c>
      <c r="BC76" s="9">
        <v>-11503.33</v>
      </c>
      <c r="BD76" s="9">
        <v>3282.6</v>
      </c>
      <c r="BE76" s="9">
        <v>-8220.73</v>
      </c>
      <c r="BF76" s="9">
        <v>6681.02</v>
      </c>
      <c r="BG76" s="9">
        <v>-1539.71</v>
      </c>
      <c r="BH76" s="9">
        <v>10233.43</v>
      </c>
      <c r="BI76" s="9">
        <v>8693.7199999999993</v>
      </c>
      <c r="BJ76" s="9">
        <f t="shared" si="1"/>
        <v>11519.99</v>
      </c>
      <c r="BK76" s="9">
        <v>-2826.27</v>
      </c>
      <c r="BL76" s="9">
        <f t="shared" ref="BL76" si="7">BK76-BM76</f>
        <v>-358</v>
      </c>
      <c r="BM76" s="9">
        <v>-2468.27</v>
      </c>
    </row>
    <row r="77" spans="1:65" x14ac:dyDescent="0.35">
      <c r="A77" s="7" t="s">
        <v>0</v>
      </c>
      <c r="B77" s="5" t="s">
        <v>153</v>
      </c>
      <c r="C77" s="10">
        <v>-13245.41</v>
      </c>
      <c r="D77" s="10">
        <v>12564.17</v>
      </c>
      <c r="E77" s="10">
        <v>-681.24</v>
      </c>
      <c r="F77" s="10">
        <v>-6162.69</v>
      </c>
      <c r="G77" s="10">
        <v>-6843.93</v>
      </c>
      <c r="H77" s="10">
        <v>1494.44</v>
      </c>
      <c r="I77" s="10">
        <v>-5349.49</v>
      </c>
      <c r="J77" s="10">
        <v>113.1</v>
      </c>
      <c r="K77" s="10">
        <v>-5236.3900000000003</v>
      </c>
      <c r="L77" s="10">
        <v>5291.55</v>
      </c>
      <c r="M77" s="10">
        <v>55.16</v>
      </c>
      <c r="N77" s="10">
        <v>-6252.15</v>
      </c>
      <c r="O77" s="17">
        <v>-6196.99</v>
      </c>
      <c r="P77" s="18">
        <v>-356.72</v>
      </c>
      <c r="Q77" s="10">
        <v>-6553.71</v>
      </c>
      <c r="R77" s="10">
        <v>3512.37</v>
      </c>
      <c r="S77" s="10">
        <v>-3041.34</v>
      </c>
      <c r="T77" s="10">
        <v>-3352.58</v>
      </c>
      <c r="U77" s="10">
        <v>-6393.92</v>
      </c>
      <c r="V77" s="10">
        <v>4800.8999999999996</v>
      </c>
      <c r="W77" s="10">
        <v>-1593.02</v>
      </c>
      <c r="X77" s="10">
        <v>-3737.09</v>
      </c>
      <c r="Y77" s="10">
        <v>-5330.11</v>
      </c>
      <c r="Z77" s="10">
        <v>-1232.5</v>
      </c>
      <c r="AA77" s="10">
        <v>-6562.61</v>
      </c>
      <c r="AB77" s="10">
        <v>-1953.52</v>
      </c>
      <c r="AC77" s="10">
        <v>-8516.1299999999992</v>
      </c>
      <c r="AD77" s="10">
        <v>-7310.48</v>
      </c>
      <c r="AE77" s="10">
        <v>-15826.61</v>
      </c>
      <c r="AF77" s="10">
        <v>6810.63</v>
      </c>
      <c r="AG77" s="10">
        <v>-9015.98</v>
      </c>
      <c r="AH77" s="10">
        <v>-1719.31</v>
      </c>
      <c r="AI77" s="10">
        <v>-10735.29</v>
      </c>
      <c r="AJ77" s="10">
        <v>-1991.5</v>
      </c>
      <c r="AK77" s="10">
        <v>-12726.79</v>
      </c>
      <c r="AL77" s="10">
        <v>5962.92</v>
      </c>
      <c r="AM77" s="10">
        <v>-6763.87</v>
      </c>
      <c r="AN77" s="10">
        <v>4018.55</v>
      </c>
      <c r="AO77" s="10">
        <v>-2745.32</v>
      </c>
      <c r="AP77" s="10">
        <v>-2912.61</v>
      </c>
      <c r="AQ77" s="10">
        <v>-5657.93</v>
      </c>
      <c r="AR77" s="10">
        <v>1689.52</v>
      </c>
      <c r="AS77" s="10">
        <v>-3968.41</v>
      </c>
      <c r="AT77" s="10">
        <v>-174.55</v>
      </c>
      <c r="AU77" s="10">
        <v>-4142.96</v>
      </c>
      <c r="AV77" s="10">
        <v>-3843.73</v>
      </c>
      <c r="AW77" s="10">
        <v>-7986.69</v>
      </c>
      <c r="AX77" s="10">
        <v>254.43</v>
      </c>
      <c r="AY77" s="10">
        <v>-7732.26</v>
      </c>
      <c r="AZ77" s="10">
        <v>2289.36</v>
      </c>
      <c r="BA77" s="10">
        <v>-5442.9</v>
      </c>
      <c r="BB77" s="10">
        <v>-6060.43</v>
      </c>
      <c r="BC77" s="10">
        <v>-11503.33</v>
      </c>
      <c r="BD77" s="10">
        <v>3282.6</v>
      </c>
      <c r="BE77" s="10">
        <v>-8220.73</v>
      </c>
      <c r="BF77" s="10">
        <v>6681.02</v>
      </c>
      <c r="BG77" s="10">
        <v>-1539.71</v>
      </c>
      <c r="BH77" s="10">
        <v>10233.43</v>
      </c>
      <c r="BI77" s="10">
        <v>8693.7199999999993</v>
      </c>
      <c r="BJ77" s="10">
        <f t="shared" si="1"/>
        <v>11519.99</v>
      </c>
      <c r="BK77" s="10">
        <f>SUM(BK76)</f>
        <v>-2826.27</v>
      </c>
      <c r="BL77" s="10">
        <f t="shared" ref="BL77" si="8">BK77-BM77</f>
        <v>-358</v>
      </c>
      <c r="BM77" s="10">
        <f>SUM(BM76)</f>
        <v>-2468.27</v>
      </c>
    </row>
    <row r="78" spans="1:65" x14ac:dyDescent="0.35">
      <c r="A78" s="4" t="s">
        <v>364</v>
      </c>
      <c r="B78" s="5" t="s">
        <v>365</v>
      </c>
      <c r="C78" s="9">
        <v>22182.19</v>
      </c>
      <c r="D78" s="9">
        <v>-12087.69</v>
      </c>
      <c r="E78" s="9">
        <v>10094.5</v>
      </c>
      <c r="F78" s="9">
        <v>22174.71</v>
      </c>
      <c r="G78" s="9">
        <v>32269.21</v>
      </c>
      <c r="H78" s="9">
        <v>-6899.11</v>
      </c>
      <c r="I78" s="9">
        <v>25370.1</v>
      </c>
      <c r="J78" s="9">
        <v>-2871.68</v>
      </c>
      <c r="K78" s="9">
        <v>22498.42</v>
      </c>
      <c r="L78" s="9">
        <v>-7249.54</v>
      </c>
      <c r="M78" s="9">
        <v>15248.88</v>
      </c>
      <c r="N78" s="9">
        <v>10592.94</v>
      </c>
      <c r="O78" s="15">
        <v>25841.82</v>
      </c>
      <c r="P78" s="16">
        <v>-10620.63</v>
      </c>
      <c r="Q78" s="9">
        <v>15221.19</v>
      </c>
      <c r="R78" s="9">
        <v>16951.04</v>
      </c>
      <c r="S78" s="9">
        <v>32172.23</v>
      </c>
      <c r="T78" s="9">
        <v>-10501.59</v>
      </c>
      <c r="U78" s="9">
        <v>21670.639999999999</v>
      </c>
      <c r="V78" s="9">
        <v>-9252.59</v>
      </c>
      <c r="W78" s="9">
        <v>12418.05</v>
      </c>
      <c r="X78" s="9">
        <v>12953.89</v>
      </c>
      <c r="Y78" s="9">
        <v>25371.94</v>
      </c>
      <c r="Z78" s="9">
        <v>-34609.32</v>
      </c>
      <c r="AA78" s="9">
        <v>-9237.3799999999992</v>
      </c>
      <c r="AB78" s="9">
        <v>30043.71</v>
      </c>
      <c r="AC78" s="9">
        <v>20806.330000000002</v>
      </c>
      <c r="AD78" s="9">
        <v>-58846.77</v>
      </c>
      <c r="AE78" s="9">
        <v>-38040.44</v>
      </c>
      <c r="AF78" s="9">
        <v>30328.48</v>
      </c>
      <c r="AG78" s="9">
        <v>-7711.96</v>
      </c>
      <c r="AH78" s="9">
        <v>-19273.29</v>
      </c>
      <c r="AI78" s="9">
        <v>-26985.25</v>
      </c>
      <c r="AJ78" s="9">
        <v>28933.71</v>
      </c>
      <c r="AK78" s="9">
        <v>1948.46</v>
      </c>
      <c r="AL78" s="9">
        <v>10823.32</v>
      </c>
      <c r="AM78" s="9">
        <v>12771.78</v>
      </c>
      <c r="AN78" s="9">
        <v>-35745.61</v>
      </c>
      <c r="AO78" s="9">
        <v>-22973.83</v>
      </c>
      <c r="AP78" s="9">
        <v>34975.949999999997</v>
      </c>
      <c r="AQ78" s="9">
        <v>12002.12</v>
      </c>
      <c r="AR78" s="9">
        <v>-18500.43</v>
      </c>
      <c r="AS78" s="9">
        <v>-6498.31</v>
      </c>
      <c r="AT78" s="9">
        <v>2297.85</v>
      </c>
      <c r="AU78" s="9">
        <v>-4200.46</v>
      </c>
      <c r="AV78" s="9">
        <v>29350.28</v>
      </c>
      <c r="AW78" s="9">
        <v>25149.82</v>
      </c>
      <c r="AX78" s="9">
        <v>-21837.57</v>
      </c>
      <c r="AY78" s="9">
        <v>3312.25</v>
      </c>
      <c r="AZ78" s="9">
        <v>8279.26</v>
      </c>
      <c r="BA78" s="9">
        <v>11591.51</v>
      </c>
      <c r="BB78" s="9">
        <v>2420.0500000000002</v>
      </c>
      <c r="BC78" s="9">
        <v>14011.56</v>
      </c>
      <c r="BD78" s="9">
        <v>30501.9</v>
      </c>
      <c r="BE78" s="9">
        <v>44513.46</v>
      </c>
      <c r="BF78" s="9">
        <v>-24606.61</v>
      </c>
      <c r="BG78" s="9">
        <v>19906.849999999999</v>
      </c>
      <c r="BH78" s="9">
        <v>-52721.33</v>
      </c>
      <c r="BI78" s="9">
        <v>-32814.480000000003</v>
      </c>
      <c r="BJ78" s="9">
        <f t="shared" si="1"/>
        <v>-38104.320000000007</v>
      </c>
      <c r="BK78" s="9">
        <v>5289.84</v>
      </c>
      <c r="BL78" s="9">
        <f t="shared" ref="BL78" si="9">BK78-BM78</f>
        <v>23155.05</v>
      </c>
      <c r="BM78" s="9">
        <v>-17865.21</v>
      </c>
    </row>
    <row r="79" spans="1:65" x14ac:dyDescent="0.35">
      <c r="A79" s="4" t="s">
        <v>131</v>
      </c>
      <c r="B79" s="5" t="s">
        <v>132</v>
      </c>
      <c r="C79" s="9">
        <v>147524.13</v>
      </c>
      <c r="D79" s="9">
        <v>-179449.7</v>
      </c>
      <c r="E79" s="9">
        <v>-31925.57</v>
      </c>
      <c r="F79" s="9">
        <v>17252.099999999999</v>
      </c>
      <c r="G79" s="9">
        <v>-14673.47</v>
      </c>
      <c r="H79" s="9">
        <v>-304.31</v>
      </c>
      <c r="I79" s="9">
        <v>-14977.78</v>
      </c>
      <c r="J79" s="9">
        <v>2495.86</v>
      </c>
      <c r="K79" s="9">
        <v>-12481.92</v>
      </c>
      <c r="L79" s="9">
        <v>-2828.98</v>
      </c>
      <c r="M79" s="9">
        <v>-15310.9</v>
      </c>
      <c r="N79" s="9">
        <v>-31925.65</v>
      </c>
      <c r="O79" s="15">
        <v>-47236.55</v>
      </c>
      <c r="P79" s="16">
        <v>45856.01</v>
      </c>
      <c r="Q79" s="9">
        <v>-1380.54</v>
      </c>
      <c r="R79" s="9">
        <v>-46161.59</v>
      </c>
      <c r="S79" s="9">
        <v>-47542.13</v>
      </c>
      <c r="T79" s="9">
        <v>6593.75</v>
      </c>
      <c r="U79" s="9">
        <v>-40948.379999999997</v>
      </c>
      <c r="V79" s="9">
        <v>3279.78</v>
      </c>
      <c r="W79" s="9">
        <v>-37668.6</v>
      </c>
      <c r="X79" s="9">
        <v>30627.63</v>
      </c>
      <c r="Y79" s="9">
        <v>-7040.97</v>
      </c>
      <c r="Z79" s="9">
        <v>9953.8700000000008</v>
      </c>
      <c r="AA79" s="9">
        <v>2912.9</v>
      </c>
      <c r="AB79" s="9">
        <v>-37119.089999999997</v>
      </c>
      <c r="AC79" s="9">
        <v>-34206.19</v>
      </c>
      <c r="AD79" s="9">
        <v>34276.410000000003</v>
      </c>
      <c r="AE79" s="9">
        <v>70.22</v>
      </c>
      <c r="AF79" s="9">
        <v>-3219.81</v>
      </c>
      <c r="AG79" s="9">
        <v>-3149.59</v>
      </c>
      <c r="AH79" s="9">
        <v>514.37</v>
      </c>
      <c r="AI79" s="9">
        <v>-2635.22</v>
      </c>
      <c r="AJ79" s="9">
        <v>-10683.9</v>
      </c>
      <c r="AK79" s="9">
        <v>-13319.12</v>
      </c>
      <c r="AL79" s="9">
        <v>12035.34</v>
      </c>
      <c r="AM79" s="9">
        <v>-1283.78</v>
      </c>
      <c r="AN79" s="9">
        <v>-4312.53</v>
      </c>
      <c r="AO79" s="9">
        <v>-5596.31</v>
      </c>
      <c r="AP79" s="9">
        <v>-6229.24</v>
      </c>
      <c r="AQ79" s="9">
        <v>-11825.55</v>
      </c>
      <c r="AR79" s="9">
        <v>385.64</v>
      </c>
      <c r="AS79" s="9">
        <v>-11439.91</v>
      </c>
      <c r="AT79" s="9">
        <v>5443.74</v>
      </c>
      <c r="AU79" s="9">
        <v>-5996.17</v>
      </c>
      <c r="AV79" s="9">
        <v>4496.34</v>
      </c>
      <c r="AW79" s="9">
        <v>-1499.83</v>
      </c>
      <c r="AX79" s="9">
        <v>5148.7700000000004</v>
      </c>
      <c r="AY79" s="9">
        <v>3648.94</v>
      </c>
      <c r="AZ79" s="9">
        <v>38604.78</v>
      </c>
      <c r="BA79" s="9">
        <v>42253.72</v>
      </c>
      <c r="BB79" s="9">
        <v>-77091.45</v>
      </c>
      <c r="BC79" s="9">
        <v>-34837.730000000003</v>
      </c>
      <c r="BD79" s="9">
        <v>31525.95</v>
      </c>
      <c r="BE79" s="9">
        <v>-3311.78</v>
      </c>
      <c r="BF79" s="9">
        <v>20175.189999999999</v>
      </c>
      <c r="BG79" s="9">
        <v>16863.41</v>
      </c>
      <c r="BH79" s="9">
        <v>5819.43</v>
      </c>
      <c r="BI79" s="9">
        <v>22682.84</v>
      </c>
      <c r="BJ79" s="9">
        <f t="shared" si="1"/>
        <v>16999.29</v>
      </c>
      <c r="BK79" s="9">
        <v>5683.55</v>
      </c>
      <c r="BL79" s="9">
        <f t="shared" ref="BL79" si="10">BK79-BM79</f>
        <v>-34047.360000000001</v>
      </c>
      <c r="BM79" s="9">
        <v>39730.910000000003</v>
      </c>
    </row>
    <row r="80" spans="1:65" x14ac:dyDescent="0.35">
      <c r="A80" s="4" t="s">
        <v>69</v>
      </c>
      <c r="B80" s="5" t="s">
        <v>70</v>
      </c>
      <c r="C80" s="9">
        <v>0</v>
      </c>
      <c r="D80" s="9">
        <v>0</v>
      </c>
      <c r="E80" s="9">
        <v>0</v>
      </c>
      <c r="F80" s="9">
        <v>1002.72</v>
      </c>
      <c r="G80" s="9">
        <v>1002.72</v>
      </c>
      <c r="H80" s="9">
        <v>-1303.68</v>
      </c>
      <c r="I80" s="9">
        <v>-300.95999999999998</v>
      </c>
      <c r="J80" s="9">
        <v>1882.36</v>
      </c>
      <c r="K80" s="9">
        <v>1581.4</v>
      </c>
      <c r="L80" s="9">
        <v>214.24</v>
      </c>
      <c r="M80" s="9">
        <v>1795.64</v>
      </c>
      <c r="N80" s="9">
        <v>722.45</v>
      </c>
      <c r="O80" s="15">
        <v>2518.09</v>
      </c>
      <c r="P80" s="16">
        <v>-2575.9699999999998</v>
      </c>
      <c r="Q80" s="9">
        <v>-57.88</v>
      </c>
      <c r="R80" s="9">
        <v>2050.5100000000002</v>
      </c>
      <c r="S80" s="9">
        <v>1992.63</v>
      </c>
      <c r="T80" s="9">
        <v>-1923.28</v>
      </c>
      <c r="U80" s="9">
        <v>69.349999999999994</v>
      </c>
      <c r="V80" s="9">
        <v>285.64</v>
      </c>
      <c r="W80" s="9">
        <v>354.99</v>
      </c>
      <c r="X80" s="9">
        <v>-788.97</v>
      </c>
      <c r="Y80" s="9">
        <v>-433.98</v>
      </c>
      <c r="Z80" s="9">
        <v>627.35</v>
      </c>
      <c r="AA80" s="9">
        <v>193.37</v>
      </c>
      <c r="AB80" s="9">
        <v>1737.6</v>
      </c>
      <c r="AC80" s="9">
        <v>1930.97</v>
      </c>
      <c r="AD80" s="9">
        <v>-11.44</v>
      </c>
      <c r="AE80" s="9">
        <v>1919.53</v>
      </c>
      <c r="AF80" s="9">
        <v>-959.32</v>
      </c>
      <c r="AG80" s="9">
        <v>960.21</v>
      </c>
      <c r="AH80" s="9">
        <v>42.2</v>
      </c>
      <c r="AI80" s="9">
        <v>1002.41</v>
      </c>
      <c r="AJ80" s="9">
        <v>-1010.96</v>
      </c>
      <c r="AK80" s="9">
        <v>-8.5500000000000007</v>
      </c>
      <c r="AL80" s="9">
        <v>1555.23</v>
      </c>
      <c r="AM80" s="9">
        <v>1546.68</v>
      </c>
      <c r="AN80" s="9">
        <v>-833.64</v>
      </c>
      <c r="AO80" s="9">
        <v>713.04</v>
      </c>
      <c r="AP80" s="9">
        <v>366.34</v>
      </c>
      <c r="AQ80" s="9">
        <v>1079.3800000000001</v>
      </c>
      <c r="AR80" s="9">
        <v>866.45</v>
      </c>
      <c r="AS80" s="9">
        <v>1945.83</v>
      </c>
      <c r="AT80" s="9">
        <v>-2051.41</v>
      </c>
      <c r="AU80" s="9">
        <v>-105.58</v>
      </c>
      <c r="AV80" s="9">
        <v>631.29999999999995</v>
      </c>
      <c r="AW80" s="9">
        <v>525.72</v>
      </c>
      <c r="AX80" s="9">
        <v>226.09</v>
      </c>
      <c r="AY80" s="9">
        <v>751.81</v>
      </c>
      <c r="AZ80" s="9">
        <v>-633.20000000000005</v>
      </c>
      <c r="BA80" s="9">
        <v>118.61</v>
      </c>
      <c r="BB80" s="9">
        <v>2140.23</v>
      </c>
      <c r="BC80" s="9">
        <v>2258.84</v>
      </c>
      <c r="BD80" s="9">
        <v>-573.29</v>
      </c>
      <c r="BE80" s="9">
        <v>1685.55</v>
      </c>
      <c r="BF80" s="9">
        <v>-1362.7</v>
      </c>
      <c r="BG80" s="9">
        <v>322.85000000000002</v>
      </c>
      <c r="BH80" s="9">
        <v>101.51</v>
      </c>
      <c r="BI80" s="9">
        <v>424.36</v>
      </c>
      <c r="BJ80" s="9">
        <f t="shared" si="1"/>
        <v>-1239.6599999999999</v>
      </c>
      <c r="BK80" s="9">
        <v>1664.02</v>
      </c>
      <c r="BL80" s="9">
        <f t="shared" ref="BL80" si="11">BK80-BM80</f>
        <v>1753.03</v>
      </c>
      <c r="BM80" s="9">
        <v>-89.01</v>
      </c>
    </row>
    <row r="81" spans="1:65" x14ac:dyDescent="0.35">
      <c r="A81" s="4" t="s">
        <v>366</v>
      </c>
      <c r="B81" s="5" t="s">
        <v>367</v>
      </c>
      <c r="C81" s="9">
        <v>9671.67</v>
      </c>
      <c r="D81" s="9">
        <v>3501.29</v>
      </c>
      <c r="E81" s="9">
        <v>13172.96</v>
      </c>
      <c r="F81" s="9">
        <v>19354.759999999998</v>
      </c>
      <c r="G81" s="9">
        <v>32527.72</v>
      </c>
      <c r="H81" s="9">
        <v>-21645.86</v>
      </c>
      <c r="I81" s="9">
        <v>10881.86</v>
      </c>
      <c r="J81" s="9">
        <v>4764.71</v>
      </c>
      <c r="K81" s="9">
        <v>15646.57</v>
      </c>
      <c r="L81" s="9">
        <v>-1753.76</v>
      </c>
      <c r="M81" s="9">
        <v>13892.81</v>
      </c>
      <c r="N81" s="9">
        <v>4532.66</v>
      </c>
      <c r="O81" s="15">
        <v>18425.47</v>
      </c>
      <c r="P81" s="16">
        <v>-4184.79</v>
      </c>
      <c r="Q81" s="9">
        <v>14240.68</v>
      </c>
      <c r="R81" s="9">
        <v>10967.12</v>
      </c>
      <c r="S81" s="9">
        <v>25207.8</v>
      </c>
      <c r="T81" s="9">
        <v>-10813.97</v>
      </c>
      <c r="U81" s="9">
        <v>14393.83</v>
      </c>
      <c r="V81" s="9">
        <v>1952.03</v>
      </c>
      <c r="W81" s="9">
        <v>16345.86</v>
      </c>
      <c r="X81" s="9">
        <v>-245.07</v>
      </c>
      <c r="Y81" s="9">
        <v>16100.79</v>
      </c>
      <c r="Z81" s="9">
        <v>-15889.17</v>
      </c>
      <c r="AA81" s="9">
        <v>211.62</v>
      </c>
      <c r="AB81" s="9">
        <v>13989.4</v>
      </c>
      <c r="AC81" s="9">
        <v>14201.02</v>
      </c>
      <c r="AD81" s="9">
        <v>-6087.06</v>
      </c>
      <c r="AE81" s="9">
        <v>8113.96</v>
      </c>
      <c r="AF81" s="9">
        <v>9194.18</v>
      </c>
      <c r="AG81" s="9">
        <v>17308.14</v>
      </c>
      <c r="AH81" s="9">
        <v>-15003.07</v>
      </c>
      <c r="AI81" s="9">
        <v>2305.0700000000002</v>
      </c>
      <c r="AJ81" s="9">
        <v>11441.49</v>
      </c>
      <c r="AK81" s="9">
        <v>13746.56</v>
      </c>
      <c r="AL81" s="9">
        <v>1059.52</v>
      </c>
      <c r="AM81" s="9">
        <v>14806.08</v>
      </c>
      <c r="AN81" s="9">
        <v>-5331.83</v>
      </c>
      <c r="AO81" s="9">
        <v>9474.25</v>
      </c>
      <c r="AP81" s="9">
        <v>4098.6400000000003</v>
      </c>
      <c r="AQ81" s="9">
        <v>13572.89</v>
      </c>
      <c r="AR81" s="9">
        <v>-1963.43</v>
      </c>
      <c r="AS81" s="9">
        <v>11609.46</v>
      </c>
      <c r="AT81" s="9">
        <v>11248.18</v>
      </c>
      <c r="AU81" s="9">
        <v>22857.64</v>
      </c>
      <c r="AV81" s="9">
        <v>8849.3799999999992</v>
      </c>
      <c r="AW81" s="9">
        <v>31707.02</v>
      </c>
      <c r="AX81" s="9">
        <v>-27377.3</v>
      </c>
      <c r="AY81" s="9">
        <v>4329.72</v>
      </c>
      <c r="AZ81" s="9">
        <v>213.06</v>
      </c>
      <c r="BA81" s="9">
        <v>4542.78</v>
      </c>
      <c r="BB81" s="9">
        <v>3955.17</v>
      </c>
      <c r="BC81" s="9">
        <v>8497.9500000000007</v>
      </c>
      <c r="BD81" s="9">
        <v>12031.22</v>
      </c>
      <c r="BE81" s="9">
        <v>20529.169999999998</v>
      </c>
      <c r="BF81" s="9">
        <v>-3829.88</v>
      </c>
      <c r="BG81" s="9">
        <v>16699.29</v>
      </c>
      <c r="BH81" s="9">
        <v>-15675.12</v>
      </c>
      <c r="BI81" s="9">
        <v>1024.17</v>
      </c>
      <c r="BJ81" s="9">
        <f t="shared" si="1"/>
        <v>-13680.69</v>
      </c>
      <c r="BK81" s="9">
        <v>14704.86</v>
      </c>
      <c r="BL81" s="9">
        <f t="shared" ref="BL81" si="12">BK81-BM81</f>
        <v>582.88000000000102</v>
      </c>
      <c r="BM81" s="9">
        <v>14121.98</v>
      </c>
    </row>
    <row r="82" spans="1:65" x14ac:dyDescent="0.35">
      <c r="A82" s="4" t="s">
        <v>71</v>
      </c>
      <c r="B82" s="5" t="s">
        <v>72</v>
      </c>
      <c r="C82" s="9">
        <v>968.18</v>
      </c>
      <c r="D82" s="9">
        <v>-582.39</v>
      </c>
      <c r="E82" s="9">
        <v>385.79</v>
      </c>
      <c r="F82" s="9">
        <v>494.34</v>
      </c>
      <c r="G82" s="9">
        <v>880.13</v>
      </c>
      <c r="H82" s="9">
        <v>254.17</v>
      </c>
      <c r="I82" s="9">
        <v>1134.3</v>
      </c>
      <c r="J82" s="9">
        <v>3465.67</v>
      </c>
      <c r="K82" s="9">
        <v>4599.97</v>
      </c>
      <c r="L82" s="9">
        <v>2914.18</v>
      </c>
      <c r="M82" s="9">
        <v>7514.15</v>
      </c>
      <c r="N82" s="9">
        <v>11285.14</v>
      </c>
      <c r="O82" s="15">
        <v>18799.29</v>
      </c>
      <c r="P82" s="16">
        <v>-3442.67</v>
      </c>
      <c r="Q82" s="9">
        <v>15356.62</v>
      </c>
      <c r="R82" s="9">
        <v>-7426.59</v>
      </c>
      <c r="S82" s="9">
        <v>7930.03</v>
      </c>
      <c r="T82" s="9">
        <v>1353.32</v>
      </c>
      <c r="U82" s="9">
        <v>9283.35</v>
      </c>
      <c r="V82" s="9">
        <v>-2848.24</v>
      </c>
      <c r="W82" s="9">
        <v>6435.11</v>
      </c>
      <c r="X82" s="9">
        <v>2639.58</v>
      </c>
      <c r="Y82" s="9">
        <v>9074.69</v>
      </c>
      <c r="Z82" s="9">
        <v>6313.71</v>
      </c>
      <c r="AA82" s="9">
        <v>15388.4</v>
      </c>
      <c r="AB82" s="9">
        <v>-4377.13</v>
      </c>
      <c r="AC82" s="9">
        <v>11011.27</v>
      </c>
      <c r="AD82" s="9">
        <v>183.35</v>
      </c>
      <c r="AE82" s="9">
        <v>11194.62</v>
      </c>
      <c r="AF82" s="9">
        <v>387.64</v>
      </c>
      <c r="AG82" s="9">
        <v>11582.26</v>
      </c>
      <c r="AH82" s="9">
        <v>7230.49</v>
      </c>
      <c r="AI82" s="9">
        <v>18812.75</v>
      </c>
      <c r="AJ82" s="9">
        <v>303.88</v>
      </c>
      <c r="AK82" s="9">
        <v>19116.63</v>
      </c>
      <c r="AL82" s="9">
        <v>9451.1299999999992</v>
      </c>
      <c r="AM82" s="9">
        <v>28567.759999999998</v>
      </c>
      <c r="AN82" s="9">
        <v>-7022.22</v>
      </c>
      <c r="AO82" s="9">
        <v>21545.54</v>
      </c>
      <c r="AP82" s="9">
        <v>-3580.27</v>
      </c>
      <c r="AQ82" s="9">
        <v>17965.27</v>
      </c>
      <c r="AR82" s="9">
        <v>-6572.08</v>
      </c>
      <c r="AS82" s="9">
        <v>11393.19</v>
      </c>
      <c r="AT82" s="9">
        <v>4884.41</v>
      </c>
      <c r="AU82" s="9">
        <v>16277.6</v>
      </c>
      <c r="AV82" s="9">
        <v>-9969.77</v>
      </c>
      <c r="AW82" s="9">
        <v>6307.83</v>
      </c>
      <c r="AX82" s="9">
        <v>4088.94</v>
      </c>
      <c r="AY82" s="9">
        <v>10396.77</v>
      </c>
      <c r="AZ82" s="9">
        <v>-2815.79</v>
      </c>
      <c r="BA82" s="9">
        <v>7580.98</v>
      </c>
      <c r="BB82" s="9">
        <v>42475.01</v>
      </c>
      <c r="BC82" s="9">
        <v>50055.99</v>
      </c>
      <c r="BD82" s="9">
        <v>-36095.71</v>
      </c>
      <c r="BE82" s="9">
        <v>13960.28</v>
      </c>
      <c r="BF82" s="9">
        <v>7774.43</v>
      </c>
      <c r="BG82" s="9">
        <v>21734.71</v>
      </c>
      <c r="BH82" s="9">
        <v>-7151.27</v>
      </c>
      <c r="BI82" s="9">
        <v>14583.44</v>
      </c>
      <c r="BJ82" s="9">
        <f t="shared" si="1"/>
        <v>-665.09000000000015</v>
      </c>
      <c r="BK82" s="9">
        <v>15248.53</v>
      </c>
      <c r="BL82" s="9">
        <f t="shared" ref="BL82" si="13">BK82-BM82</f>
        <v>-8887.4799999999977</v>
      </c>
      <c r="BM82" s="9">
        <v>24136.01</v>
      </c>
    </row>
    <row r="83" spans="1:65" x14ac:dyDescent="0.35">
      <c r="A83" s="7" t="s">
        <v>0</v>
      </c>
      <c r="B83" s="5" t="s">
        <v>73</v>
      </c>
      <c r="C83" s="10">
        <v>180346.17</v>
      </c>
      <c r="D83" s="10">
        <v>-188618.49</v>
      </c>
      <c r="E83" s="10">
        <v>-8272.32</v>
      </c>
      <c r="F83" s="10">
        <v>60278.63</v>
      </c>
      <c r="G83" s="10">
        <v>52006.31</v>
      </c>
      <c r="H83" s="10">
        <v>-29898.79</v>
      </c>
      <c r="I83" s="10">
        <v>22107.52</v>
      </c>
      <c r="J83" s="10">
        <v>9736.92</v>
      </c>
      <c r="K83" s="10">
        <v>31844.44</v>
      </c>
      <c r="L83" s="10">
        <v>-8703.86</v>
      </c>
      <c r="M83" s="10">
        <v>23140.58</v>
      </c>
      <c r="N83" s="10">
        <v>-4792.46</v>
      </c>
      <c r="O83" s="17">
        <v>18348.12</v>
      </c>
      <c r="P83" s="18">
        <v>25031.95</v>
      </c>
      <c r="Q83" s="10">
        <v>43380.07</v>
      </c>
      <c r="R83" s="10">
        <v>-23619.51</v>
      </c>
      <c r="S83" s="10">
        <v>19760.560000000001</v>
      </c>
      <c r="T83" s="10">
        <v>-15291.77</v>
      </c>
      <c r="U83" s="10">
        <v>4468.79</v>
      </c>
      <c r="V83" s="10">
        <v>-6583.38</v>
      </c>
      <c r="W83" s="10">
        <v>-2114.59</v>
      </c>
      <c r="X83" s="10">
        <v>45187.06</v>
      </c>
      <c r="Y83" s="10">
        <v>43072.47</v>
      </c>
      <c r="Z83" s="10">
        <v>-33603.56</v>
      </c>
      <c r="AA83" s="10">
        <v>9468.91</v>
      </c>
      <c r="AB83" s="10">
        <v>4274.49</v>
      </c>
      <c r="AC83" s="10">
        <v>13743.4</v>
      </c>
      <c r="AD83" s="10">
        <v>-30485.51</v>
      </c>
      <c r="AE83" s="10">
        <v>-16742.11</v>
      </c>
      <c r="AF83" s="10">
        <v>35731.17</v>
      </c>
      <c r="AG83" s="10">
        <v>18989.060000000001</v>
      </c>
      <c r="AH83" s="10">
        <v>-26489.3</v>
      </c>
      <c r="AI83" s="10">
        <v>-7500.24</v>
      </c>
      <c r="AJ83" s="10">
        <v>28984.22</v>
      </c>
      <c r="AK83" s="10">
        <v>21483.98</v>
      </c>
      <c r="AL83" s="10">
        <v>34924.54</v>
      </c>
      <c r="AM83" s="10">
        <v>56408.52</v>
      </c>
      <c r="AN83" s="10">
        <v>-53245.83</v>
      </c>
      <c r="AO83" s="10">
        <v>3162.69</v>
      </c>
      <c r="AP83" s="10">
        <v>29631.42</v>
      </c>
      <c r="AQ83" s="10">
        <v>32794.11</v>
      </c>
      <c r="AR83" s="10">
        <v>-25783.85</v>
      </c>
      <c r="AS83" s="10">
        <v>7010.26</v>
      </c>
      <c r="AT83" s="10">
        <v>21822.77</v>
      </c>
      <c r="AU83" s="10">
        <v>28833.03</v>
      </c>
      <c r="AV83" s="10">
        <v>33357.53</v>
      </c>
      <c r="AW83" s="10">
        <v>62190.559999999998</v>
      </c>
      <c r="AX83" s="10">
        <v>-39751.07</v>
      </c>
      <c r="AY83" s="10">
        <v>22439.49</v>
      </c>
      <c r="AZ83" s="10">
        <v>43648.11</v>
      </c>
      <c r="BA83" s="10">
        <v>66087.600000000006</v>
      </c>
      <c r="BB83" s="10">
        <v>-26100.99</v>
      </c>
      <c r="BC83" s="10">
        <v>39986.61</v>
      </c>
      <c r="BD83" s="10">
        <v>37390.07</v>
      </c>
      <c r="BE83" s="10">
        <v>77376.679999999993</v>
      </c>
      <c r="BF83" s="10">
        <v>-1849.57</v>
      </c>
      <c r="BG83" s="10">
        <v>75527.11</v>
      </c>
      <c r="BH83" s="10">
        <v>-69626.78</v>
      </c>
      <c r="BI83" s="10">
        <v>5900.33</v>
      </c>
      <c r="BJ83" s="10">
        <f t="shared" si="1"/>
        <v>-36690.47</v>
      </c>
      <c r="BK83" s="10">
        <f>SUM(BK78:BK82)</f>
        <v>42590.8</v>
      </c>
      <c r="BL83" s="10">
        <f t="shared" ref="BL83" si="14">BK83-BM83</f>
        <v>-17443.880000000005</v>
      </c>
      <c r="BM83" s="10">
        <f>SUM(BM78:BM82)</f>
        <v>60034.680000000008</v>
      </c>
    </row>
    <row r="84" spans="1:65" x14ac:dyDescent="0.35">
      <c r="A84" s="4" t="s">
        <v>74</v>
      </c>
      <c r="B84" s="5" t="s">
        <v>75</v>
      </c>
      <c r="C84" s="9">
        <v>9116.8700000000008</v>
      </c>
      <c r="D84" s="9">
        <v>-4461.16</v>
      </c>
      <c r="E84" s="9">
        <v>4655.71</v>
      </c>
      <c r="F84" s="9">
        <v>-874.19</v>
      </c>
      <c r="G84" s="9">
        <v>3781.52</v>
      </c>
      <c r="H84" s="9">
        <v>4023.62</v>
      </c>
      <c r="I84" s="9">
        <v>7805.14</v>
      </c>
      <c r="J84" s="9">
        <v>-704.3</v>
      </c>
      <c r="K84" s="9">
        <v>7100.84</v>
      </c>
      <c r="L84" s="9">
        <v>-2393.52</v>
      </c>
      <c r="M84" s="9">
        <v>4707.32</v>
      </c>
      <c r="N84" s="9">
        <v>2217.8000000000002</v>
      </c>
      <c r="O84" s="15">
        <v>6925.12</v>
      </c>
      <c r="P84" s="16">
        <v>-6764.87</v>
      </c>
      <c r="Q84" s="9">
        <v>160.25</v>
      </c>
      <c r="R84" s="9">
        <v>3319.66</v>
      </c>
      <c r="S84" s="9">
        <v>3479.91</v>
      </c>
      <c r="T84" s="9">
        <v>3374.51</v>
      </c>
      <c r="U84" s="9">
        <v>6854.42</v>
      </c>
      <c r="V84" s="9">
        <v>-2276.4299999999998</v>
      </c>
      <c r="W84" s="9">
        <v>4577.99</v>
      </c>
      <c r="X84" s="9">
        <v>5745.09</v>
      </c>
      <c r="Y84" s="9">
        <v>10323.08</v>
      </c>
      <c r="Z84" s="9">
        <v>-7795.54</v>
      </c>
      <c r="AA84" s="9">
        <v>2527.54</v>
      </c>
      <c r="AB84" s="9">
        <v>-2397.54</v>
      </c>
      <c r="AC84" s="9">
        <v>130</v>
      </c>
      <c r="AD84" s="9">
        <v>13093.37</v>
      </c>
      <c r="AE84" s="9">
        <v>13223.37</v>
      </c>
      <c r="AF84" s="9">
        <v>-4671.54</v>
      </c>
      <c r="AG84" s="9">
        <v>8551.83</v>
      </c>
      <c r="AH84" s="9">
        <v>-2545.86</v>
      </c>
      <c r="AI84" s="9">
        <v>6005.97</v>
      </c>
      <c r="AJ84" s="9">
        <v>-3784.27</v>
      </c>
      <c r="AK84" s="9">
        <v>2221.6999999999998</v>
      </c>
      <c r="AL84" s="9">
        <v>580.79</v>
      </c>
      <c r="AM84" s="9">
        <v>2802.49</v>
      </c>
      <c r="AN84" s="9">
        <v>20484.509999999998</v>
      </c>
      <c r="AO84" s="9">
        <v>23287</v>
      </c>
      <c r="AP84" s="9">
        <v>-21304.75</v>
      </c>
      <c r="AQ84" s="9">
        <v>1982.25</v>
      </c>
      <c r="AR84" s="9">
        <v>-532.05999999999995</v>
      </c>
      <c r="AS84" s="9">
        <v>1450.19</v>
      </c>
      <c r="AT84" s="9">
        <v>2247.4499999999998</v>
      </c>
      <c r="AU84" s="9">
        <v>3697.64</v>
      </c>
      <c r="AV84" s="9">
        <v>-2484.1</v>
      </c>
      <c r="AW84" s="9">
        <v>1213.54</v>
      </c>
      <c r="AX84" s="9">
        <v>5111.24</v>
      </c>
      <c r="AY84" s="9">
        <v>6324.78</v>
      </c>
      <c r="AZ84" s="9">
        <v>2400.37</v>
      </c>
      <c r="BA84" s="9">
        <v>8725.15</v>
      </c>
      <c r="BB84" s="9">
        <v>-5958.68</v>
      </c>
      <c r="BC84" s="9">
        <v>2766.47</v>
      </c>
      <c r="BD84" s="9">
        <v>3285.05</v>
      </c>
      <c r="BE84" s="9">
        <v>6051.52</v>
      </c>
      <c r="BF84" s="9">
        <v>-147.86000000000001</v>
      </c>
      <c r="BG84" s="9">
        <v>5903.66</v>
      </c>
      <c r="BH84" s="9">
        <v>-2293.5300000000002</v>
      </c>
      <c r="BI84" s="9">
        <v>3610.13</v>
      </c>
      <c r="BJ84" s="9">
        <f t="shared" si="1"/>
        <v>2754.38</v>
      </c>
      <c r="BK84" s="9">
        <v>855.75</v>
      </c>
      <c r="BL84" s="9">
        <f t="shared" ref="BL84" si="15">BK84-BM84</f>
        <v>-4452.3100000000004</v>
      </c>
      <c r="BM84" s="9">
        <v>5308.06</v>
      </c>
    </row>
    <row r="85" spans="1:65" x14ac:dyDescent="0.35">
      <c r="A85" s="7" t="s">
        <v>0</v>
      </c>
      <c r="B85" s="5" t="s">
        <v>76</v>
      </c>
      <c r="C85" s="10">
        <v>9116.8700000000008</v>
      </c>
      <c r="D85" s="10">
        <v>-4461.16</v>
      </c>
      <c r="E85" s="10">
        <v>4655.71</v>
      </c>
      <c r="F85" s="10">
        <v>-874.19</v>
      </c>
      <c r="G85" s="10">
        <v>3781.52</v>
      </c>
      <c r="H85" s="10">
        <v>4023.62</v>
      </c>
      <c r="I85" s="10">
        <v>7805.14</v>
      </c>
      <c r="J85" s="10">
        <v>-704.3</v>
      </c>
      <c r="K85" s="10">
        <v>7100.84</v>
      </c>
      <c r="L85" s="10">
        <v>-2393.52</v>
      </c>
      <c r="M85" s="10">
        <v>4707.32</v>
      </c>
      <c r="N85" s="10">
        <v>2217.8000000000002</v>
      </c>
      <c r="O85" s="17">
        <v>6925.12</v>
      </c>
      <c r="P85" s="18">
        <v>-6764.87</v>
      </c>
      <c r="Q85" s="10">
        <v>160.25</v>
      </c>
      <c r="R85" s="10">
        <v>3319.66</v>
      </c>
      <c r="S85" s="10">
        <v>3479.91</v>
      </c>
      <c r="T85" s="10">
        <v>3374.51</v>
      </c>
      <c r="U85" s="10">
        <v>6854.42</v>
      </c>
      <c r="V85" s="10">
        <v>-2276.4299999999998</v>
      </c>
      <c r="W85" s="10">
        <v>4577.99</v>
      </c>
      <c r="X85" s="10">
        <v>5745.09</v>
      </c>
      <c r="Y85" s="10">
        <v>10323.08</v>
      </c>
      <c r="Z85" s="10">
        <v>-7795.54</v>
      </c>
      <c r="AA85" s="10">
        <v>2527.54</v>
      </c>
      <c r="AB85" s="10">
        <v>-2397.54</v>
      </c>
      <c r="AC85" s="10">
        <v>130</v>
      </c>
      <c r="AD85" s="10">
        <v>13093.37</v>
      </c>
      <c r="AE85" s="10">
        <v>13223.37</v>
      </c>
      <c r="AF85" s="10">
        <v>-4671.54</v>
      </c>
      <c r="AG85" s="10">
        <v>8551.83</v>
      </c>
      <c r="AH85" s="10">
        <v>-2545.86</v>
      </c>
      <c r="AI85" s="10">
        <v>6005.97</v>
      </c>
      <c r="AJ85" s="10">
        <v>-3784.27</v>
      </c>
      <c r="AK85" s="10">
        <v>2221.6999999999998</v>
      </c>
      <c r="AL85" s="10">
        <v>580.79</v>
      </c>
      <c r="AM85" s="10">
        <v>2802.49</v>
      </c>
      <c r="AN85" s="10">
        <v>20484.509999999998</v>
      </c>
      <c r="AO85" s="10">
        <v>23287</v>
      </c>
      <c r="AP85" s="10">
        <v>-21304.75</v>
      </c>
      <c r="AQ85" s="10">
        <v>1982.25</v>
      </c>
      <c r="AR85" s="10">
        <v>-532.05999999999995</v>
      </c>
      <c r="AS85" s="10">
        <v>1450.19</v>
      </c>
      <c r="AT85" s="10">
        <v>2247.4499999999998</v>
      </c>
      <c r="AU85" s="10">
        <v>3697.64</v>
      </c>
      <c r="AV85" s="10">
        <v>-2484.1</v>
      </c>
      <c r="AW85" s="10">
        <v>1213.54</v>
      </c>
      <c r="AX85" s="10">
        <v>5111.24</v>
      </c>
      <c r="AY85" s="10">
        <v>6324.78</v>
      </c>
      <c r="AZ85" s="10">
        <v>2400.37</v>
      </c>
      <c r="BA85" s="10">
        <v>8725.15</v>
      </c>
      <c r="BB85" s="10">
        <v>-5958.68</v>
      </c>
      <c r="BC85" s="10">
        <v>2766.47</v>
      </c>
      <c r="BD85" s="10">
        <v>3285.05</v>
      </c>
      <c r="BE85" s="10">
        <v>6051.52</v>
      </c>
      <c r="BF85" s="10">
        <v>-147.86000000000001</v>
      </c>
      <c r="BG85" s="10">
        <v>5903.66</v>
      </c>
      <c r="BH85" s="10">
        <v>-2293.5300000000002</v>
      </c>
      <c r="BI85" s="10">
        <v>3610.13</v>
      </c>
      <c r="BJ85" s="10">
        <f t="shared" si="1"/>
        <v>2754.38</v>
      </c>
      <c r="BK85" s="10">
        <f>SUM(BK84)</f>
        <v>855.75</v>
      </c>
      <c r="BL85" s="10">
        <f t="shared" ref="BL85" si="16">BK85-BM85</f>
        <v>-4452.3100000000004</v>
      </c>
      <c r="BM85" s="10">
        <f>SUM(BM84)</f>
        <v>5308.06</v>
      </c>
    </row>
    <row r="86" spans="1:65" x14ac:dyDescent="0.35">
      <c r="A86" s="7" t="s">
        <v>0</v>
      </c>
      <c r="B86" s="5" t="s">
        <v>77</v>
      </c>
      <c r="C86" s="10">
        <v>178985.56</v>
      </c>
      <c r="D86" s="10">
        <v>-178350.21</v>
      </c>
      <c r="E86" s="10">
        <v>635.35</v>
      </c>
      <c r="F86" s="10">
        <v>52345.25</v>
      </c>
      <c r="G86" s="10">
        <v>52980.6</v>
      </c>
      <c r="H86" s="10">
        <v>-24309.21</v>
      </c>
      <c r="I86" s="10">
        <v>28671.39</v>
      </c>
      <c r="J86" s="10">
        <v>9582.8799999999992</v>
      </c>
      <c r="K86" s="10">
        <v>38254.269999999997</v>
      </c>
      <c r="L86" s="10">
        <v>-1945.9</v>
      </c>
      <c r="M86" s="10">
        <v>36308.370000000003</v>
      </c>
      <c r="N86" s="10">
        <v>-11557.41</v>
      </c>
      <c r="O86" s="17">
        <v>24750.959999999999</v>
      </c>
      <c r="P86" s="18">
        <v>16168.54</v>
      </c>
      <c r="Q86" s="10">
        <v>40919.5</v>
      </c>
      <c r="R86" s="10">
        <v>-14513.24</v>
      </c>
      <c r="S86" s="10">
        <v>26406.26</v>
      </c>
      <c r="T86" s="10">
        <v>-17384.25</v>
      </c>
      <c r="U86" s="10">
        <v>9022.01</v>
      </c>
      <c r="V86" s="10">
        <v>-3988.53</v>
      </c>
      <c r="W86" s="10">
        <v>5033.4799999999996</v>
      </c>
      <c r="X86" s="10">
        <v>46784.21</v>
      </c>
      <c r="Y86" s="10">
        <v>51817.69</v>
      </c>
      <c r="Z86" s="10">
        <v>-42589.45</v>
      </c>
      <c r="AA86" s="10">
        <v>9228.24</v>
      </c>
      <c r="AB86" s="10">
        <v>-61.15</v>
      </c>
      <c r="AC86" s="10">
        <v>9167.09</v>
      </c>
      <c r="AD86" s="10">
        <v>-22415.58</v>
      </c>
      <c r="AE86" s="10">
        <v>-13248.49</v>
      </c>
      <c r="AF86" s="10">
        <v>78372.55</v>
      </c>
      <c r="AG86" s="10">
        <v>65124.06</v>
      </c>
      <c r="AH86" s="10">
        <v>-69279.38</v>
      </c>
      <c r="AI86" s="10">
        <v>-4155.32</v>
      </c>
      <c r="AJ86" s="10">
        <v>20732.169999999998</v>
      </c>
      <c r="AK86" s="10">
        <v>16576.849999999999</v>
      </c>
      <c r="AL86" s="10">
        <v>42880.959999999999</v>
      </c>
      <c r="AM86" s="10">
        <v>59457.81</v>
      </c>
      <c r="AN86" s="10">
        <v>-26320.84</v>
      </c>
      <c r="AO86" s="10">
        <v>33136.97</v>
      </c>
      <c r="AP86" s="10">
        <v>830.47</v>
      </c>
      <c r="AQ86" s="10">
        <v>33967.440000000002</v>
      </c>
      <c r="AR86" s="10">
        <v>-26515.14</v>
      </c>
      <c r="AS86" s="10">
        <v>7452.3</v>
      </c>
      <c r="AT86" s="10">
        <v>25082.31</v>
      </c>
      <c r="AU86" s="10">
        <v>32534.61</v>
      </c>
      <c r="AV86" s="10">
        <v>26021.88</v>
      </c>
      <c r="AW86" s="10">
        <v>58556.49</v>
      </c>
      <c r="AX86" s="10">
        <v>-31059.23</v>
      </c>
      <c r="AY86" s="10">
        <v>27497.26</v>
      </c>
      <c r="AZ86" s="10">
        <v>42971.61</v>
      </c>
      <c r="BA86" s="10">
        <v>70468.87</v>
      </c>
      <c r="BB86" s="10">
        <v>-35156.589999999997</v>
      </c>
      <c r="BC86" s="10">
        <v>35312.28</v>
      </c>
      <c r="BD86" s="10">
        <v>120979.45</v>
      </c>
      <c r="BE86" s="10">
        <v>156291.73000000001</v>
      </c>
      <c r="BF86" s="10">
        <v>-63725.4</v>
      </c>
      <c r="BG86" s="10">
        <v>92566.33</v>
      </c>
      <c r="BH86" s="10">
        <v>-64916.46</v>
      </c>
      <c r="BI86" s="10">
        <v>27649.87</v>
      </c>
      <c r="BJ86" s="10">
        <f t="shared" si="1"/>
        <v>-17674.450000000008</v>
      </c>
      <c r="BK86" s="10">
        <f>BK85+BK83+BK77+BK75+BK67</f>
        <v>45324.320000000007</v>
      </c>
      <c r="BL86" s="10">
        <f t="shared" ref="BL86" si="17">BK86-BM86</f>
        <v>-28233.42</v>
      </c>
      <c r="BM86" s="10">
        <f>BM85+BM83+BM77+BM75+BM67</f>
        <v>73557.740000000005</v>
      </c>
    </row>
    <row r="87" spans="1:65" x14ac:dyDescent="0.35">
      <c r="A87" s="4" t="s">
        <v>78</v>
      </c>
      <c r="B87" s="5" t="s">
        <v>79</v>
      </c>
      <c r="C87" s="9">
        <v>588621.73</v>
      </c>
      <c r="D87" s="9">
        <v>-681.77</v>
      </c>
      <c r="E87" s="9">
        <v>587939.96</v>
      </c>
      <c r="F87" s="9">
        <v>-591.07000000000005</v>
      </c>
      <c r="G87" s="9">
        <v>587348.89</v>
      </c>
      <c r="H87" s="9">
        <v>-993.77</v>
      </c>
      <c r="I87" s="9">
        <v>586355.12</v>
      </c>
      <c r="J87" s="9">
        <v>-5239.3900000000003</v>
      </c>
      <c r="K87" s="9">
        <v>581115.73</v>
      </c>
      <c r="L87" s="9">
        <v>1724.2</v>
      </c>
      <c r="M87" s="9">
        <v>582839.93000000005</v>
      </c>
      <c r="N87" s="9">
        <v>5314.5</v>
      </c>
      <c r="O87" s="15">
        <v>588154.43000000005</v>
      </c>
      <c r="P87" s="16">
        <v>8620.02</v>
      </c>
      <c r="Q87" s="9">
        <v>596774.44999999995</v>
      </c>
      <c r="R87" s="9">
        <v>4237.54</v>
      </c>
      <c r="S87" s="9">
        <v>601011.99</v>
      </c>
      <c r="T87" s="9">
        <v>-237.4</v>
      </c>
      <c r="U87" s="9">
        <v>600774.59</v>
      </c>
      <c r="V87" s="9">
        <v>14401.45</v>
      </c>
      <c r="W87" s="9">
        <v>615176.04</v>
      </c>
      <c r="X87" s="9">
        <v>2135.6999999999998</v>
      </c>
      <c r="Y87" s="9">
        <v>617311.74</v>
      </c>
      <c r="Z87" s="9">
        <v>527.87</v>
      </c>
      <c r="AA87" s="9">
        <v>617839.61</v>
      </c>
      <c r="AB87" s="9">
        <v>688.34</v>
      </c>
      <c r="AC87" s="9">
        <v>618527.94999999995</v>
      </c>
      <c r="AD87" s="9">
        <v>1051.32</v>
      </c>
      <c r="AE87" s="9">
        <v>619579.27</v>
      </c>
      <c r="AF87" s="9">
        <v>211.53</v>
      </c>
      <c r="AG87" s="9">
        <v>619790.80000000005</v>
      </c>
      <c r="AH87" s="9">
        <v>1707.87</v>
      </c>
      <c r="AI87" s="9">
        <v>621498.67000000004</v>
      </c>
      <c r="AJ87" s="9">
        <v>919.69</v>
      </c>
      <c r="AK87" s="9">
        <v>622418.36</v>
      </c>
      <c r="AL87" s="9">
        <v>3512.28</v>
      </c>
      <c r="AM87" s="9">
        <v>625930.64</v>
      </c>
      <c r="AN87" s="9">
        <v>2596.13</v>
      </c>
      <c r="AO87" s="9">
        <v>628526.77</v>
      </c>
      <c r="AP87" s="9">
        <v>1081.19</v>
      </c>
      <c r="AQ87" s="9">
        <v>629607.96</v>
      </c>
      <c r="AR87" s="9">
        <v>6139.54</v>
      </c>
      <c r="AS87" s="9">
        <v>635747.5</v>
      </c>
      <c r="AT87" s="9">
        <v>2363.62</v>
      </c>
      <c r="AU87" s="9">
        <v>638111.12</v>
      </c>
      <c r="AV87" s="9">
        <v>2757.26</v>
      </c>
      <c r="AW87" s="9">
        <v>640868.38</v>
      </c>
      <c r="AX87" s="9">
        <v>-325.54000000000002</v>
      </c>
      <c r="AY87" s="9">
        <v>640542.84</v>
      </c>
      <c r="AZ87" s="9">
        <v>246.13</v>
      </c>
      <c r="BA87" s="9">
        <v>640788.97</v>
      </c>
      <c r="BB87" s="9">
        <v>1269.8499999999999</v>
      </c>
      <c r="BC87" s="9">
        <v>642058.81999999995</v>
      </c>
      <c r="BD87" s="9">
        <v>1523.7</v>
      </c>
      <c r="BE87" s="9">
        <v>643582.52</v>
      </c>
      <c r="BF87" s="9">
        <v>751.36</v>
      </c>
      <c r="BG87" s="9">
        <v>644333.88</v>
      </c>
      <c r="BH87" s="9">
        <v>2515.4899999999998</v>
      </c>
      <c r="BI87" s="9">
        <v>646849.37</v>
      </c>
      <c r="BJ87" s="9">
        <f t="shared" si="1"/>
        <v>-1497.4000000000233</v>
      </c>
      <c r="BK87" s="9">
        <v>648346.77</v>
      </c>
      <c r="BL87" s="9">
        <f t="shared" ref="BL87" si="18">BK87-BM87</f>
        <v>-6141.2600000000093</v>
      </c>
      <c r="BM87" s="9">
        <v>654488.03</v>
      </c>
    </row>
    <row r="88" spans="1:65" x14ac:dyDescent="0.35">
      <c r="A88" s="7" t="s">
        <v>0</v>
      </c>
      <c r="B88" s="5" t="s">
        <v>80</v>
      </c>
      <c r="C88" s="10">
        <v>588621.73</v>
      </c>
      <c r="D88" s="10">
        <v>-681.77</v>
      </c>
      <c r="E88" s="10">
        <v>587939.96</v>
      </c>
      <c r="F88" s="10">
        <v>-591.07000000000005</v>
      </c>
      <c r="G88" s="10">
        <v>587348.89</v>
      </c>
      <c r="H88" s="10">
        <v>-993.77</v>
      </c>
      <c r="I88" s="10">
        <v>586355.12</v>
      </c>
      <c r="J88" s="10">
        <v>-5239.3900000000003</v>
      </c>
      <c r="K88" s="10">
        <v>581115.73</v>
      </c>
      <c r="L88" s="10">
        <v>1724.2</v>
      </c>
      <c r="M88" s="10">
        <v>582839.93000000005</v>
      </c>
      <c r="N88" s="10">
        <v>5314.5</v>
      </c>
      <c r="O88" s="17">
        <v>588154.43000000005</v>
      </c>
      <c r="P88" s="18">
        <v>8620.02</v>
      </c>
      <c r="Q88" s="10">
        <v>596774.44999999995</v>
      </c>
      <c r="R88" s="10">
        <v>4237.54</v>
      </c>
      <c r="S88" s="10">
        <v>601011.99</v>
      </c>
      <c r="T88" s="10">
        <v>-237.4</v>
      </c>
      <c r="U88" s="10">
        <v>600774.59</v>
      </c>
      <c r="V88" s="10">
        <v>14401.45</v>
      </c>
      <c r="W88" s="10">
        <v>615176.04</v>
      </c>
      <c r="X88" s="10">
        <v>2135.6999999999998</v>
      </c>
      <c r="Y88" s="10">
        <v>617311.74</v>
      </c>
      <c r="Z88" s="10">
        <v>527.87</v>
      </c>
      <c r="AA88" s="10">
        <v>617839.61</v>
      </c>
      <c r="AB88" s="10">
        <v>688.34</v>
      </c>
      <c r="AC88" s="10">
        <v>618527.94999999995</v>
      </c>
      <c r="AD88" s="10">
        <v>1051.32</v>
      </c>
      <c r="AE88" s="10">
        <v>619579.27</v>
      </c>
      <c r="AF88" s="10">
        <v>211.53</v>
      </c>
      <c r="AG88" s="10">
        <v>619790.80000000005</v>
      </c>
      <c r="AH88" s="10">
        <v>1707.87</v>
      </c>
      <c r="AI88" s="10">
        <v>621498.67000000004</v>
      </c>
      <c r="AJ88" s="10">
        <v>919.69</v>
      </c>
      <c r="AK88" s="10">
        <v>622418.36</v>
      </c>
      <c r="AL88" s="10">
        <v>3512.28</v>
      </c>
      <c r="AM88" s="10">
        <v>625930.64</v>
      </c>
      <c r="AN88" s="10">
        <v>2596.13</v>
      </c>
      <c r="AO88" s="10">
        <v>628526.77</v>
      </c>
      <c r="AP88" s="10">
        <v>1081.19</v>
      </c>
      <c r="AQ88" s="10">
        <v>629607.96</v>
      </c>
      <c r="AR88" s="10">
        <v>6139.54</v>
      </c>
      <c r="AS88" s="10">
        <v>635747.5</v>
      </c>
      <c r="AT88" s="10">
        <v>2363.62</v>
      </c>
      <c r="AU88" s="10">
        <v>638111.12</v>
      </c>
      <c r="AV88" s="10">
        <v>2757.26</v>
      </c>
      <c r="AW88" s="10">
        <v>640868.38</v>
      </c>
      <c r="AX88" s="10">
        <v>-325.54000000000002</v>
      </c>
      <c r="AY88" s="10">
        <v>640542.84</v>
      </c>
      <c r="AZ88" s="10">
        <v>246.13</v>
      </c>
      <c r="BA88" s="10">
        <v>640788.97</v>
      </c>
      <c r="BB88" s="10">
        <v>1269.8499999999999</v>
      </c>
      <c r="BC88" s="10">
        <v>642058.81999999995</v>
      </c>
      <c r="BD88" s="10">
        <v>1523.7</v>
      </c>
      <c r="BE88" s="10">
        <v>643582.52</v>
      </c>
      <c r="BF88" s="10">
        <v>751.36</v>
      </c>
      <c r="BG88" s="10">
        <v>644333.88</v>
      </c>
      <c r="BH88" s="10">
        <v>2515.4899999999998</v>
      </c>
      <c r="BI88" s="10">
        <v>646849.37</v>
      </c>
      <c r="BJ88" s="10">
        <f t="shared" si="1"/>
        <v>-1497.4000000000233</v>
      </c>
      <c r="BK88" s="10">
        <f>SUM(BK87)</f>
        <v>648346.77</v>
      </c>
      <c r="BL88" s="10">
        <f t="shared" ref="BL88" si="19">BK88-BM88</f>
        <v>-6141.2600000000093</v>
      </c>
      <c r="BM88" s="10">
        <f>SUM(BM87)</f>
        <v>654488.03</v>
      </c>
    </row>
    <row r="89" spans="1:65" x14ac:dyDescent="0.35">
      <c r="A89" s="4" t="s">
        <v>81</v>
      </c>
      <c r="B89" s="5" t="s">
        <v>82</v>
      </c>
      <c r="C89" s="9">
        <v>21972.49</v>
      </c>
      <c r="D89" s="9">
        <v>-170.32</v>
      </c>
      <c r="E89" s="9">
        <v>21802.17</v>
      </c>
      <c r="F89" s="9">
        <v>0.04</v>
      </c>
      <c r="G89" s="9">
        <v>21802.21</v>
      </c>
      <c r="H89" s="9">
        <v>89.81</v>
      </c>
      <c r="I89" s="9">
        <v>21892.02</v>
      </c>
      <c r="J89" s="9">
        <v>0.03</v>
      </c>
      <c r="K89" s="9">
        <v>21892.05</v>
      </c>
      <c r="L89" s="9">
        <v>-0.01</v>
      </c>
      <c r="M89" s="9">
        <v>21892.04</v>
      </c>
      <c r="N89" s="9">
        <v>-0.01</v>
      </c>
      <c r="O89" s="15">
        <v>21892.03</v>
      </c>
      <c r="P89" s="16">
        <v>0.01</v>
      </c>
      <c r="Q89" s="9">
        <v>21892.04</v>
      </c>
      <c r="R89" s="9">
        <v>-253.38</v>
      </c>
      <c r="S89" s="9">
        <v>21638.66</v>
      </c>
      <c r="T89" s="9">
        <v>211.16</v>
      </c>
      <c r="U89" s="9">
        <v>21849.82</v>
      </c>
      <c r="V89" s="9">
        <v>6174.4</v>
      </c>
      <c r="W89" s="9">
        <v>28024.22</v>
      </c>
      <c r="X89" s="9">
        <v>-1294.5999999999999</v>
      </c>
      <c r="Y89" s="9">
        <v>26729.62</v>
      </c>
      <c r="Z89" s="9">
        <v>-419.06</v>
      </c>
      <c r="AA89" s="9">
        <v>26310.560000000001</v>
      </c>
      <c r="AB89" s="9">
        <v>393.03</v>
      </c>
      <c r="AC89" s="9">
        <v>26703.59</v>
      </c>
      <c r="AD89" s="9">
        <v>27.47</v>
      </c>
      <c r="AE89" s="9">
        <v>26731.06</v>
      </c>
      <c r="AF89" s="9">
        <v>34.090000000000003</v>
      </c>
      <c r="AG89" s="9">
        <v>26765.15</v>
      </c>
      <c r="AH89" s="9">
        <v>1906.91</v>
      </c>
      <c r="AI89" s="9">
        <v>28672.06</v>
      </c>
      <c r="AJ89" s="9">
        <v>168.39</v>
      </c>
      <c r="AK89" s="9">
        <v>28840.45</v>
      </c>
      <c r="AL89" s="9">
        <v>-146.63999999999999</v>
      </c>
      <c r="AM89" s="9">
        <v>28693.81</v>
      </c>
      <c r="AN89" s="9">
        <v>59.84</v>
      </c>
      <c r="AO89" s="9">
        <v>28753.65</v>
      </c>
      <c r="AP89" s="9">
        <v>-30.84</v>
      </c>
      <c r="AQ89" s="9">
        <v>28722.81</v>
      </c>
      <c r="AR89" s="9">
        <v>-133.63999999999999</v>
      </c>
      <c r="AS89" s="9">
        <v>28589.17</v>
      </c>
      <c r="AT89" s="9">
        <v>283.33999999999997</v>
      </c>
      <c r="AU89" s="9">
        <v>28872.51</v>
      </c>
      <c r="AV89" s="9">
        <v>1895</v>
      </c>
      <c r="AW89" s="9">
        <v>30767.51</v>
      </c>
      <c r="AX89" s="9">
        <v>-900.78</v>
      </c>
      <c r="AY89" s="9">
        <v>29866.73</v>
      </c>
      <c r="AZ89" s="9">
        <v>0.33</v>
      </c>
      <c r="BA89" s="9">
        <v>29867.06</v>
      </c>
      <c r="BB89" s="9">
        <v>648.92999999999995</v>
      </c>
      <c r="BC89" s="9">
        <v>30515.99</v>
      </c>
      <c r="BD89" s="9">
        <v>84.79</v>
      </c>
      <c r="BE89" s="9">
        <v>30600.78</v>
      </c>
      <c r="BF89" s="9">
        <v>-42.39</v>
      </c>
      <c r="BG89" s="9">
        <v>30558.39</v>
      </c>
      <c r="BH89" s="9">
        <v>1007.92</v>
      </c>
      <c r="BI89" s="9">
        <v>31566.31</v>
      </c>
      <c r="BJ89" s="9">
        <f t="shared" si="1"/>
        <v>755.93000000000029</v>
      </c>
      <c r="BK89" s="9">
        <v>30810.38</v>
      </c>
      <c r="BL89" s="9">
        <f t="shared" ref="BL89" si="20">BK89-BM89</f>
        <v>0</v>
      </c>
      <c r="BM89" s="9">
        <v>30810.38</v>
      </c>
    </row>
    <row r="90" spans="1:65" x14ac:dyDescent="0.35">
      <c r="A90" s="4" t="s">
        <v>368</v>
      </c>
      <c r="B90" s="5" t="s">
        <v>369</v>
      </c>
      <c r="C90" s="9">
        <v>1326.44</v>
      </c>
      <c r="D90" s="9">
        <v>0.01</v>
      </c>
      <c r="E90" s="9">
        <v>1326.45</v>
      </c>
      <c r="F90" s="9">
        <v>-0.01</v>
      </c>
      <c r="G90" s="9">
        <v>1326.44</v>
      </c>
      <c r="H90" s="9">
        <v>0.01</v>
      </c>
      <c r="I90" s="9">
        <v>1326.45</v>
      </c>
      <c r="J90" s="9">
        <v>-0.01</v>
      </c>
      <c r="K90" s="9">
        <v>1326.44</v>
      </c>
      <c r="L90" s="9">
        <v>0.01</v>
      </c>
      <c r="M90" s="9">
        <v>1326.45</v>
      </c>
      <c r="N90" s="9">
        <v>-0.01</v>
      </c>
      <c r="O90" s="15">
        <v>1326.44</v>
      </c>
      <c r="P90" s="16">
        <v>0</v>
      </c>
      <c r="Q90" s="9">
        <v>1326.44</v>
      </c>
      <c r="R90" s="9">
        <v>0.01</v>
      </c>
      <c r="S90" s="9">
        <v>1326.45</v>
      </c>
      <c r="T90" s="9">
        <v>-0.01</v>
      </c>
      <c r="U90" s="9">
        <v>1326.44</v>
      </c>
      <c r="V90" s="9">
        <v>0.01</v>
      </c>
      <c r="W90" s="9">
        <v>1326.45</v>
      </c>
      <c r="X90" s="9">
        <v>-0.01</v>
      </c>
      <c r="Y90" s="9">
        <v>1326.44</v>
      </c>
      <c r="Z90" s="9">
        <v>0</v>
      </c>
      <c r="AA90" s="9">
        <v>1326.44</v>
      </c>
      <c r="AB90" s="9">
        <v>0.01</v>
      </c>
      <c r="AC90" s="9">
        <v>1326.45</v>
      </c>
      <c r="AD90" s="9">
        <v>-0.01</v>
      </c>
      <c r="AE90" s="9">
        <v>1326.44</v>
      </c>
      <c r="AF90" s="9">
        <v>0.01</v>
      </c>
      <c r="AG90" s="9">
        <v>1326.45</v>
      </c>
      <c r="AH90" s="9">
        <v>-0.01</v>
      </c>
      <c r="AI90" s="9">
        <v>1326.44</v>
      </c>
      <c r="AJ90" s="9">
        <v>0.01</v>
      </c>
      <c r="AK90" s="9">
        <v>1326.45</v>
      </c>
      <c r="AL90" s="9">
        <v>-0.01</v>
      </c>
      <c r="AM90" s="9">
        <v>1326.44</v>
      </c>
      <c r="AN90" s="9">
        <v>0</v>
      </c>
      <c r="AO90" s="9">
        <v>1326.44</v>
      </c>
      <c r="AP90" s="9">
        <v>0.01</v>
      </c>
      <c r="AQ90" s="9">
        <v>1326.45</v>
      </c>
      <c r="AR90" s="9">
        <v>-0.01</v>
      </c>
      <c r="AS90" s="9">
        <v>1326.44</v>
      </c>
      <c r="AT90" s="9">
        <v>0.01</v>
      </c>
      <c r="AU90" s="9">
        <v>1326.45</v>
      </c>
      <c r="AV90" s="9">
        <v>-0.01</v>
      </c>
      <c r="AW90" s="9">
        <v>1326.44</v>
      </c>
      <c r="AX90" s="9">
        <v>0</v>
      </c>
      <c r="AY90" s="9">
        <v>1326.44</v>
      </c>
      <c r="AZ90" s="9">
        <v>0.01</v>
      </c>
      <c r="BA90" s="9">
        <v>1326.45</v>
      </c>
      <c r="BB90" s="9">
        <v>-0.01</v>
      </c>
      <c r="BC90" s="9">
        <v>1326.44</v>
      </c>
      <c r="BD90" s="9">
        <v>0.01</v>
      </c>
      <c r="BE90" s="9">
        <v>1326.45</v>
      </c>
      <c r="BF90" s="9">
        <v>-0.01</v>
      </c>
      <c r="BG90" s="9">
        <v>1326.44</v>
      </c>
      <c r="BH90" s="9">
        <v>0.01</v>
      </c>
      <c r="BI90" s="9">
        <v>1326.45</v>
      </c>
      <c r="BJ90" s="9">
        <f t="shared" si="1"/>
        <v>9.9999999999909051E-3</v>
      </c>
      <c r="BK90" s="9">
        <v>1326.44</v>
      </c>
      <c r="BL90" s="9">
        <f t="shared" ref="BL90" si="21">BK90-BM90</f>
        <v>0</v>
      </c>
      <c r="BM90" s="9">
        <v>1326.44</v>
      </c>
    </row>
    <row r="91" spans="1:65" x14ac:dyDescent="0.35">
      <c r="A91" s="7" t="s">
        <v>0</v>
      </c>
      <c r="B91" s="5" t="s">
        <v>83</v>
      </c>
      <c r="C91" s="10">
        <v>23298.93</v>
      </c>
      <c r="D91" s="10">
        <v>-170.31</v>
      </c>
      <c r="E91" s="10">
        <v>23128.62</v>
      </c>
      <c r="F91" s="10">
        <v>0.03</v>
      </c>
      <c r="G91" s="10">
        <v>23128.65</v>
      </c>
      <c r="H91" s="10">
        <v>89.82</v>
      </c>
      <c r="I91" s="10">
        <v>23218.47</v>
      </c>
      <c r="J91" s="10">
        <v>0.02</v>
      </c>
      <c r="K91" s="10">
        <v>23218.49</v>
      </c>
      <c r="L91" s="10">
        <v>0</v>
      </c>
      <c r="M91" s="10">
        <v>23218.49</v>
      </c>
      <c r="N91" s="10">
        <v>-0.02</v>
      </c>
      <c r="O91" s="17">
        <v>23218.47</v>
      </c>
      <c r="P91" s="18">
        <v>0.01</v>
      </c>
      <c r="Q91" s="10">
        <v>23218.48</v>
      </c>
      <c r="R91" s="10">
        <v>-253.37</v>
      </c>
      <c r="S91" s="10">
        <v>22965.11</v>
      </c>
      <c r="T91" s="10">
        <v>211.15</v>
      </c>
      <c r="U91" s="10">
        <v>23176.26</v>
      </c>
      <c r="V91" s="10">
        <v>6174.41</v>
      </c>
      <c r="W91" s="10">
        <v>29350.67</v>
      </c>
      <c r="X91" s="10">
        <v>-1294.6099999999999</v>
      </c>
      <c r="Y91" s="10">
        <v>28056.06</v>
      </c>
      <c r="Z91" s="10">
        <v>-419.06</v>
      </c>
      <c r="AA91" s="10">
        <v>27637</v>
      </c>
      <c r="AB91" s="10">
        <v>393.04</v>
      </c>
      <c r="AC91" s="10">
        <v>28030.04</v>
      </c>
      <c r="AD91" s="10">
        <v>27.46</v>
      </c>
      <c r="AE91" s="10">
        <v>28057.5</v>
      </c>
      <c r="AF91" s="10">
        <v>34.1</v>
      </c>
      <c r="AG91" s="10">
        <v>28091.599999999999</v>
      </c>
      <c r="AH91" s="10">
        <v>1906.9</v>
      </c>
      <c r="AI91" s="10">
        <v>29998.5</v>
      </c>
      <c r="AJ91" s="10">
        <v>168.4</v>
      </c>
      <c r="AK91" s="10">
        <v>30166.9</v>
      </c>
      <c r="AL91" s="10">
        <v>-146.65</v>
      </c>
      <c r="AM91" s="10">
        <v>30020.25</v>
      </c>
      <c r="AN91" s="10">
        <v>59.84</v>
      </c>
      <c r="AO91" s="10">
        <v>30080.09</v>
      </c>
      <c r="AP91" s="10">
        <v>-30.83</v>
      </c>
      <c r="AQ91" s="10">
        <v>30049.26</v>
      </c>
      <c r="AR91" s="10">
        <v>-133.65</v>
      </c>
      <c r="AS91" s="10">
        <v>29915.61</v>
      </c>
      <c r="AT91" s="10">
        <v>283.35000000000002</v>
      </c>
      <c r="AU91" s="10">
        <v>30198.959999999999</v>
      </c>
      <c r="AV91" s="10">
        <v>1894.99</v>
      </c>
      <c r="AW91" s="10">
        <v>32093.95</v>
      </c>
      <c r="AX91" s="10">
        <v>-900.78</v>
      </c>
      <c r="AY91" s="10">
        <v>31193.17</v>
      </c>
      <c r="AZ91" s="10">
        <v>0.34</v>
      </c>
      <c r="BA91" s="10">
        <v>31193.51</v>
      </c>
      <c r="BB91" s="10">
        <v>648.91999999999996</v>
      </c>
      <c r="BC91" s="10">
        <v>31842.43</v>
      </c>
      <c r="BD91" s="10">
        <v>84.8</v>
      </c>
      <c r="BE91" s="10">
        <v>31927.23</v>
      </c>
      <c r="BF91" s="10">
        <v>-42.4</v>
      </c>
      <c r="BG91" s="10">
        <v>31884.83</v>
      </c>
      <c r="BH91" s="10">
        <v>1007.93</v>
      </c>
      <c r="BI91" s="10">
        <v>32892.76</v>
      </c>
      <c r="BJ91" s="10">
        <f t="shared" si="1"/>
        <v>755.94000000000233</v>
      </c>
      <c r="BK91" s="10">
        <f>SUM(BK89:BK90)</f>
        <v>32136.82</v>
      </c>
      <c r="BL91" s="10">
        <f t="shared" ref="BL91" si="22">BK91-BM91</f>
        <v>0</v>
      </c>
      <c r="BM91" s="10">
        <f>SUM(BM89:BM90)</f>
        <v>32136.82</v>
      </c>
    </row>
    <row r="92" spans="1:65" x14ac:dyDescent="0.35">
      <c r="A92" s="4" t="s">
        <v>84</v>
      </c>
      <c r="B92" s="5" t="s">
        <v>85</v>
      </c>
      <c r="C92" s="9">
        <v>287800.57</v>
      </c>
      <c r="D92" s="9">
        <v>22601.03</v>
      </c>
      <c r="E92" s="9">
        <v>310401.59999999998</v>
      </c>
      <c r="F92" s="9">
        <v>-39225.440000000002</v>
      </c>
      <c r="G92" s="9">
        <v>271176.15999999997</v>
      </c>
      <c r="H92" s="9">
        <v>3402.48</v>
      </c>
      <c r="I92" s="9">
        <v>274578.64</v>
      </c>
      <c r="J92" s="9">
        <v>-1080.33</v>
      </c>
      <c r="K92" s="9">
        <v>273498.31</v>
      </c>
      <c r="L92" s="9">
        <v>50825.24</v>
      </c>
      <c r="M92" s="9">
        <v>324323.55</v>
      </c>
      <c r="N92" s="9">
        <v>-47152.18</v>
      </c>
      <c r="O92" s="15">
        <v>277171.37</v>
      </c>
      <c r="P92" s="16">
        <v>-1972.04</v>
      </c>
      <c r="Q92" s="9">
        <v>275199.33</v>
      </c>
      <c r="R92" s="9">
        <v>19549.689999999999</v>
      </c>
      <c r="S92" s="9">
        <v>294749.02</v>
      </c>
      <c r="T92" s="9">
        <v>-71873.63</v>
      </c>
      <c r="U92" s="9">
        <v>222875.39</v>
      </c>
      <c r="V92" s="9">
        <v>45685.74</v>
      </c>
      <c r="W92" s="9">
        <v>268561.13</v>
      </c>
      <c r="X92" s="9">
        <v>-64010.79</v>
      </c>
      <c r="Y92" s="9">
        <v>204550.34</v>
      </c>
      <c r="Z92" s="9">
        <v>104740.08</v>
      </c>
      <c r="AA92" s="9">
        <v>309290.42</v>
      </c>
      <c r="AB92" s="9">
        <v>29906.94</v>
      </c>
      <c r="AC92" s="9">
        <v>339197.36</v>
      </c>
      <c r="AD92" s="9">
        <v>-34600.550000000003</v>
      </c>
      <c r="AE92" s="9">
        <v>304596.81</v>
      </c>
      <c r="AF92" s="9">
        <v>-9815.83</v>
      </c>
      <c r="AG92" s="9">
        <v>294780.98</v>
      </c>
      <c r="AH92" s="9">
        <v>121.8</v>
      </c>
      <c r="AI92" s="9">
        <v>294902.78000000003</v>
      </c>
      <c r="AJ92" s="9">
        <v>19342.36</v>
      </c>
      <c r="AK92" s="9">
        <v>314245.14</v>
      </c>
      <c r="AL92" s="9">
        <v>-28105.69</v>
      </c>
      <c r="AM92" s="9">
        <v>286139.45</v>
      </c>
      <c r="AN92" s="9">
        <v>4304.12</v>
      </c>
      <c r="AO92" s="9">
        <v>290443.57</v>
      </c>
      <c r="AP92" s="9">
        <v>-2364.27</v>
      </c>
      <c r="AQ92" s="9">
        <v>288079.3</v>
      </c>
      <c r="AR92" s="9">
        <v>-1278.6300000000001</v>
      </c>
      <c r="AS92" s="9">
        <v>286800.67</v>
      </c>
      <c r="AT92" s="9">
        <v>-5010.29</v>
      </c>
      <c r="AU92" s="9">
        <v>281790.38</v>
      </c>
      <c r="AV92" s="9">
        <v>2727.2</v>
      </c>
      <c r="AW92" s="9">
        <v>284517.58</v>
      </c>
      <c r="AX92" s="9">
        <v>-166378.64000000001</v>
      </c>
      <c r="AY92" s="9">
        <v>118138.94</v>
      </c>
      <c r="AZ92" s="9">
        <v>187239.13</v>
      </c>
      <c r="BA92" s="9">
        <v>305378.07</v>
      </c>
      <c r="BB92" s="9">
        <v>-15820.11</v>
      </c>
      <c r="BC92" s="9">
        <v>289557.96000000002</v>
      </c>
      <c r="BD92" s="9">
        <v>-1183.99</v>
      </c>
      <c r="BE92" s="9">
        <v>288373.96999999997</v>
      </c>
      <c r="BF92" s="9">
        <v>8475.01</v>
      </c>
      <c r="BG92" s="9">
        <v>296848.98</v>
      </c>
      <c r="BH92" s="9">
        <v>-21741.96</v>
      </c>
      <c r="BI92" s="9">
        <v>275107.02</v>
      </c>
      <c r="BJ92" s="9">
        <f t="shared" si="1"/>
        <v>-18633.639999999956</v>
      </c>
      <c r="BK92" s="9">
        <v>293740.65999999997</v>
      </c>
      <c r="BL92" s="9">
        <f t="shared" ref="BL92" si="23">BK92-BM92</f>
        <v>-764.95000000001164</v>
      </c>
      <c r="BM92" s="9">
        <v>294505.61</v>
      </c>
    </row>
    <row r="93" spans="1:65" x14ac:dyDescent="0.35">
      <c r="A93" s="7" t="s">
        <v>0</v>
      </c>
      <c r="B93" s="5" t="s">
        <v>86</v>
      </c>
      <c r="C93" s="10">
        <v>287800.57</v>
      </c>
      <c r="D93" s="10">
        <v>22601.03</v>
      </c>
      <c r="E93" s="10">
        <v>310401.59999999998</v>
      </c>
      <c r="F93" s="10">
        <v>-39225.440000000002</v>
      </c>
      <c r="G93" s="10">
        <v>271176.15999999997</v>
      </c>
      <c r="H93" s="10">
        <v>3402.48</v>
      </c>
      <c r="I93" s="10">
        <v>274578.64</v>
      </c>
      <c r="J93" s="10">
        <v>-1080.33</v>
      </c>
      <c r="K93" s="10">
        <v>273498.31</v>
      </c>
      <c r="L93" s="10">
        <v>50825.24</v>
      </c>
      <c r="M93" s="10">
        <v>324323.55</v>
      </c>
      <c r="N93" s="10">
        <v>-47152.18</v>
      </c>
      <c r="O93" s="17">
        <v>277171.37</v>
      </c>
      <c r="P93" s="18">
        <v>-1972.04</v>
      </c>
      <c r="Q93" s="10">
        <v>275199.33</v>
      </c>
      <c r="R93" s="10">
        <v>19549.689999999999</v>
      </c>
      <c r="S93" s="10">
        <v>294749.02</v>
      </c>
      <c r="T93" s="10">
        <v>-71873.63</v>
      </c>
      <c r="U93" s="10">
        <v>222875.39</v>
      </c>
      <c r="V93" s="10">
        <v>45685.74</v>
      </c>
      <c r="W93" s="10">
        <v>268561.13</v>
      </c>
      <c r="X93" s="10">
        <v>-64010.79</v>
      </c>
      <c r="Y93" s="10">
        <v>204550.34</v>
      </c>
      <c r="Z93" s="10">
        <v>104740.08</v>
      </c>
      <c r="AA93" s="10">
        <v>309290.42</v>
      </c>
      <c r="AB93" s="10">
        <v>29906.94</v>
      </c>
      <c r="AC93" s="10">
        <v>339197.36</v>
      </c>
      <c r="AD93" s="10">
        <v>-34600.550000000003</v>
      </c>
      <c r="AE93" s="10">
        <v>304596.81</v>
      </c>
      <c r="AF93" s="10">
        <v>-9815.83</v>
      </c>
      <c r="AG93" s="10">
        <v>294780.98</v>
      </c>
      <c r="AH93" s="10">
        <v>121.8</v>
      </c>
      <c r="AI93" s="10">
        <v>294902.78000000003</v>
      </c>
      <c r="AJ93" s="10">
        <v>19342.36</v>
      </c>
      <c r="AK93" s="10">
        <v>314245.14</v>
      </c>
      <c r="AL93" s="10">
        <v>-28105.69</v>
      </c>
      <c r="AM93" s="10">
        <v>286139.45</v>
      </c>
      <c r="AN93" s="10">
        <v>4304.12</v>
      </c>
      <c r="AO93" s="10">
        <v>290443.57</v>
      </c>
      <c r="AP93" s="10">
        <v>-2364.27</v>
      </c>
      <c r="AQ93" s="10">
        <v>288079.3</v>
      </c>
      <c r="AR93" s="10">
        <v>-1278.6300000000001</v>
      </c>
      <c r="AS93" s="10">
        <v>286800.67</v>
      </c>
      <c r="AT93" s="10">
        <v>-5010.29</v>
      </c>
      <c r="AU93" s="10">
        <v>281790.38</v>
      </c>
      <c r="AV93" s="10">
        <v>2727.2</v>
      </c>
      <c r="AW93" s="10">
        <v>284517.58</v>
      </c>
      <c r="AX93" s="10">
        <v>-166378.64000000001</v>
      </c>
      <c r="AY93" s="10">
        <v>118138.94</v>
      </c>
      <c r="AZ93" s="10">
        <v>187239.13</v>
      </c>
      <c r="BA93" s="10">
        <v>305378.07</v>
      </c>
      <c r="BB93" s="10">
        <v>-15820.11</v>
      </c>
      <c r="BC93" s="10">
        <v>289557.96000000002</v>
      </c>
      <c r="BD93" s="10">
        <v>-1183.99</v>
      </c>
      <c r="BE93" s="10">
        <v>288373.96999999997</v>
      </c>
      <c r="BF93" s="10">
        <v>8475.01</v>
      </c>
      <c r="BG93" s="10">
        <v>296848.98</v>
      </c>
      <c r="BH93" s="10">
        <v>-21741.96</v>
      </c>
      <c r="BI93" s="10">
        <v>275107.02</v>
      </c>
      <c r="BJ93" s="10">
        <f t="shared" si="1"/>
        <v>-18633.639999999956</v>
      </c>
      <c r="BK93" s="10">
        <f>SUM(BK92)</f>
        <v>293740.65999999997</v>
      </c>
      <c r="BL93" s="10">
        <f t="shared" ref="BL93" si="24">BK93-BM93</f>
        <v>-764.95000000001164</v>
      </c>
      <c r="BM93" s="10">
        <f>SUM(BM92)</f>
        <v>294505.61</v>
      </c>
    </row>
    <row r="94" spans="1:65" x14ac:dyDescent="0.35">
      <c r="A94" s="4" t="s">
        <v>87</v>
      </c>
      <c r="B94" s="5" t="s">
        <v>88</v>
      </c>
      <c r="C94" s="9">
        <v>575633</v>
      </c>
      <c r="D94" s="9">
        <v>-124678</v>
      </c>
      <c r="E94" s="9">
        <v>450955</v>
      </c>
      <c r="F94" s="9">
        <v>-1382895</v>
      </c>
      <c r="G94" s="9">
        <v>-931940</v>
      </c>
      <c r="H94" s="9">
        <v>934096</v>
      </c>
      <c r="I94" s="9">
        <v>2156</v>
      </c>
      <c r="J94" s="9">
        <v>-3643</v>
      </c>
      <c r="K94" s="9">
        <v>-1487</v>
      </c>
      <c r="L94" s="9">
        <v>356</v>
      </c>
      <c r="M94" s="9">
        <v>-1131</v>
      </c>
      <c r="N94" s="9">
        <v>-1510</v>
      </c>
      <c r="O94" s="15">
        <v>-2641</v>
      </c>
      <c r="P94" s="16">
        <v>-709</v>
      </c>
      <c r="Q94" s="9">
        <v>-3350</v>
      </c>
      <c r="R94" s="9">
        <v>2871</v>
      </c>
      <c r="S94" s="9">
        <v>-479</v>
      </c>
      <c r="T94" s="9">
        <v>-776</v>
      </c>
      <c r="U94" s="9">
        <v>-1255</v>
      </c>
      <c r="V94" s="9">
        <v>-314915</v>
      </c>
      <c r="W94" s="9">
        <v>-316170</v>
      </c>
      <c r="X94" s="9">
        <v>2113341</v>
      </c>
      <c r="Y94" s="9">
        <v>1797171</v>
      </c>
      <c r="Z94" s="9">
        <v>-1791363</v>
      </c>
      <c r="AA94" s="9">
        <v>5808</v>
      </c>
      <c r="AB94" s="9">
        <v>1368</v>
      </c>
      <c r="AC94" s="9">
        <v>7176</v>
      </c>
      <c r="AD94" s="9">
        <v>706366</v>
      </c>
      <c r="AE94" s="9">
        <v>713542</v>
      </c>
      <c r="AF94" s="9">
        <v>-902715</v>
      </c>
      <c r="AG94" s="9">
        <v>-189173</v>
      </c>
      <c r="AH94" s="9">
        <v>108834</v>
      </c>
      <c r="AI94" s="9">
        <v>-80339</v>
      </c>
      <c r="AJ94" s="9">
        <v>-224267</v>
      </c>
      <c r="AK94" s="9">
        <v>-304606</v>
      </c>
      <c r="AL94" s="9">
        <v>4322</v>
      </c>
      <c r="AM94" s="9">
        <v>-300284</v>
      </c>
      <c r="AN94" s="9">
        <v>-168916</v>
      </c>
      <c r="AO94" s="9">
        <v>-469200</v>
      </c>
      <c r="AP94" s="9">
        <v>465410</v>
      </c>
      <c r="AQ94" s="9">
        <v>-3790</v>
      </c>
      <c r="AR94" s="9">
        <v>-266469</v>
      </c>
      <c r="AS94" s="9">
        <v>-270259</v>
      </c>
      <c r="AT94" s="9">
        <v>11369</v>
      </c>
      <c r="AU94" s="9">
        <v>-258890</v>
      </c>
      <c r="AV94" s="9">
        <v>2299626</v>
      </c>
      <c r="AW94" s="9">
        <v>2040736</v>
      </c>
      <c r="AX94" s="9">
        <v>-2040736</v>
      </c>
      <c r="AY94" s="9">
        <v>0</v>
      </c>
      <c r="AZ94" s="9">
        <v>0</v>
      </c>
      <c r="BA94" s="9">
        <v>0</v>
      </c>
      <c r="BB94" s="9">
        <v>910750</v>
      </c>
      <c r="BC94" s="9">
        <v>910750</v>
      </c>
      <c r="BD94" s="9">
        <v>-1311776</v>
      </c>
      <c r="BE94" s="9">
        <v>-401026</v>
      </c>
      <c r="BF94" s="9">
        <v>401026</v>
      </c>
      <c r="BG94" s="9">
        <v>0</v>
      </c>
      <c r="BH94" s="9">
        <v>480811</v>
      </c>
      <c r="BI94" s="9">
        <v>480811</v>
      </c>
      <c r="BJ94" s="9">
        <f t="shared" si="1"/>
        <v>480811</v>
      </c>
      <c r="BK94" s="9">
        <v>0</v>
      </c>
      <c r="BL94" s="9">
        <f t="shared" ref="BL94" si="25">BK94-BM94</f>
        <v>0</v>
      </c>
      <c r="BM94" s="9"/>
    </row>
    <row r="95" spans="1:65" x14ac:dyDescent="0.35">
      <c r="A95" s="7" t="s">
        <v>0</v>
      </c>
      <c r="B95" s="5" t="s">
        <v>89</v>
      </c>
      <c r="C95" s="10">
        <v>575633</v>
      </c>
      <c r="D95" s="10">
        <v>-124678</v>
      </c>
      <c r="E95" s="10">
        <v>450955</v>
      </c>
      <c r="F95" s="10">
        <v>-1382895</v>
      </c>
      <c r="G95" s="10">
        <v>-931940</v>
      </c>
      <c r="H95" s="10">
        <v>934096</v>
      </c>
      <c r="I95" s="10">
        <v>2156</v>
      </c>
      <c r="J95" s="10">
        <v>-3643</v>
      </c>
      <c r="K95" s="10">
        <v>-1487</v>
      </c>
      <c r="L95" s="10">
        <v>356</v>
      </c>
      <c r="M95" s="10">
        <v>-1131</v>
      </c>
      <c r="N95" s="10">
        <v>-1510</v>
      </c>
      <c r="O95" s="17">
        <v>-2641</v>
      </c>
      <c r="P95" s="18">
        <v>-709</v>
      </c>
      <c r="Q95" s="10">
        <v>-3350</v>
      </c>
      <c r="R95" s="10">
        <v>2871</v>
      </c>
      <c r="S95" s="10">
        <v>-479</v>
      </c>
      <c r="T95" s="10">
        <v>-776</v>
      </c>
      <c r="U95" s="10">
        <v>-1255</v>
      </c>
      <c r="V95" s="10">
        <v>-314915</v>
      </c>
      <c r="W95" s="10">
        <v>-316170</v>
      </c>
      <c r="X95" s="10">
        <v>2113341</v>
      </c>
      <c r="Y95" s="10">
        <v>1797171</v>
      </c>
      <c r="Z95" s="10">
        <v>-1791363</v>
      </c>
      <c r="AA95" s="10">
        <v>5808</v>
      </c>
      <c r="AB95" s="10">
        <v>1368</v>
      </c>
      <c r="AC95" s="10">
        <v>7176</v>
      </c>
      <c r="AD95" s="10">
        <v>706366</v>
      </c>
      <c r="AE95" s="10">
        <v>713542</v>
      </c>
      <c r="AF95" s="10">
        <v>-902715</v>
      </c>
      <c r="AG95" s="10">
        <v>-189173</v>
      </c>
      <c r="AH95" s="10">
        <v>108834</v>
      </c>
      <c r="AI95" s="10">
        <v>-80339</v>
      </c>
      <c r="AJ95" s="10">
        <v>-224267</v>
      </c>
      <c r="AK95" s="10">
        <v>-304606</v>
      </c>
      <c r="AL95" s="10">
        <v>4322</v>
      </c>
      <c r="AM95" s="10">
        <v>-300284</v>
      </c>
      <c r="AN95" s="10">
        <v>-168916</v>
      </c>
      <c r="AO95" s="10">
        <v>-469200</v>
      </c>
      <c r="AP95" s="10">
        <v>465410</v>
      </c>
      <c r="AQ95" s="10">
        <v>-3790</v>
      </c>
      <c r="AR95" s="10">
        <v>-266469</v>
      </c>
      <c r="AS95" s="10">
        <v>-270259</v>
      </c>
      <c r="AT95" s="10">
        <v>11369</v>
      </c>
      <c r="AU95" s="10">
        <v>-258890</v>
      </c>
      <c r="AV95" s="10">
        <v>2299626</v>
      </c>
      <c r="AW95" s="10">
        <v>2040736</v>
      </c>
      <c r="AX95" s="10">
        <v>-2040736</v>
      </c>
      <c r="AY95" s="10">
        <v>0</v>
      </c>
      <c r="AZ95" s="10">
        <v>0</v>
      </c>
      <c r="BA95" s="10">
        <v>0</v>
      </c>
      <c r="BB95" s="10">
        <v>910750</v>
      </c>
      <c r="BC95" s="10">
        <v>910750</v>
      </c>
      <c r="BD95" s="10">
        <v>-1311776</v>
      </c>
      <c r="BE95" s="10">
        <v>-401026</v>
      </c>
      <c r="BF95" s="10">
        <v>401026</v>
      </c>
      <c r="BG95" s="10">
        <v>0</v>
      </c>
      <c r="BH95" s="10">
        <v>480811</v>
      </c>
      <c r="BI95" s="10">
        <v>480811</v>
      </c>
      <c r="BJ95" s="10">
        <f t="shared" si="1"/>
        <v>480811</v>
      </c>
      <c r="BK95" s="10">
        <f>SUM(BK94)</f>
        <v>0</v>
      </c>
      <c r="BL95" s="10">
        <f t="shared" ref="BL95" si="26">BK95-BM95</f>
        <v>0</v>
      </c>
      <c r="BM95" s="10">
        <f>SUM(BM94)</f>
        <v>0</v>
      </c>
    </row>
    <row r="96" spans="1:65" x14ac:dyDescent="0.35">
      <c r="A96" s="4" t="s">
        <v>120</v>
      </c>
      <c r="B96" s="5" t="s">
        <v>121</v>
      </c>
      <c r="C96" s="9">
        <v>0</v>
      </c>
      <c r="D96" s="9">
        <v>-128957.75999999999</v>
      </c>
      <c r="E96" s="9">
        <v>-128957.75999999999</v>
      </c>
      <c r="F96" s="9">
        <v>923951.52</v>
      </c>
      <c r="G96" s="9">
        <v>794993.76</v>
      </c>
      <c r="H96" s="9">
        <v>-614397.76</v>
      </c>
      <c r="I96" s="9">
        <v>180596</v>
      </c>
      <c r="J96" s="9">
        <v>-216219</v>
      </c>
      <c r="K96" s="9">
        <v>-35623</v>
      </c>
      <c r="L96" s="9">
        <v>51519</v>
      </c>
      <c r="M96" s="9">
        <v>15896</v>
      </c>
      <c r="N96" s="9">
        <v>-82616</v>
      </c>
      <c r="O96" s="15">
        <v>-66720</v>
      </c>
      <c r="P96" s="16">
        <v>-17914</v>
      </c>
      <c r="Q96" s="9">
        <v>-84634</v>
      </c>
      <c r="R96" s="9">
        <v>6862</v>
      </c>
      <c r="S96" s="9">
        <v>-77772</v>
      </c>
      <c r="T96" s="9">
        <v>126159</v>
      </c>
      <c r="U96" s="9">
        <v>48387</v>
      </c>
      <c r="V96" s="9">
        <v>356887</v>
      </c>
      <c r="W96" s="9">
        <v>405274</v>
      </c>
      <c r="X96" s="9">
        <v>-1834030</v>
      </c>
      <c r="Y96" s="9">
        <v>-1428756</v>
      </c>
      <c r="Z96" s="9">
        <v>1616157</v>
      </c>
      <c r="AA96" s="9">
        <v>187401</v>
      </c>
      <c r="AB96" s="9">
        <v>44153</v>
      </c>
      <c r="AC96" s="9">
        <v>231554</v>
      </c>
      <c r="AD96" s="9">
        <v>-682107</v>
      </c>
      <c r="AE96" s="9">
        <v>-450553</v>
      </c>
      <c r="AF96" s="9">
        <v>299981</v>
      </c>
      <c r="AG96" s="9">
        <v>-150572</v>
      </c>
      <c r="AH96" s="9">
        <v>216074</v>
      </c>
      <c r="AI96" s="9">
        <v>65502</v>
      </c>
      <c r="AJ96" s="9">
        <v>119620</v>
      </c>
      <c r="AK96" s="9">
        <v>185122</v>
      </c>
      <c r="AL96" s="9">
        <v>-31533</v>
      </c>
      <c r="AM96" s="9">
        <v>153589</v>
      </c>
      <c r="AN96" s="9">
        <v>186412</v>
      </c>
      <c r="AO96" s="9">
        <v>340001</v>
      </c>
      <c r="AP96" s="9">
        <v>-428293</v>
      </c>
      <c r="AQ96" s="9">
        <v>-88292</v>
      </c>
      <c r="AR96" s="9">
        <v>359388</v>
      </c>
      <c r="AS96" s="9">
        <v>271096</v>
      </c>
      <c r="AT96" s="9">
        <v>160908</v>
      </c>
      <c r="AU96" s="9">
        <v>432004</v>
      </c>
      <c r="AV96" s="9">
        <v>-2020437</v>
      </c>
      <c r="AW96" s="9">
        <v>-1588433</v>
      </c>
      <c r="AX96" s="9">
        <v>1588433</v>
      </c>
      <c r="AY96" s="9">
        <v>0</v>
      </c>
      <c r="AZ96" s="9">
        <v>0</v>
      </c>
      <c r="BA96" s="9">
        <v>0</v>
      </c>
      <c r="BB96" s="9">
        <v>136695</v>
      </c>
      <c r="BC96" s="9">
        <v>136695</v>
      </c>
      <c r="BD96" s="9">
        <v>901584</v>
      </c>
      <c r="BE96" s="9">
        <v>1038279</v>
      </c>
      <c r="BF96" s="9">
        <v>-1038279</v>
      </c>
      <c r="BG96" s="9">
        <v>0</v>
      </c>
      <c r="BH96" s="9">
        <v>-1294916</v>
      </c>
      <c r="BI96" s="9">
        <v>-1294916</v>
      </c>
      <c r="BJ96" s="9">
        <f t="shared" si="1"/>
        <v>-1294916</v>
      </c>
      <c r="BK96" s="9">
        <v>0</v>
      </c>
      <c r="BL96" s="9">
        <f t="shared" ref="BL96" si="27">BK96-BM96</f>
        <v>0</v>
      </c>
      <c r="BM96" s="9"/>
    </row>
    <row r="97" spans="1:65" x14ac:dyDescent="0.35">
      <c r="A97" s="7" t="s">
        <v>0</v>
      </c>
      <c r="B97" s="5" t="s">
        <v>122</v>
      </c>
      <c r="C97" s="10">
        <v>0</v>
      </c>
      <c r="D97" s="10">
        <v>-128957.75999999999</v>
      </c>
      <c r="E97" s="10">
        <v>-128957.75999999999</v>
      </c>
      <c r="F97" s="10">
        <v>923951.52</v>
      </c>
      <c r="G97" s="10">
        <v>794993.76</v>
      </c>
      <c r="H97" s="10">
        <v>-614397.76</v>
      </c>
      <c r="I97" s="10">
        <v>180596</v>
      </c>
      <c r="J97" s="10">
        <v>-216219</v>
      </c>
      <c r="K97" s="10">
        <v>-35623</v>
      </c>
      <c r="L97" s="10">
        <v>51519</v>
      </c>
      <c r="M97" s="10">
        <v>15896</v>
      </c>
      <c r="N97" s="10">
        <v>-82616</v>
      </c>
      <c r="O97" s="17">
        <v>-66720</v>
      </c>
      <c r="P97" s="18">
        <v>-17914</v>
      </c>
      <c r="Q97" s="10">
        <v>-84634</v>
      </c>
      <c r="R97" s="10">
        <v>6862</v>
      </c>
      <c r="S97" s="10">
        <v>-77772</v>
      </c>
      <c r="T97" s="10">
        <v>126159</v>
      </c>
      <c r="U97" s="10">
        <v>48387</v>
      </c>
      <c r="V97" s="10">
        <v>356887</v>
      </c>
      <c r="W97" s="10">
        <v>405274</v>
      </c>
      <c r="X97" s="10">
        <v>-1834030</v>
      </c>
      <c r="Y97" s="10">
        <v>-1428756</v>
      </c>
      <c r="Z97" s="10">
        <v>1616157</v>
      </c>
      <c r="AA97" s="10">
        <v>187401</v>
      </c>
      <c r="AB97" s="10">
        <v>44153</v>
      </c>
      <c r="AC97" s="10">
        <v>231554</v>
      </c>
      <c r="AD97" s="10">
        <v>-682107</v>
      </c>
      <c r="AE97" s="10">
        <v>-450553</v>
      </c>
      <c r="AF97" s="10">
        <v>299981</v>
      </c>
      <c r="AG97" s="10">
        <v>-150572</v>
      </c>
      <c r="AH97" s="10">
        <v>216074</v>
      </c>
      <c r="AI97" s="10">
        <v>65502</v>
      </c>
      <c r="AJ97" s="10">
        <v>119620</v>
      </c>
      <c r="AK97" s="10">
        <v>185122</v>
      </c>
      <c r="AL97" s="10">
        <v>-31533</v>
      </c>
      <c r="AM97" s="10">
        <v>153589</v>
      </c>
      <c r="AN97" s="10">
        <v>186412</v>
      </c>
      <c r="AO97" s="10">
        <v>340001</v>
      </c>
      <c r="AP97" s="10">
        <v>-428293</v>
      </c>
      <c r="AQ97" s="10">
        <v>-88292</v>
      </c>
      <c r="AR97" s="10">
        <v>359388</v>
      </c>
      <c r="AS97" s="10">
        <v>271096</v>
      </c>
      <c r="AT97" s="10">
        <v>160908</v>
      </c>
      <c r="AU97" s="10">
        <v>432004</v>
      </c>
      <c r="AV97" s="10">
        <v>-2020437</v>
      </c>
      <c r="AW97" s="10">
        <v>-1588433</v>
      </c>
      <c r="AX97" s="10">
        <v>1588433</v>
      </c>
      <c r="AY97" s="10">
        <v>0</v>
      </c>
      <c r="AZ97" s="10">
        <v>0</v>
      </c>
      <c r="BA97" s="10">
        <v>0</v>
      </c>
      <c r="BB97" s="10">
        <v>136695</v>
      </c>
      <c r="BC97" s="10">
        <v>136695</v>
      </c>
      <c r="BD97" s="10">
        <v>901584</v>
      </c>
      <c r="BE97" s="10">
        <v>1038279</v>
      </c>
      <c r="BF97" s="10">
        <v>-1038279</v>
      </c>
      <c r="BG97" s="10">
        <v>0</v>
      </c>
      <c r="BH97" s="10">
        <v>-1294916</v>
      </c>
      <c r="BI97" s="10">
        <v>-1294916</v>
      </c>
      <c r="BJ97" s="10">
        <f t="shared" si="1"/>
        <v>-1294916</v>
      </c>
      <c r="BK97" s="10">
        <f>SUM(BK96)</f>
        <v>0</v>
      </c>
      <c r="BL97" s="10">
        <f t="shared" ref="BL97" si="28">BK97-BM97</f>
        <v>0</v>
      </c>
      <c r="BM97" s="10">
        <f>SUM(BM96)</f>
        <v>0</v>
      </c>
    </row>
    <row r="98" spans="1:65" x14ac:dyDescent="0.35">
      <c r="A98" s="7" t="s">
        <v>0</v>
      </c>
      <c r="B98" s="5" t="s">
        <v>90</v>
      </c>
      <c r="C98" s="10">
        <v>5879780.1799999997</v>
      </c>
      <c r="D98" s="10">
        <v>-1568137.08</v>
      </c>
      <c r="E98" s="10">
        <v>4311643.0999999996</v>
      </c>
      <c r="F98" s="10">
        <v>-264457.08</v>
      </c>
      <c r="G98" s="10">
        <v>4047186.02</v>
      </c>
      <c r="H98" s="10">
        <v>-1072928.6200000001</v>
      </c>
      <c r="I98" s="10">
        <v>2974257.4</v>
      </c>
      <c r="J98" s="10">
        <v>-728504.45</v>
      </c>
      <c r="K98" s="10">
        <v>2245752.9500000002</v>
      </c>
      <c r="L98" s="10">
        <v>17817.37</v>
      </c>
      <c r="M98" s="10">
        <v>2263570.3199999998</v>
      </c>
      <c r="N98" s="10">
        <v>-23467.31</v>
      </c>
      <c r="O98" s="17">
        <v>2240103.0099999998</v>
      </c>
      <c r="P98" s="18">
        <v>145015.73000000001</v>
      </c>
      <c r="Q98" s="10">
        <v>2385118.7400000002</v>
      </c>
      <c r="R98" s="10">
        <v>-154606.75</v>
      </c>
      <c r="S98" s="10">
        <v>2230511.9900000002</v>
      </c>
      <c r="T98" s="10">
        <v>28905.29</v>
      </c>
      <c r="U98" s="10">
        <v>2259417.2799999998</v>
      </c>
      <c r="V98" s="10">
        <v>1419477.68</v>
      </c>
      <c r="W98" s="10">
        <v>3678894.96</v>
      </c>
      <c r="X98" s="10">
        <v>323066.39</v>
      </c>
      <c r="Y98" s="10">
        <v>4001961.35</v>
      </c>
      <c r="Z98" s="10">
        <v>426346.77</v>
      </c>
      <c r="AA98" s="10">
        <v>4428308.12</v>
      </c>
      <c r="AB98" s="10">
        <v>183971.5</v>
      </c>
      <c r="AC98" s="10">
        <v>4612279.62</v>
      </c>
      <c r="AD98" s="10">
        <v>-974147.13</v>
      </c>
      <c r="AE98" s="10">
        <v>3638132.49</v>
      </c>
      <c r="AF98" s="10">
        <v>-993563.84</v>
      </c>
      <c r="AG98" s="10">
        <v>2644568.65</v>
      </c>
      <c r="AH98" s="10">
        <v>59379</v>
      </c>
      <c r="AI98" s="10">
        <v>2703947.65</v>
      </c>
      <c r="AJ98" s="10">
        <v>-834687.17</v>
      </c>
      <c r="AK98" s="10">
        <v>1869260.48</v>
      </c>
      <c r="AL98" s="10">
        <v>157639.53</v>
      </c>
      <c r="AM98" s="10">
        <v>2026900.01</v>
      </c>
      <c r="AN98" s="10">
        <v>33274.39</v>
      </c>
      <c r="AO98" s="10">
        <v>2060174.4</v>
      </c>
      <c r="AP98" s="10">
        <v>-32250.62</v>
      </c>
      <c r="AQ98" s="10">
        <v>2027923.78</v>
      </c>
      <c r="AR98" s="10">
        <v>277367.34000000003</v>
      </c>
      <c r="AS98" s="10">
        <v>2305291.12</v>
      </c>
      <c r="AT98" s="10">
        <v>647510.05000000005</v>
      </c>
      <c r="AU98" s="10">
        <v>2952801.17</v>
      </c>
      <c r="AV98" s="10">
        <v>2309657.92</v>
      </c>
      <c r="AW98" s="10">
        <v>5262459.09</v>
      </c>
      <c r="AX98" s="10">
        <v>-1477475.7</v>
      </c>
      <c r="AY98" s="10">
        <v>3784983.39</v>
      </c>
      <c r="AZ98" s="10">
        <v>766232.11</v>
      </c>
      <c r="BA98" s="10">
        <v>4551215.5</v>
      </c>
      <c r="BB98" s="10">
        <v>145058.17000000001</v>
      </c>
      <c r="BC98" s="10">
        <v>4696273.67</v>
      </c>
      <c r="BD98" s="10">
        <v>631539.78</v>
      </c>
      <c r="BE98" s="10">
        <v>5327813.45</v>
      </c>
      <c r="BF98" s="10">
        <v>-3439459.11</v>
      </c>
      <c r="BG98" s="10">
        <v>1888354.34</v>
      </c>
      <c r="BH98" s="10">
        <v>-352443.58</v>
      </c>
      <c r="BI98" s="10">
        <v>1535910.76</v>
      </c>
      <c r="BJ98" s="10">
        <f t="shared" si="1"/>
        <v>-884163.70999999973</v>
      </c>
      <c r="BK98" s="10">
        <f>BK97+BK95+BK93+BK91+BK88+BK86+BK60</f>
        <v>2420074.4699999997</v>
      </c>
      <c r="BL98" s="10">
        <f t="shared" ref="BL98" si="29">BK98-BM98</f>
        <v>172412.0299999998</v>
      </c>
      <c r="BM98" s="10">
        <f>BM97+BM95+BM93+BM91+BM88+BM86+BM60</f>
        <v>2247662.44</v>
      </c>
    </row>
    <row r="99" spans="1:65" x14ac:dyDescent="0.35">
      <c r="A99" s="7" t="s">
        <v>0</v>
      </c>
      <c r="B99" s="5" t="s">
        <v>91</v>
      </c>
      <c r="C99" s="10">
        <v>-1874161.53</v>
      </c>
      <c r="D99" s="10">
        <v>69652.09</v>
      </c>
      <c r="E99" s="10">
        <v>-1804509.44</v>
      </c>
      <c r="F99" s="10">
        <v>-116433.3</v>
      </c>
      <c r="G99" s="10">
        <v>-1920942.74</v>
      </c>
      <c r="H99" s="10">
        <v>1538447.74</v>
      </c>
      <c r="I99" s="10">
        <v>-382495</v>
      </c>
      <c r="J99" s="10">
        <v>429013.83</v>
      </c>
      <c r="K99" s="10">
        <v>46518.83</v>
      </c>
      <c r="L99" s="10">
        <v>21174.400000000001</v>
      </c>
      <c r="M99" s="10">
        <v>67693.23</v>
      </c>
      <c r="N99" s="10">
        <v>150845.21</v>
      </c>
      <c r="O99" s="17">
        <v>218538.44</v>
      </c>
      <c r="P99" s="18">
        <v>118982.99</v>
      </c>
      <c r="Q99" s="10">
        <v>337521.43</v>
      </c>
      <c r="R99" s="10">
        <v>-164744.72</v>
      </c>
      <c r="S99" s="10">
        <v>172776.71</v>
      </c>
      <c r="T99" s="10">
        <v>-662394.06999999995</v>
      </c>
      <c r="U99" s="10">
        <v>-489617.36</v>
      </c>
      <c r="V99" s="10">
        <v>-978768.42</v>
      </c>
      <c r="W99" s="10">
        <v>-1468385.78</v>
      </c>
      <c r="X99" s="10">
        <v>-537588.56999999995</v>
      </c>
      <c r="Y99" s="10">
        <v>-2005974.35</v>
      </c>
      <c r="Z99" s="10">
        <v>264321.18</v>
      </c>
      <c r="AA99" s="10">
        <v>-1741653.17</v>
      </c>
      <c r="AB99" s="10">
        <v>-395654.31</v>
      </c>
      <c r="AC99" s="10">
        <v>-2137307.48</v>
      </c>
      <c r="AD99" s="10">
        <v>1838851.18</v>
      </c>
      <c r="AE99" s="10">
        <v>-298456.3</v>
      </c>
      <c r="AF99" s="10">
        <v>-404878.21</v>
      </c>
      <c r="AG99" s="10">
        <v>-703334.51</v>
      </c>
      <c r="AH99" s="10">
        <v>476247.49</v>
      </c>
      <c r="AI99" s="10">
        <v>-227087.02</v>
      </c>
      <c r="AJ99" s="10">
        <v>395069.2</v>
      </c>
      <c r="AK99" s="10">
        <v>167982.18</v>
      </c>
      <c r="AL99" s="10">
        <v>4988.04</v>
      </c>
      <c r="AM99" s="10">
        <v>172970.22</v>
      </c>
      <c r="AN99" s="10">
        <v>-56183.519999999997</v>
      </c>
      <c r="AO99" s="10">
        <v>116786.7</v>
      </c>
      <c r="AP99" s="10">
        <v>-83623.13</v>
      </c>
      <c r="AQ99" s="10">
        <v>33163.57</v>
      </c>
      <c r="AR99" s="10">
        <v>-304898.94</v>
      </c>
      <c r="AS99" s="10">
        <v>-271735.37</v>
      </c>
      <c r="AT99" s="10">
        <v>-355341.79</v>
      </c>
      <c r="AU99" s="10">
        <v>-627077.16</v>
      </c>
      <c r="AV99" s="10">
        <v>-1180200.81</v>
      </c>
      <c r="AW99" s="10">
        <v>-1807277.97</v>
      </c>
      <c r="AX99" s="10">
        <v>-515507.67</v>
      </c>
      <c r="AY99" s="10">
        <v>-2322785.64</v>
      </c>
      <c r="AZ99" s="10">
        <v>36824.720000000001</v>
      </c>
      <c r="BA99" s="10">
        <v>-2285960.92</v>
      </c>
      <c r="BB99" s="10">
        <v>2354743</v>
      </c>
      <c r="BC99" s="10">
        <v>68782.080000000002</v>
      </c>
      <c r="BD99" s="10">
        <v>1999035.86</v>
      </c>
      <c r="BE99" s="10">
        <v>2067817.94</v>
      </c>
      <c r="BF99" s="10">
        <v>-3524277.27</v>
      </c>
      <c r="BG99" s="10">
        <v>-1456459.33</v>
      </c>
      <c r="BH99" s="10">
        <v>868612.38</v>
      </c>
      <c r="BI99" s="10">
        <v>-587846.94999999995</v>
      </c>
      <c r="BJ99" s="10">
        <f t="shared" si="1"/>
        <v>-883954.61999999941</v>
      </c>
      <c r="BK99" s="10">
        <f>BK15+BK98</f>
        <v>296107.66999999946</v>
      </c>
      <c r="BL99" s="10">
        <f t="shared" ref="BL99" si="30">BK99-BM99</f>
        <v>91126.819999999367</v>
      </c>
      <c r="BM99" s="10">
        <f>BM15+BM98</f>
        <v>204980.85000000009</v>
      </c>
    </row>
    <row r="100" spans="1:65" x14ac:dyDescent="0.35">
      <c r="A100" s="4" t="s">
        <v>0</v>
      </c>
      <c r="B100" s="5" t="s">
        <v>92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5"/>
      <c r="P100" s="1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x14ac:dyDescent="0.35">
      <c r="A101" s="4" t="s">
        <v>0</v>
      </c>
      <c r="B101" s="5" t="s">
        <v>93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5"/>
      <c r="P101" s="16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x14ac:dyDescent="0.35">
      <c r="A102" s="4" t="s">
        <v>94</v>
      </c>
      <c r="B102" s="5" t="s">
        <v>95</v>
      </c>
      <c r="C102" s="9">
        <v>0</v>
      </c>
      <c r="D102" s="9">
        <v>0</v>
      </c>
      <c r="E102" s="9">
        <v>0</v>
      </c>
      <c r="F102" s="9">
        <v>-1160.83</v>
      </c>
      <c r="G102" s="9">
        <v>-1160.83</v>
      </c>
      <c r="H102" s="9">
        <v>982.13</v>
      </c>
      <c r="I102" s="9">
        <v>-178.7</v>
      </c>
      <c r="J102" s="9">
        <v>-795.78</v>
      </c>
      <c r="K102" s="9">
        <v>-974.48</v>
      </c>
      <c r="L102" s="9">
        <v>817.43</v>
      </c>
      <c r="M102" s="9">
        <v>-157.05000000000001</v>
      </c>
      <c r="N102" s="9">
        <v>-399.44</v>
      </c>
      <c r="O102" s="15">
        <v>-556.49</v>
      </c>
      <c r="P102" s="16">
        <v>-195.91</v>
      </c>
      <c r="Q102" s="9">
        <v>-752.4</v>
      </c>
      <c r="R102" s="9">
        <v>164.59</v>
      </c>
      <c r="S102" s="9">
        <v>-587.80999999999995</v>
      </c>
      <c r="T102" s="9">
        <v>-1304.98</v>
      </c>
      <c r="U102" s="9">
        <v>-1892.79</v>
      </c>
      <c r="V102" s="9">
        <v>1344.5</v>
      </c>
      <c r="W102" s="9">
        <v>-548.29</v>
      </c>
      <c r="X102" s="9">
        <v>-2155.5700000000002</v>
      </c>
      <c r="Y102" s="9">
        <v>-2703.86</v>
      </c>
      <c r="Z102" s="9">
        <v>1701.46</v>
      </c>
      <c r="AA102" s="9">
        <v>-1002.4</v>
      </c>
      <c r="AB102" s="9">
        <v>723.66</v>
      </c>
      <c r="AC102" s="9">
        <v>-278.74</v>
      </c>
      <c r="AD102" s="9">
        <v>-1062.43</v>
      </c>
      <c r="AE102" s="9">
        <v>-1341.17</v>
      </c>
      <c r="AF102" s="9">
        <v>671.65</v>
      </c>
      <c r="AG102" s="9">
        <v>-669.52</v>
      </c>
      <c r="AH102" s="9">
        <v>186.08</v>
      </c>
      <c r="AI102" s="9">
        <v>-483.44</v>
      </c>
      <c r="AJ102" s="9">
        <v>-1318.85</v>
      </c>
      <c r="AK102" s="9">
        <v>-1802.29</v>
      </c>
      <c r="AL102" s="9">
        <v>-252.33</v>
      </c>
      <c r="AM102" s="9">
        <v>-2054.62</v>
      </c>
      <c r="AN102" s="9">
        <v>1868.87</v>
      </c>
      <c r="AO102" s="9">
        <v>-185.75</v>
      </c>
      <c r="AP102" s="9">
        <v>-804.04</v>
      </c>
      <c r="AQ102" s="9">
        <v>-989.79</v>
      </c>
      <c r="AR102" s="9">
        <v>-1188.67</v>
      </c>
      <c r="AS102" s="9">
        <v>-2178.46</v>
      </c>
      <c r="AT102" s="9">
        <v>367.03</v>
      </c>
      <c r="AU102" s="9">
        <v>-1811.43</v>
      </c>
      <c r="AV102" s="9">
        <v>-5536.43</v>
      </c>
      <c r="AW102" s="9">
        <v>-7347.86</v>
      </c>
      <c r="AX102" s="9">
        <v>5540.64</v>
      </c>
      <c r="AY102" s="9">
        <v>-1807.22</v>
      </c>
      <c r="AZ102" s="9">
        <v>1283.17</v>
      </c>
      <c r="BA102" s="9">
        <v>-524.04999999999995</v>
      </c>
      <c r="BB102" s="9">
        <v>-511.09</v>
      </c>
      <c r="BC102" s="9">
        <v>-1035.1400000000001</v>
      </c>
      <c r="BD102" s="9">
        <v>-285.48</v>
      </c>
      <c r="BE102" s="9">
        <v>-1320.62</v>
      </c>
      <c r="BF102" s="9">
        <v>-333.55</v>
      </c>
      <c r="BG102" s="9">
        <v>-1654.17</v>
      </c>
      <c r="BH102" s="9">
        <v>1791.96</v>
      </c>
      <c r="BI102" s="9">
        <v>137.79</v>
      </c>
      <c r="BJ102" s="9">
        <f t="shared" si="1"/>
        <v>3115.46</v>
      </c>
      <c r="BK102" s="9">
        <v>-2977.67</v>
      </c>
      <c r="BL102" s="9">
        <f t="shared" ref="BL102" si="31">BK102-BM102</f>
        <v>-2820.76</v>
      </c>
      <c r="BM102" s="9">
        <v>-156.91</v>
      </c>
    </row>
    <row r="103" spans="1:65" x14ac:dyDescent="0.35">
      <c r="A103" s="7" t="s">
        <v>0</v>
      </c>
      <c r="B103" s="5" t="s">
        <v>96</v>
      </c>
      <c r="C103" s="10">
        <v>0</v>
      </c>
      <c r="D103" s="10">
        <v>0</v>
      </c>
      <c r="E103" s="10">
        <v>0</v>
      </c>
      <c r="F103" s="10">
        <v>-1160.83</v>
      </c>
      <c r="G103" s="10">
        <v>-1160.83</v>
      </c>
      <c r="H103" s="10">
        <v>982.13</v>
      </c>
      <c r="I103" s="10">
        <v>-178.7</v>
      </c>
      <c r="J103" s="10">
        <v>-795.78</v>
      </c>
      <c r="K103" s="10">
        <v>-974.48</v>
      </c>
      <c r="L103" s="10">
        <v>817.43</v>
      </c>
      <c r="M103" s="10">
        <v>-157.05000000000001</v>
      </c>
      <c r="N103" s="10">
        <v>-399.44</v>
      </c>
      <c r="O103" s="17">
        <v>-556.49</v>
      </c>
      <c r="P103" s="18">
        <v>-195.91</v>
      </c>
      <c r="Q103" s="10">
        <v>-752.4</v>
      </c>
      <c r="R103" s="10">
        <v>164.59</v>
      </c>
      <c r="S103" s="10">
        <v>-587.80999999999995</v>
      </c>
      <c r="T103" s="10">
        <v>-1304.98</v>
      </c>
      <c r="U103" s="10">
        <v>-1892.79</v>
      </c>
      <c r="V103" s="10">
        <v>1344.5</v>
      </c>
      <c r="W103" s="10">
        <v>-548.29</v>
      </c>
      <c r="X103" s="10">
        <v>-2155.5700000000002</v>
      </c>
      <c r="Y103" s="10">
        <v>-2703.86</v>
      </c>
      <c r="Z103" s="10">
        <v>1701.46</v>
      </c>
      <c r="AA103" s="10">
        <v>-1002.4</v>
      </c>
      <c r="AB103" s="10">
        <v>723.66</v>
      </c>
      <c r="AC103" s="10">
        <v>-278.74</v>
      </c>
      <c r="AD103" s="10">
        <v>-1062.43</v>
      </c>
      <c r="AE103" s="10">
        <v>-1341.17</v>
      </c>
      <c r="AF103" s="10">
        <v>671.65</v>
      </c>
      <c r="AG103" s="10">
        <v>-669.52</v>
      </c>
      <c r="AH103" s="10">
        <v>186.08</v>
      </c>
      <c r="AI103" s="10">
        <v>-483.44</v>
      </c>
      <c r="AJ103" s="10">
        <v>-1318.85</v>
      </c>
      <c r="AK103" s="10">
        <v>-1802.29</v>
      </c>
      <c r="AL103" s="10">
        <v>-252.33</v>
      </c>
      <c r="AM103" s="10">
        <v>-2054.62</v>
      </c>
      <c r="AN103" s="10">
        <v>1868.87</v>
      </c>
      <c r="AO103" s="10">
        <v>-185.75</v>
      </c>
      <c r="AP103" s="10">
        <v>-804.04</v>
      </c>
      <c r="AQ103" s="10">
        <v>-989.79</v>
      </c>
      <c r="AR103" s="10">
        <v>-1188.67</v>
      </c>
      <c r="AS103" s="10">
        <v>-2178.46</v>
      </c>
      <c r="AT103" s="10">
        <v>367.03</v>
      </c>
      <c r="AU103" s="10">
        <v>-1811.43</v>
      </c>
      <c r="AV103" s="10">
        <v>-5536.43</v>
      </c>
      <c r="AW103" s="10">
        <v>-7347.86</v>
      </c>
      <c r="AX103" s="10">
        <v>5540.64</v>
      </c>
      <c r="AY103" s="10">
        <v>-1807.22</v>
      </c>
      <c r="AZ103" s="10">
        <v>1283.17</v>
      </c>
      <c r="BA103" s="10">
        <v>-524.04999999999995</v>
      </c>
      <c r="BB103" s="10">
        <v>-511.09</v>
      </c>
      <c r="BC103" s="10">
        <v>-1035.1400000000001</v>
      </c>
      <c r="BD103" s="10">
        <v>-285.48</v>
      </c>
      <c r="BE103" s="10">
        <v>-1320.62</v>
      </c>
      <c r="BF103" s="10">
        <v>-333.55</v>
      </c>
      <c r="BG103" s="10">
        <v>-1654.17</v>
      </c>
      <c r="BH103" s="10">
        <v>1791.96</v>
      </c>
      <c r="BI103" s="10">
        <v>137.79</v>
      </c>
      <c r="BJ103" s="10">
        <f t="shared" si="1"/>
        <v>3115.46</v>
      </c>
      <c r="BK103" s="10">
        <f>SUM(BK102)</f>
        <v>-2977.67</v>
      </c>
      <c r="BL103" s="10">
        <f t="shared" ref="BL103" si="32">BK103-BM103</f>
        <v>-2820.76</v>
      </c>
      <c r="BM103" s="10">
        <f>SUM(BM102)</f>
        <v>-156.91</v>
      </c>
    </row>
    <row r="104" spans="1:65" x14ac:dyDescent="0.35">
      <c r="A104" s="4" t="s">
        <v>370</v>
      </c>
      <c r="B104" s="5" t="s">
        <v>371</v>
      </c>
      <c r="C104" s="9">
        <v>223.57</v>
      </c>
      <c r="D104" s="9">
        <v>334.1</v>
      </c>
      <c r="E104" s="9">
        <v>557.66999999999996</v>
      </c>
      <c r="F104" s="9">
        <v>-823.06</v>
      </c>
      <c r="G104" s="9">
        <v>-265.39</v>
      </c>
      <c r="H104" s="9">
        <v>294.01</v>
      </c>
      <c r="I104" s="9">
        <v>28.62</v>
      </c>
      <c r="J104" s="9">
        <v>144.69999999999999</v>
      </c>
      <c r="K104" s="9">
        <v>173.32</v>
      </c>
      <c r="L104" s="9">
        <v>136.13</v>
      </c>
      <c r="M104" s="9">
        <v>309.45</v>
      </c>
      <c r="N104" s="9">
        <v>-23.16</v>
      </c>
      <c r="O104" s="15">
        <v>286.29000000000002</v>
      </c>
      <c r="P104" s="16">
        <v>-269.92</v>
      </c>
      <c r="Q104" s="9">
        <v>16.37</v>
      </c>
      <c r="R104" s="9">
        <v>405.86</v>
      </c>
      <c r="S104" s="9">
        <v>422.23</v>
      </c>
      <c r="T104" s="9">
        <v>761.2</v>
      </c>
      <c r="U104" s="9">
        <v>1183.43</v>
      </c>
      <c r="V104" s="9">
        <v>-247.9</v>
      </c>
      <c r="W104" s="9">
        <v>935.53</v>
      </c>
      <c r="X104" s="9">
        <v>2120.52</v>
      </c>
      <c r="Y104" s="9">
        <v>3056.05</v>
      </c>
      <c r="Z104" s="9">
        <v>-3028.36</v>
      </c>
      <c r="AA104" s="9">
        <v>27.69</v>
      </c>
      <c r="AB104" s="9">
        <v>-1.61</v>
      </c>
      <c r="AC104" s="9">
        <v>26.08</v>
      </c>
      <c r="AD104" s="9">
        <v>533.61</v>
      </c>
      <c r="AE104" s="9">
        <v>559.69000000000005</v>
      </c>
      <c r="AF104" s="9">
        <v>-433.87</v>
      </c>
      <c r="AG104" s="9">
        <v>125.82</v>
      </c>
      <c r="AH104" s="9">
        <v>-14.09</v>
      </c>
      <c r="AI104" s="9">
        <v>111.73</v>
      </c>
      <c r="AJ104" s="9">
        <v>208.38</v>
      </c>
      <c r="AK104" s="9">
        <v>320.11</v>
      </c>
      <c r="AL104" s="9">
        <v>-78.510000000000005</v>
      </c>
      <c r="AM104" s="9">
        <v>241.6</v>
      </c>
      <c r="AN104" s="9">
        <v>171.24</v>
      </c>
      <c r="AO104" s="9">
        <v>412.84</v>
      </c>
      <c r="AP104" s="9">
        <v>-302.8</v>
      </c>
      <c r="AQ104" s="9">
        <v>110.04</v>
      </c>
      <c r="AR104" s="9">
        <v>17.760000000000002</v>
      </c>
      <c r="AS104" s="9">
        <v>127.8</v>
      </c>
      <c r="AT104" s="9">
        <v>212.38</v>
      </c>
      <c r="AU104" s="9">
        <v>340.18</v>
      </c>
      <c r="AV104" s="9">
        <v>3297.8</v>
      </c>
      <c r="AW104" s="9">
        <v>3637.98</v>
      </c>
      <c r="AX104" s="9">
        <v>-3052.05</v>
      </c>
      <c r="AY104" s="9">
        <v>585.92999999999995</v>
      </c>
      <c r="AZ104" s="9">
        <v>-355.09</v>
      </c>
      <c r="BA104" s="9">
        <v>230.84</v>
      </c>
      <c r="BB104" s="9">
        <v>-116.15</v>
      </c>
      <c r="BC104" s="9">
        <v>114.69</v>
      </c>
      <c r="BD104" s="9">
        <v>88.6</v>
      </c>
      <c r="BE104" s="9">
        <v>203.29</v>
      </c>
      <c r="BF104" s="9">
        <v>-147.19</v>
      </c>
      <c r="BG104" s="9">
        <v>56.1</v>
      </c>
      <c r="BH104" s="9">
        <v>1115</v>
      </c>
      <c r="BI104" s="9">
        <v>1171.0999999999999</v>
      </c>
      <c r="BJ104" s="9">
        <f t="shared" si="1"/>
        <v>1127.4599999999998</v>
      </c>
      <c r="BK104" s="9">
        <v>43.64</v>
      </c>
      <c r="BL104" s="9">
        <f t="shared" ref="BL104" si="33">BK104-BM104</f>
        <v>-8.8399999999999963</v>
      </c>
      <c r="BM104" s="9">
        <v>52.48</v>
      </c>
    </row>
    <row r="105" spans="1:65" x14ac:dyDescent="0.35">
      <c r="A105" s="7" t="s">
        <v>0</v>
      </c>
      <c r="B105" s="5" t="s">
        <v>372</v>
      </c>
      <c r="C105" s="10">
        <v>223.57</v>
      </c>
      <c r="D105" s="10">
        <v>334.1</v>
      </c>
      <c r="E105" s="10">
        <v>557.66999999999996</v>
      </c>
      <c r="F105" s="10">
        <v>-823.06</v>
      </c>
      <c r="G105" s="10">
        <v>-265.39</v>
      </c>
      <c r="H105" s="10">
        <v>294.01</v>
      </c>
      <c r="I105" s="10">
        <v>28.62</v>
      </c>
      <c r="J105" s="10">
        <v>144.69999999999999</v>
      </c>
      <c r="K105" s="10">
        <v>173.32</v>
      </c>
      <c r="L105" s="10">
        <v>136.13</v>
      </c>
      <c r="M105" s="10">
        <v>309.45</v>
      </c>
      <c r="N105" s="10">
        <v>-23.16</v>
      </c>
      <c r="O105" s="17">
        <v>286.29000000000002</v>
      </c>
      <c r="P105" s="18">
        <v>-269.92</v>
      </c>
      <c r="Q105" s="10">
        <v>16.37</v>
      </c>
      <c r="R105" s="10">
        <v>405.86</v>
      </c>
      <c r="S105" s="10">
        <v>422.23</v>
      </c>
      <c r="T105" s="10">
        <v>761.2</v>
      </c>
      <c r="U105" s="10">
        <v>1183.43</v>
      </c>
      <c r="V105" s="10">
        <v>-247.9</v>
      </c>
      <c r="W105" s="10">
        <v>935.53</v>
      </c>
      <c r="X105" s="10">
        <v>2120.52</v>
      </c>
      <c r="Y105" s="10">
        <v>3056.05</v>
      </c>
      <c r="Z105" s="10">
        <v>-3028.36</v>
      </c>
      <c r="AA105" s="10">
        <v>27.69</v>
      </c>
      <c r="AB105" s="10">
        <v>-1.61</v>
      </c>
      <c r="AC105" s="10">
        <v>26.08</v>
      </c>
      <c r="AD105" s="10">
        <v>533.61</v>
      </c>
      <c r="AE105" s="10">
        <v>559.69000000000005</v>
      </c>
      <c r="AF105" s="10">
        <v>-433.87</v>
      </c>
      <c r="AG105" s="10">
        <v>125.82</v>
      </c>
      <c r="AH105" s="10">
        <v>-14.09</v>
      </c>
      <c r="AI105" s="10">
        <v>111.73</v>
      </c>
      <c r="AJ105" s="10">
        <v>208.38</v>
      </c>
      <c r="AK105" s="10">
        <v>320.11</v>
      </c>
      <c r="AL105" s="10">
        <v>-78.510000000000005</v>
      </c>
      <c r="AM105" s="10">
        <v>241.6</v>
      </c>
      <c r="AN105" s="10">
        <v>171.24</v>
      </c>
      <c r="AO105" s="10">
        <v>412.84</v>
      </c>
      <c r="AP105" s="10">
        <v>-302.8</v>
      </c>
      <c r="AQ105" s="10">
        <v>110.04</v>
      </c>
      <c r="AR105" s="10">
        <v>17.760000000000002</v>
      </c>
      <c r="AS105" s="10">
        <v>127.8</v>
      </c>
      <c r="AT105" s="10">
        <v>212.38</v>
      </c>
      <c r="AU105" s="10">
        <v>340.18</v>
      </c>
      <c r="AV105" s="10">
        <v>3297.8</v>
      </c>
      <c r="AW105" s="10">
        <v>3637.98</v>
      </c>
      <c r="AX105" s="10">
        <v>-3052.05</v>
      </c>
      <c r="AY105" s="10">
        <v>585.92999999999995</v>
      </c>
      <c r="AZ105" s="10">
        <v>-355.09</v>
      </c>
      <c r="BA105" s="10">
        <v>230.84</v>
      </c>
      <c r="BB105" s="10">
        <v>-116.15</v>
      </c>
      <c r="BC105" s="10">
        <v>114.69</v>
      </c>
      <c r="BD105" s="10">
        <v>88.6</v>
      </c>
      <c r="BE105" s="10">
        <v>203.29</v>
      </c>
      <c r="BF105" s="10">
        <v>-147.19</v>
      </c>
      <c r="BG105" s="10">
        <v>56.1</v>
      </c>
      <c r="BH105" s="10">
        <v>1115</v>
      </c>
      <c r="BI105" s="10">
        <v>1171.0999999999999</v>
      </c>
      <c r="BJ105" s="10">
        <f t="shared" si="1"/>
        <v>1127.4599999999998</v>
      </c>
      <c r="BK105" s="10">
        <f>SUM(BK104)</f>
        <v>43.64</v>
      </c>
      <c r="BL105" s="10">
        <f t="shared" ref="BL105" si="34">BK105-BM105</f>
        <v>-8.8399999999999963</v>
      </c>
      <c r="BM105" s="10">
        <f>SUM(BM104)</f>
        <v>52.48</v>
      </c>
    </row>
    <row r="106" spans="1:65" x14ac:dyDescent="0.35">
      <c r="A106" s="4" t="s">
        <v>382</v>
      </c>
      <c r="B106" s="5" t="s">
        <v>383</v>
      </c>
      <c r="C106" s="9">
        <v>0</v>
      </c>
      <c r="D106" s="9">
        <v>0</v>
      </c>
      <c r="E106" s="9">
        <v>0</v>
      </c>
      <c r="F106" s="9">
        <v>-121194.67</v>
      </c>
      <c r="G106" s="9">
        <v>-121194.67</v>
      </c>
      <c r="H106" s="9">
        <v>121194.67</v>
      </c>
      <c r="I106" s="9">
        <v>0</v>
      </c>
      <c r="J106" s="9">
        <v>0</v>
      </c>
      <c r="K106" s="9">
        <v>0</v>
      </c>
      <c r="L106" s="9">
        <v>-39365.57</v>
      </c>
      <c r="M106" s="9">
        <v>-39365.57</v>
      </c>
      <c r="N106" s="9">
        <v>39365.57</v>
      </c>
      <c r="O106" s="15">
        <v>0</v>
      </c>
      <c r="P106" s="15">
        <v>0</v>
      </c>
      <c r="Q106" s="15">
        <v>0</v>
      </c>
      <c r="R106" s="9">
        <v>-16440.650000000001</v>
      </c>
      <c r="S106" s="9">
        <v>-16440.650000000001</v>
      </c>
      <c r="T106" s="9">
        <v>16440.650000000001</v>
      </c>
      <c r="U106" s="9">
        <v>0</v>
      </c>
      <c r="V106" s="9">
        <v>0</v>
      </c>
      <c r="W106" s="9">
        <v>0</v>
      </c>
      <c r="X106" s="9">
        <v>-72732.31</v>
      </c>
      <c r="Y106" s="9">
        <v>-72732.31</v>
      </c>
      <c r="Z106" s="9">
        <v>72732.31</v>
      </c>
      <c r="AA106" s="9">
        <v>0</v>
      </c>
      <c r="AB106" s="9">
        <v>0</v>
      </c>
      <c r="AC106" s="9">
        <v>0</v>
      </c>
      <c r="AD106" s="9">
        <v>207187.77</v>
      </c>
      <c r="AE106" s="9">
        <v>207187.77</v>
      </c>
      <c r="AF106" s="9">
        <v>-207187.77</v>
      </c>
      <c r="AG106" s="9">
        <v>0</v>
      </c>
      <c r="AH106" s="9">
        <v>0</v>
      </c>
      <c r="AI106" s="9">
        <v>0</v>
      </c>
      <c r="AJ106" s="9">
        <v>-148109.23000000001</v>
      </c>
      <c r="AK106" s="9">
        <v>-148109.23000000001</v>
      </c>
      <c r="AL106" s="9">
        <v>148109.23000000001</v>
      </c>
      <c r="AM106" s="9">
        <v>0</v>
      </c>
      <c r="AN106" s="9">
        <v>0</v>
      </c>
      <c r="AO106" s="9">
        <v>0</v>
      </c>
      <c r="AP106" s="9">
        <v>-65457.86</v>
      </c>
      <c r="AQ106" s="9">
        <v>-65457.86</v>
      </c>
      <c r="AR106" s="9">
        <v>65457.86</v>
      </c>
      <c r="AS106" s="9">
        <v>0</v>
      </c>
      <c r="AT106" s="9">
        <v>0</v>
      </c>
      <c r="AU106" s="9">
        <v>0</v>
      </c>
      <c r="AV106" s="9">
        <v>-129095.78</v>
      </c>
      <c r="AW106" s="9">
        <v>-129095.78</v>
      </c>
      <c r="AX106" s="9">
        <v>129095.78</v>
      </c>
      <c r="AY106" s="9">
        <v>0</v>
      </c>
      <c r="AZ106" s="9">
        <v>0</v>
      </c>
      <c r="BA106" s="9">
        <v>0</v>
      </c>
      <c r="BB106" s="9">
        <v>-43225.53</v>
      </c>
      <c r="BC106" s="9">
        <v>-43225.53</v>
      </c>
      <c r="BD106" s="9">
        <v>43225.53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f t="shared" si="1"/>
        <v>0</v>
      </c>
      <c r="BK106" s="9">
        <v>0</v>
      </c>
      <c r="BL106" s="9">
        <f t="shared" ref="BL106:BM106" si="35">BK106-BM106</f>
        <v>0</v>
      </c>
      <c r="BM106" s="9">
        <v>0</v>
      </c>
    </row>
    <row r="107" spans="1:65" x14ac:dyDescent="0.35">
      <c r="A107" s="7" t="s">
        <v>0</v>
      </c>
      <c r="B107" s="5" t="s">
        <v>384</v>
      </c>
      <c r="C107" s="10">
        <v>0</v>
      </c>
      <c r="D107" s="10">
        <v>0</v>
      </c>
      <c r="E107" s="10">
        <v>0</v>
      </c>
      <c r="F107" s="10">
        <v>-121194.67</v>
      </c>
      <c r="G107" s="10">
        <v>-121194.67</v>
      </c>
      <c r="H107" s="10">
        <v>121194.67</v>
      </c>
      <c r="I107" s="10">
        <v>0</v>
      </c>
      <c r="J107" s="10">
        <v>0</v>
      </c>
      <c r="K107" s="10">
        <v>0</v>
      </c>
      <c r="L107" s="10">
        <v>-39365.57</v>
      </c>
      <c r="M107" s="10">
        <v>-39365.57</v>
      </c>
      <c r="N107" s="10">
        <v>39365.57</v>
      </c>
      <c r="O107" s="17">
        <v>0</v>
      </c>
      <c r="P107" s="17">
        <v>0</v>
      </c>
      <c r="Q107" s="17">
        <v>0</v>
      </c>
      <c r="R107" s="10">
        <v>-16440.650000000001</v>
      </c>
      <c r="S107" s="10">
        <v>-16440.650000000001</v>
      </c>
      <c r="T107" s="10">
        <v>16440.650000000001</v>
      </c>
      <c r="U107" s="10">
        <v>0</v>
      </c>
      <c r="V107" s="10">
        <v>0</v>
      </c>
      <c r="W107" s="10">
        <v>0</v>
      </c>
      <c r="X107" s="10">
        <v>-72732.31</v>
      </c>
      <c r="Y107" s="10">
        <v>-72732.31</v>
      </c>
      <c r="Z107" s="10">
        <v>72732.31</v>
      </c>
      <c r="AA107" s="10">
        <v>0</v>
      </c>
      <c r="AB107" s="10">
        <v>0</v>
      </c>
      <c r="AC107" s="10">
        <v>0</v>
      </c>
      <c r="AD107" s="10">
        <v>207187.77</v>
      </c>
      <c r="AE107" s="10">
        <v>207187.77</v>
      </c>
      <c r="AF107" s="10">
        <v>-207187.77</v>
      </c>
      <c r="AG107" s="10">
        <v>0</v>
      </c>
      <c r="AH107" s="10">
        <v>0</v>
      </c>
      <c r="AI107" s="10">
        <v>0</v>
      </c>
      <c r="AJ107" s="10">
        <v>-148109.23000000001</v>
      </c>
      <c r="AK107" s="10">
        <v>-148109.23000000001</v>
      </c>
      <c r="AL107" s="10">
        <v>148109.23000000001</v>
      </c>
      <c r="AM107" s="10">
        <v>0</v>
      </c>
      <c r="AN107" s="10">
        <v>0</v>
      </c>
      <c r="AO107" s="10">
        <v>0</v>
      </c>
      <c r="AP107" s="10">
        <v>-65457.86</v>
      </c>
      <c r="AQ107" s="10">
        <v>-65457.86</v>
      </c>
      <c r="AR107" s="10">
        <v>65457.86</v>
      </c>
      <c r="AS107" s="10">
        <v>0</v>
      </c>
      <c r="AT107" s="10">
        <v>0</v>
      </c>
      <c r="AU107" s="10">
        <v>0</v>
      </c>
      <c r="AV107" s="10">
        <v>-129095.78</v>
      </c>
      <c r="AW107" s="10">
        <v>-129095.78</v>
      </c>
      <c r="AX107" s="10">
        <v>129095.78</v>
      </c>
      <c r="AY107" s="10">
        <v>0</v>
      </c>
      <c r="AZ107" s="10">
        <v>0</v>
      </c>
      <c r="BA107" s="10">
        <v>0</v>
      </c>
      <c r="BB107" s="10">
        <v>-43225.53</v>
      </c>
      <c r="BC107" s="10">
        <v>-43225.53</v>
      </c>
      <c r="BD107" s="10">
        <v>43225.53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f t="shared" si="1"/>
        <v>0</v>
      </c>
      <c r="BK107" s="10">
        <v>0</v>
      </c>
      <c r="BL107" s="10">
        <f t="shared" ref="BL107" si="36">BK107-BM107</f>
        <v>0</v>
      </c>
      <c r="BM107" s="10"/>
    </row>
    <row r="108" spans="1:65" x14ac:dyDescent="0.35">
      <c r="A108" s="4" t="s">
        <v>373</v>
      </c>
      <c r="B108" s="5" t="s">
        <v>374</v>
      </c>
      <c r="C108" s="9">
        <v>-379.13</v>
      </c>
      <c r="D108" s="9">
        <v>399.77</v>
      </c>
      <c r="E108" s="9">
        <v>20.64</v>
      </c>
      <c r="F108" s="9">
        <v>-4.78</v>
      </c>
      <c r="G108" s="9">
        <v>15.86</v>
      </c>
      <c r="H108" s="9">
        <v>330.26</v>
      </c>
      <c r="I108" s="9">
        <v>346.12</v>
      </c>
      <c r="J108" s="9">
        <v>-72.12</v>
      </c>
      <c r="K108" s="9">
        <v>274</v>
      </c>
      <c r="L108" s="9">
        <v>-333.81</v>
      </c>
      <c r="M108" s="9">
        <v>-59.81</v>
      </c>
      <c r="N108" s="9">
        <v>-51.97</v>
      </c>
      <c r="O108" s="15">
        <v>-111.78</v>
      </c>
      <c r="P108" s="16">
        <v>-4805.13</v>
      </c>
      <c r="Q108" s="9">
        <v>-4916.91</v>
      </c>
      <c r="R108" s="9">
        <v>5059.76</v>
      </c>
      <c r="S108" s="9">
        <v>142.85</v>
      </c>
      <c r="T108" s="9">
        <v>-243.28</v>
      </c>
      <c r="U108" s="9">
        <v>-100.43</v>
      </c>
      <c r="V108" s="9">
        <v>-898.76</v>
      </c>
      <c r="W108" s="9">
        <v>-999.19</v>
      </c>
      <c r="X108" s="9">
        <v>369.19</v>
      </c>
      <c r="Y108" s="9">
        <v>-630</v>
      </c>
      <c r="Z108" s="9">
        <v>174</v>
      </c>
      <c r="AA108" s="9">
        <v>-456</v>
      </c>
      <c r="AB108" s="9">
        <v>-956.65</v>
      </c>
      <c r="AC108" s="9">
        <v>-1412.65</v>
      </c>
      <c r="AD108" s="9">
        <v>1237.6500000000001</v>
      </c>
      <c r="AE108" s="9">
        <v>-175</v>
      </c>
      <c r="AF108" s="9">
        <v>0</v>
      </c>
      <c r="AG108" s="9">
        <v>-175</v>
      </c>
      <c r="AH108" s="9">
        <v>328.24</v>
      </c>
      <c r="AI108" s="9">
        <v>153.24</v>
      </c>
      <c r="AJ108" s="9">
        <v>-461.06</v>
      </c>
      <c r="AK108" s="9">
        <v>-307.82</v>
      </c>
      <c r="AL108" s="9">
        <v>-339.65</v>
      </c>
      <c r="AM108" s="9">
        <v>-647.47</v>
      </c>
      <c r="AN108" s="9">
        <v>377.27</v>
      </c>
      <c r="AO108" s="9">
        <v>-270.2</v>
      </c>
      <c r="AP108" s="9">
        <v>256.88</v>
      </c>
      <c r="AQ108" s="9">
        <v>-13.32</v>
      </c>
      <c r="AR108" s="9">
        <v>-690.61</v>
      </c>
      <c r="AS108" s="9">
        <v>-703.93</v>
      </c>
      <c r="AT108" s="9">
        <v>55.96</v>
      </c>
      <c r="AU108" s="9">
        <v>-647.97</v>
      </c>
      <c r="AV108" s="9">
        <v>-437.03</v>
      </c>
      <c r="AW108" s="9">
        <v>-1085</v>
      </c>
      <c r="AX108" s="9">
        <v>629</v>
      </c>
      <c r="AY108" s="9">
        <v>-456</v>
      </c>
      <c r="AZ108" s="9">
        <v>-1384.8</v>
      </c>
      <c r="BA108" s="9">
        <v>-1840.8</v>
      </c>
      <c r="BB108" s="9">
        <v>1671.78</v>
      </c>
      <c r="BC108" s="9">
        <v>-169.02</v>
      </c>
      <c r="BD108" s="9">
        <v>-2478.6799999999998</v>
      </c>
      <c r="BE108" s="9">
        <v>-2647.7</v>
      </c>
      <c r="BF108" s="9">
        <v>2771.61</v>
      </c>
      <c r="BG108" s="9">
        <v>123.91</v>
      </c>
      <c r="BH108" s="9">
        <v>-123.91</v>
      </c>
      <c r="BI108" s="9">
        <v>0</v>
      </c>
      <c r="BJ108" s="9">
        <f t="shared" si="1"/>
        <v>36.4</v>
      </c>
      <c r="BK108" s="9">
        <v>-36.4</v>
      </c>
      <c r="BL108" s="9">
        <f t="shared" ref="BL108" si="37">BK108-BM108</f>
        <v>568.73</v>
      </c>
      <c r="BM108" s="9">
        <v>-605.13</v>
      </c>
    </row>
    <row r="109" spans="1:65" x14ac:dyDescent="0.35">
      <c r="A109" s="7" t="s">
        <v>0</v>
      </c>
      <c r="B109" s="5" t="s">
        <v>375</v>
      </c>
      <c r="C109" s="10">
        <v>-379.13</v>
      </c>
      <c r="D109" s="10">
        <v>399.77</v>
      </c>
      <c r="E109" s="10">
        <v>20.64</v>
      </c>
      <c r="F109" s="10">
        <v>-4.78</v>
      </c>
      <c r="G109" s="10">
        <v>15.86</v>
      </c>
      <c r="H109" s="10">
        <v>330.26</v>
      </c>
      <c r="I109" s="10">
        <v>346.12</v>
      </c>
      <c r="J109" s="10">
        <v>-72.12</v>
      </c>
      <c r="K109" s="10">
        <v>274</v>
      </c>
      <c r="L109" s="10">
        <v>-333.81</v>
      </c>
      <c r="M109" s="10">
        <v>-59.81</v>
      </c>
      <c r="N109" s="10">
        <v>-51.97</v>
      </c>
      <c r="O109" s="17">
        <v>-111.78</v>
      </c>
      <c r="P109" s="18">
        <v>-4805.13</v>
      </c>
      <c r="Q109" s="10">
        <v>-4916.91</v>
      </c>
      <c r="R109" s="10">
        <v>5059.76</v>
      </c>
      <c r="S109" s="10">
        <v>142.85</v>
      </c>
      <c r="T109" s="10">
        <v>-243.28</v>
      </c>
      <c r="U109" s="10">
        <v>-100.43</v>
      </c>
      <c r="V109" s="10">
        <v>-898.76</v>
      </c>
      <c r="W109" s="10">
        <v>-999.19</v>
      </c>
      <c r="X109" s="10">
        <v>369.19</v>
      </c>
      <c r="Y109" s="10">
        <v>-630</v>
      </c>
      <c r="Z109" s="10">
        <v>174</v>
      </c>
      <c r="AA109" s="10">
        <v>-456</v>
      </c>
      <c r="AB109" s="10">
        <v>-956.65</v>
      </c>
      <c r="AC109" s="10">
        <v>-1412.65</v>
      </c>
      <c r="AD109" s="10">
        <v>1237.6500000000001</v>
      </c>
      <c r="AE109" s="10">
        <v>-175</v>
      </c>
      <c r="AF109" s="10">
        <v>0</v>
      </c>
      <c r="AG109" s="10">
        <v>-175</v>
      </c>
      <c r="AH109" s="10">
        <v>328.24</v>
      </c>
      <c r="AI109" s="10">
        <v>153.24</v>
      </c>
      <c r="AJ109" s="10">
        <v>-461.06</v>
      </c>
      <c r="AK109" s="10">
        <v>-307.82</v>
      </c>
      <c r="AL109" s="10">
        <v>-339.65</v>
      </c>
      <c r="AM109" s="10">
        <v>-647.47</v>
      </c>
      <c r="AN109" s="10">
        <v>377.27</v>
      </c>
      <c r="AO109" s="10">
        <v>-270.2</v>
      </c>
      <c r="AP109" s="10">
        <v>256.88</v>
      </c>
      <c r="AQ109" s="10">
        <v>-13.32</v>
      </c>
      <c r="AR109" s="10">
        <v>-690.61</v>
      </c>
      <c r="AS109" s="10">
        <v>-703.93</v>
      </c>
      <c r="AT109" s="10">
        <v>55.96</v>
      </c>
      <c r="AU109" s="10">
        <v>-647.97</v>
      </c>
      <c r="AV109" s="10">
        <v>-437.03</v>
      </c>
      <c r="AW109" s="10">
        <v>-1085</v>
      </c>
      <c r="AX109" s="10">
        <v>629</v>
      </c>
      <c r="AY109" s="10">
        <v>-456</v>
      </c>
      <c r="AZ109" s="10">
        <v>-1384.8</v>
      </c>
      <c r="BA109" s="10">
        <v>-1840.8</v>
      </c>
      <c r="BB109" s="10">
        <v>1671.78</v>
      </c>
      <c r="BC109" s="10">
        <v>-169.02</v>
      </c>
      <c r="BD109" s="10">
        <v>-2478.6799999999998</v>
      </c>
      <c r="BE109" s="10">
        <v>-2647.7</v>
      </c>
      <c r="BF109" s="10">
        <v>2771.61</v>
      </c>
      <c r="BG109" s="10">
        <v>123.91</v>
      </c>
      <c r="BH109" s="10">
        <v>-123.91</v>
      </c>
      <c r="BI109" s="10">
        <v>0</v>
      </c>
      <c r="BJ109" s="10">
        <f t="shared" si="1"/>
        <v>36.4</v>
      </c>
      <c r="BK109" s="10">
        <f>SUM(BK108)</f>
        <v>-36.4</v>
      </c>
      <c r="BL109" s="10">
        <f t="shared" ref="BL109" si="38">BK109-BM109</f>
        <v>568.73</v>
      </c>
      <c r="BM109" s="10">
        <f>SUM(BM108)</f>
        <v>-605.13</v>
      </c>
    </row>
    <row r="110" spans="1:65" x14ac:dyDescent="0.35">
      <c r="A110" s="7" t="s">
        <v>0</v>
      </c>
      <c r="B110" s="5" t="s">
        <v>97</v>
      </c>
      <c r="C110" s="10">
        <v>-155.56</v>
      </c>
      <c r="D110" s="10">
        <v>733.87</v>
      </c>
      <c r="E110" s="10">
        <v>578.30999999999995</v>
      </c>
      <c r="F110" s="10">
        <v>-123183.34</v>
      </c>
      <c r="G110" s="10">
        <v>-122605.03</v>
      </c>
      <c r="H110" s="10">
        <v>122801.07</v>
      </c>
      <c r="I110" s="10">
        <v>196.04</v>
      </c>
      <c r="J110" s="10">
        <v>-723.2</v>
      </c>
      <c r="K110" s="10">
        <v>-527.16</v>
      </c>
      <c r="L110" s="10">
        <v>-38745.82</v>
      </c>
      <c r="M110" s="10">
        <v>-39272.980000000003</v>
      </c>
      <c r="N110" s="10">
        <v>38891</v>
      </c>
      <c r="O110" s="17">
        <v>-381.98</v>
      </c>
      <c r="P110" s="18">
        <v>-5270.96</v>
      </c>
      <c r="Q110" s="10">
        <v>-5652.94</v>
      </c>
      <c r="R110" s="10">
        <v>-10810.44</v>
      </c>
      <c r="S110" s="10">
        <v>-16463.38</v>
      </c>
      <c r="T110" s="10">
        <v>15653.59</v>
      </c>
      <c r="U110" s="10">
        <v>-809.79</v>
      </c>
      <c r="V110" s="10">
        <v>197.84</v>
      </c>
      <c r="W110" s="10">
        <v>-611.95000000000005</v>
      </c>
      <c r="X110" s="10">
        <v>-72398.17</v>
      </c>
      <c r="Y110" s="10">
        <v>-73010.12</v>
      </c>
      <c r="Z110" s="10">
        <v>71579.41</v>
      </c>
      <c r="AA110" s="10">
        <v>-1430.71</v>
      </c>
      <c r="AB110" s="10">
        <v>-234.6</v>
      </c>
      <c r="AC110" s="10">
        <v>-1665.31</v>
      </c>
      <c r="AD110" s="10">
        <v>207896.6</v>
      </c>
      <c r="AE110" s="10">
        <v>206231.29</v>
      </c>
      <c r="AF110" s="10">
        <v>-206949.99</v>
      </c>
      <c r="AG110" s="10">
        <v>-718.7</v>
      </c>
      <c r="AH110" s="10">
        <v>500.23</v>
      </c>
      <c r="AI110" s="10">
        <v>-218.47</v>
      </c>
      <c r="AJ110" s="10">
        <v>-149680.76</v>
      </c>
      <c r="AK110" s="10">
        <v>-149899.23000000001</v>
      </c>
      <c r="AL110" s="10">
        <v>147438.74</v>
      </c>
      <c r="AM110" s="10">
        <v>-2460.4899999999998</v>
      </c>
      <c r="AN110" s="10">
        <v>2417.38</v>
      </c>
      <c r="AO110" s="10">
        <v>-43.11</v>
      </c>
      <c r="AP110" s="10">
        <v>-66307.820000000007</v>
      </c>
      <c r="AQ110" s="10">
        <v>-66350.929999999993</v>
      </c>
      <c r="AR110" s="10">
        <v>63596.34</v>
      </c>
      <c r="AS110" s="10">
        <v>-2754.59</v>
      </c>
      <c r="AT110" s="10">
        <v>635.37</v>
      </c>
      <c r="AU110" s="10">
        <v>-2119.2199999999998</v>
      </c>
      <c r="AV110" s="10">
        <v>-131771.44</v>
      </c>
      <c r="AW110" s="10">
        <v>-133890.66</v>
      </c>
      <c r="AX110" s="10">
        <v>132213.37</v>
      </c>
      <c r="AY110" s="10">
        <v>-1677.29</v>
      </c>
      <c r="AZ110" s="10">
        <v>-456.72</v>
      </c>
      <c r="BA110" s="10">
        <v>-2134.0100000000002</v>
      </c>
      <c r="BB110" s="10">
        <v>-42180.99</v>
      </c>
      <c r="BC110" s="10">
        <v>-44315</v>
      </c>
      <c r="BD110" s="10">
        <v>40549.97</v>
      </c>
      <c r="BE110" s="10">
        <v>-3765.03</v>
      </c>
      <c r="BF110" s="10">
        <v>2290.87</v>
      </c>
      <c r="BG110" s="10">
        <v>-1474.16</v>
      </c>
      <c r="BH110" s="10">
        <v>2783.05</v>
      </c>
      <c r="BI110" s="10">
        <v>1308.8900000000001</v>
      </c>
      <c r="BJ110" s="10">
        <f t="shared" si="1"/>
        <v>4279.3200000000006</v>
      </c>
      <c r="BK110" s="10">
        <f>BK109+BK107+BK105+BK103</f>
        <v>-2970.4300000000003</v>
      </c>
      <c r="BL110" s="10">
        <f t="shared" ref="BL110" si="39">BK110-BM110</f>
        <v>-2260.8700000000003</v>
      </c>
      <c r="BM110" s="10">
        <f>BM109+BM107+BM105+BM103</f>
        <v>-709.56</v>
      </c>
    </row>
    <row r="111" spans="1:65" x14ac:dyDescent="0.35">
      <c r="A111" s="4" t="s">
        <v>0</v>
      </c>
      <c r="B111" s="5" t="s">
        <v>98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5"/>
      <c r="P111" s="16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>
        <f t="shared" si="1"/>
        <v>0</v>
      </c>
      <c r="BK111" s="9"/>
      <c r="BL111" s="9">
        <f t="shared" ref="BL111" si="40">BK111-BM111</f>
        <v>0</v>
      </c>
      <c r="BM111" s="9"/>
    </row>
    <row r="112" spans="1:65" x14ac:dyDescent="0.35">
      <c r="A112" s="4" t="s">
        <v>389</v>
      </c>
      <c r="B112" s="5" t="s">
        <v>390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6">
        <v>-2618.67</v>
      </c>
      <c r="Q112" s="9">
        <v>-2618.67</v>
      </c>
      <c r="R112" s="9">
        <v>2618.67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250</v>
      </c>
      <c r="AE112" s="9">
        <v>250</v>
      </c>
      <c r="AF112" s="9">
        <v>-250</v>
      </c>
      <c r="AG112" s="9">
        <v>0</v>
      </c>
      <c r="AH112" s="9">
        <v>4000</v>
      </c>
      <c r="AI112" s="9">
        <v>4000</v>
      </c>
      <c r="AJ112" s="9">
        <v>-4000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</row>
    <row r="113" spans="1:65" x14ac:dyDescent="0.35">
      <c r="A113" s="7" t="s">
        <v>0</v>
      </c>
      <c r="B113" s="5" t="s">
        <v>391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8">
        <v>-2618.67</v>
      </c>
      <c r="Q113" s="10">
        <v>-2618.67</v>
      </c>
      <c r="R113" s="10">
        <v>2618.67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250</v>
      </c>
      <c r="AE113" s="10">
        <v>250</v>
      </c>
      <c r="AF113" s="10">
        <v>-250</v>
      </c>
      <c r="AG113" s="10">
        <v>0</v>
      </c>
      <c r="AH113" s="10">
        <v>4000</v>
      </c>
      <c r="AI113" s="10">
        <v>4000</v>
      </c>
      <c r="AJ113" s="10">
        <v>-4000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</row>
    <row r="114" spans="1:65" x14ac:dyDescent="0.35">
      <c r="A114" s="4" t="s">
        <v>376</v>
      </c>
      <c r="B114" s="5" t="s">
        <v>377</v>
      </c>
      <c r="C114" s="9">
        <v>300</v>
      </c>
      <c r="D114" s="9">
        <v>30530.78</v>
      </c>
      <c r="E114" s="9">
        <v>30830.78</v>
      </c>
      <c r="F114" s="9">
        <v>-29830.78</v>
      </c>
      <c r="G114" s="9">
        <v>1000</v>
      </c>
      <c r="H114" s="9">
        <v>0</v>
      </c>
      <c r="I114" s="9">
        <v>1000</v>
      </c>
      <c r="J114" s="9">
        <v>-800</v>
      </c>
      <c r="K114" s="9">
        <v>200</v>
      </c>
      <c r="L114" s="9">
        <v>-100</v>
      </c>
      <c r="M114" s="9">
        <v>100</v>
      </c>
      <c r="N114" s="9">
        <v>300</v>
      </c>
      <c r="O114" s="15">
        <v>400</v>
      </c>
      <c r="P114" s="16">
        <v>150</v>
      </c>
      <c r="Q114" s="9">
        <v>550</v>
      </c>
      <c r="R114" s="9">
        <v>-50</v>
      </c>
      <c r="S114" s="9">
        <v>500</v>
      </c>
      <c r="T114" s="9">
        <v>-293.7</v>
      </c>
      <c r="U114" s="9">
        <v>206.3</v>
      </c>
      <c r="V114" s="9">
        <v>1018.7</v>
      </c>
      <c r="W114" s="9">
        <v>1225</v>
      </c>
      <c r="X114" s="9">
        <v>-1125</v>
      </c>
      <c r="Y114" s="9">
        <v>100</v>
      </c>
      <c r="Z114" s="9">
        <v>500</v>
      </c>
      <c r="AA114" s="9">
        <v>600</v>
      </c>
      <c r="AB114" s="9">
        <v>29733.27</v>
      </c>
      <c r="AC114" s="9">
        <v>30333.27</v>
      </c>
      <c r="AD114" s="9">
        <v>-30008.27</v>
      </c>
      <c r="AE114" s="9">
        <v>325</v>
      </c>
      <c r="AF114" s="9">
        <v>675</v>
      </c>
      <c r="AG114" s="9">
        <v>1000</v>
      </c>
      <c r="AH114" s="9">
        <v>-840.63</v>
      </c>
      <c r="AI114" s="9">
        <v>159.37</v>
      </c>
      <c r="AJ114" s="9">
        <v>-159.37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1200</v>
      </c>
      <c r="AQ114" s="9">
        <v>1200</v>
      </c>
      <c r="AR114" s="9">
        <v>-1170</v>
      </c>
      <c r="AS114" s="9">
        <v>30</v>
      </c>
      <c r="AT114" s="9">
        <v>295</v>
      </c>
      <c r="AU114" s="9">
        <v>325</v>
      </c>
      <c r="AV114" s="9">
        <v>-275</v>
      </c>
      <c r="AW114" s="9">
        <v>50</v>
      </c>
      <c r="AX114" s="9">
        <v>2.5499999999999998</v>
      </c>
      <c r="AY114" s="9">
        <v>52.55</v>
      </c>
      <c r="AZ114" s="9">
        <v>45247.45</v>
      </c>
      <c r="BA114" s="9">
        <v>45300</v>
      </c>
      <c r="BB114" s="9">
        <v>-45225</v>
      </c>
      <c r="BC114" s="9">
        <v>75</v>
      </c>
      <c r="BD114" s="9">
        <v>-75</v>
      </c>
      <c r="BE114" s="9">
        <v>0</v>
      </c>
      <c r="BF114" s="9">
        <v>100</v>
      </c>
      <c r="BG114" s="9">
        <v>100</v>
      </c>
      <c r="BH114" s="9">
        <v>-100</v>
      </c>
      <c r="BI114" s="9">
        <v>0</v>
      </c>
      <c r="BJ114" s="9">
        <f t="shared" si="1"/>
        <v>-600</v>
      </c>
      <c r="BK114" s="9">
        <v>600</v>
      </c>
      <c r="BL114" s="9">
        <f t="shared" ref="BL114" si="41">BK114-BM114</f>
        <v>350</v>
      </c>
      <c r="BM114" s="9">
        <v>250</v>
      </c>
    </row>
    <row r="115" spans="1:65" x14ac:dyDescent="0.35">
      <c r="A115" s="7" t="s">
        <v>0</v>
      </c>
      <c r="B115" s="5" t="s">
        <v>378</v>
      </c>
      <c r="C115" s="10">
        <v>300</v>
      </c>
      <c r="D115" s="10">
        <v>30530.78</v>
      </c>
      <c r="E115" s="10">
        <v>30830.78</v>
      </c>
      <c r="F115" s="10">
        <v>-29830.78</v>
      </c>
      <c r="G115" s="10">
        <v>1000</v>
      </c>
      <c r="H115" s="10">
        <v>0</v>
      </c>
      <c r="I115" s="10">
        <v>1000</v>
      </c>
      <c r="J115" s="10">
        <v>-800</v>
      </c>
      <c r="K115" s="10">
        <v>200</v>
      </c>
      <c r="L115" s="10">
        <v>-100</v>
      </c>
      <c r="M115" s="10">
        <v>100</v>
      </c>
      <c r="N115" s="10">
        <v>300</v>
      </c>
      <c r="O115" s="17">
        <v>400</v>
      </c>
      <c r="P115" s="18">
        <v>150</v>
      </c>
      <c r="Q115" s="10">
        <v>550</v>
      </c>
      <c r="R115" s="10">
        <v>-50</v>
      </c>
      <c r="S115" s="10">
        <v>500</v>
      </c>
      <c r="T115" s="10">
        <v>-293.7</v>
      </c>
      <c r="U115" s="10">
        <v>206.3</v>
      </c>
      <c r="V115" s="10">
        <v>1018.7</v>
      </c>
      <c r="W115" s="10">
        <v>1225</v>
      </c>
      <c r="X115" s="10">
        <v>-1125</v>
      </c>
      <c r="Y115" s="10">
        <v>100</v>
      </c>
      <c r="Z115" s="10">
        <v>500</v>
      </c>
      <c r="AA115" s="10">
        <v>600</v>
      </c>
      <c r="AB115" s="10">
        <v>29733.27</v>
      </c>
      <c r="AC115" s="10">
        <v>30333.27</v>
      </c>
      <c r="AD115" s="10">
        <v>-30008.27</v>
      </c>
      <c r="AE115" s="10">
        <v>325</v>
      </c>
      <c r="AF115" s="10">
        <v>675</v>
      </c>
      <c r="AG115" s="10">
        <v>1000</v>
      </c>
      <c r="AH115" s="10">
        <v>-840.63</v>
      </c>
      <c r="AI115" s="10">
        <v>159.37</v>
      </c>
      <c r="AJ115" s="10">
        <v>-159.37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1200</v>
      </c>
      <c r="AQ115" s="10">
        <v>1200</v>
      </c>
      <c r="AR115" s="10">
        <v>-1170</v>
      </c>
      <c r="AS115" s="10">
        <v>30</v>
      </c>
      <c r="AT115" s="10">
        <v>295</v>
      </c>
      <c r="AU115" s="10">
        <v>325</v>
      </c>
      <c r="AV115" s="10">
        <v>-275</v>
      </c>
      <c r="AW115" s="10">
        <v>50</v>
      </c>
      <c r="AX115" s="10">
        <v>2.5499999999999998</v>
      </c>
      <c r="AY115" s="10">
        <v>52.55</v>
      </c>
      <c r="AZ115" s="10">
        <v>45247.45</v>
      </c>
      <c r="BA115" s="10">
        <v>45300</v>
      </c>
      <c r="BB115" s="10">
        <v>-45225</v>
      </c>
      <c r="BC115" s="10">
        <v>75</v>
      </c>
      <c r="BD115" s="10">
        <v>-75</v>
      </c>
      <c r="BE115" s="10">
        <v>0</v>
      </c>
      <c r="BF115" s="10">
        <v>100</v>
      </c>
      <c r="BG115" s="10">
        <v>100</v>
      </c>
      <c r="BH115" s="10">
        <v>-100</v>
      </c>
      <c r="BI115" s="10">
        <v>0</v>
      </c>
      <c r="BJ115" s="10">
        <f t="shared" si="1"/>
        <v>-600</v>
      </c>
      <c r="BK115" s="10">
        <f>SUM(BK114)</f>
        <v>600</v>
      </c>
      <c r="BL115" s="10">
        <f t="shared" ref="BL115" si="42">BK115-BM115</f>
        <v>350</v>
      </c>
      <c r="BM115" s="10">
        <f>SUM(BM114)</f>
        <v>250</v>
      </c>
    </row>
    <row r="116" spans="1:65" x14ac:dyDescent="0.35">
      <c r="A116" s="4" t="s">
        <v>399</v>
      </c>
      <c r="B116" s="5" t="s">
        <v>400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7"/>
      <c r="P116" s="18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9">
        <v>-12054.77</v>
      </c>
      <c r="BE116" s="9">
        <v>-12054.77</v>
      </c>
      <c r="BF116" s="9">
        <v>12054.77</v>
      </c>
      <c r="BG116" s="9">
        <v>0</v>
      </c>
      <c r="BH116" s="9">
        <v>-39370.71</v>
      </c>
      <c r="BI116" s="9">
        <v>-39370.71</v>
      </c>
      <c r="BJ116" s="9">
        <f t="shared" si="1"/>
        <v>-39370.71</v>
      </c>
      <c r="BK116" s="9">
        <v>0</v>
      </c>
      <c r="BL116" s="9">
        <f t="shared" ref="BL116" si="43">BK116-BM116</f>
        <v>0</v>
      </c>
      <c r="BM116" s="9">
        <v>0</v>
      </c>
    </row>
    <row r="117" spans="1:65" x14ac:dyDescent="0.35">
      <c r="A117" s="7" t="s">
        <v>0</v>
      </c>
      <c r="B117" s="5" t="s">
        <v>401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7"/>
      <c r="P117" s="18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10">
        <v>-12054.77</v>
      </c>
      <c r="BE117" s="10">
        <v>-12054.77</v>
      </c>
      <c r="BF117" s="10">
        <v>12054.77</v>
      </c>
      <c r="BG117" s="10">
        <v>0</v>
      </c>
      <c r="BH117" s="10">
        <v>-39370.71</v>
      </c>
      <c r="BI117" s="10">
        <v>-39370.71</v>
      </c>
      <c r="BJ117" s="10">
        <f t="shared" si="1"/>
        <v>-39370.71</v>
      </c>
      <c r="BK117" s="10"/>
      <c r="BL117" s="10">
        <f t="shared" ref="BL117" si="44">BK117-BM117</f>
        <v>0</v>
      </c>
      <c r="BM117" s="10"/>
    </row>
    <row r="118" spans="1:65" x14ac:dyDescent="0.35">
      <c r="A118" s="4" t="s">
        <v>126</v>
      </c>
      <c r="B118" s="5" t="s">
        <v>127</v>
      </c>
      <c r="C118" s="9">
        <v>0</v>
      </c>
      <c r="D118" s="9">
        <v>0</v>
      </c>
      <c r="E118" s="9">
        <v>0</v>
      </c>
      <c r="F118" s="9">
        <v>12000</v>
      </c>
      <c r="G118" s="9">
        <v>12000</v>
      </c>
      <c r="H118" s="9">
        <v>-12000</v>
      </c>
      <c r="I118" s="9">
        <v>0</v>
      </c>
      <c r="J118" s="9">
        <v>8000</v>
      </c>
      <c r="K118" s="9">
        <v>8000</v>
      </c>
      <c r="L118" s="9">
        <v>-4000</v>
      </c>
      <c r="M118" s="9">
        <v>4000</v>
      </c>
      <c r="N118" s="9">
        <v>0</v>
      </c>
      <c r="O118" s="15">
        <v>4000</v>
      </c>
      <c r="P118" s="16">
        <v>-4000</v>
      </c>
      <c r="Q118" s="9">
        <v>0</v>
      </c>
      <c r="R118" s="9">
        <v>4000</v>
      </c>
      <c r="S118" s="9">
        <v>4000</v>
      </c>
      <c r="T118" s="9">
        <v>-4000</v>
      </c>
      <c r="U118" s="9">
        <v>0</v>
      </c>
      <c r="V118" s="9">
        <v>4000</v>
      </c>
      <c r="W118" s="9">
        <v>4000</v>
      </c>
      <c r="X118" s="9">
        <v>-4000</v>
      </c>
      <c r="Y118" s="9">
        <v>0</v>
      </c>
      <c r="Z118" s="9">
        <v>0</v>
      </c>
      <c r="AA118" s="9">
        <v>0</v>
      </c>
      <c r="AB118" s="9">
        <v>4000</v>
      </c>
      <c r="AC118" s="9">
        <v>4000</v>
      </c>
      <c r="AD118" s="9">
        <v>-4000</v>
      </c>
      <c r="AE118" s="9">
        <v>0</v>
      </c>
      <c r="AF118" s="9">
        <v>10800</v>
      </c>
      <c r="AG118" s="9">
        <v>10800</v>
      </c>
      <c r="AH118" s="9">
        <v>-17600</v>
      </c>
      <c r="AI118" s="9">
        <v>-6800</v>
      </c>
      <c r="AJ118" s="9">
        <v>14800</v>
      </c>
      <c r="AK118" s="9">
        <v>8000</v>
      </c>
      <c r="AL118" s="9">
        <v>0</v>
      </c>
      <c r="AM118" s="9">
        <v>8000</v>
      </c>
      <c r="AN118" s="9">
        <v>-8000</v>
      </c>
      <c r="AO118" s="9">
        <v>0</v>
      </c>
      <c r="AP118" s="9">
        <v>0</v>
      </c>
      <c r="AQ118" s="9">
        <v>0</v>
      </c>
      <c r="AR118" s="9">
        <v>4000</v>
      </c>
      <c r="AS118" s="9">
        <v>4000</v>
      </c>
      <c r="AT118" s="9">
        <v>4000</v>
      </c>
      <c r="AU118" s="9">
        <v>8000</v>
      </c>
      <c r="AV118" s="9">
        <v>4000</v>
      </c>
      <c r="AW118" s="9">
        <v>12000</v>
      </c>
      <c r="AX118" s="9">
        <v>-12000</v>
      </c>
      <c r="AY118" s="9">
        <v>0</v>
      </c>
      <c r="AZ118" s="9">
        <v>4000</v>
      </c>
      <c r="BA118" s="9">
        <v>4000</v>
      </c>
      <c r="BB118" s="9">
        <v>-4000</v>
      </c>
      <c r="BC118" s="9">
        <v>0</v>
      </c>
      <c r="BD118" s="9">
        <v>12000</v>
      </c>
      <c r="BE118" s="9">
        <v>12000</v>
      </c>
      <c r="BF118" s="9">
        <v>-12000</v>
      </c>
      <c r="BG118" s="9">
        <v>0</v>
      </c>
      <c r="BH118" s="9">
        <v>4000</v>
      </c>
      <c r="BI118" s="9">
        <v>4000</v>
      </c>
      <c r="BJ118" s="9">
        <f t="shared" si="1"/>
        <v>4000</v>
      </c>
      <c r="BK118" s="9">
        <v>0</v>
      </c>
      <c r="BL118" s="9">
        <f t="shared" ref="BL118" si="45">BK118-BM118</f>
        <v>-513.75</v>
      </c>
      <c r="BM118" s="9">
        <v>513.75</v>
      </c>
    </row>
    <row r="119" spans="1:65" x14ac:dyDescent="0.35">
      <c r="A119" s="7" t="s">
        <v>0</v>
      </c>
      <c r="B119" s="5" t="s">
        <v>128</v>
      </c>
      <c r="C119" s="10">
        <v>0</v>
      </c>
      <c r="D119" s="10">
        <v>0</v>
      </c>
      <c r="E119" s="10">
        <v>0</v>
      </c>
      <c r="F119" s="10">
        <v>12000</v>
      </c>
      <c r="G119" s="10">
        <v>12000</v>
      </c>
      <c r="H119" s="10">
        <v>-12000</v>
      </c>
      <c r="I119" s="10">
        <v>0</v>
      </c>
      <c r="J119" s="10">
        <v>8000</v>
      </c>
      <c r="K119" s="10">
        <v>8000</v>
      </c>
      <c r="L119" s="10">
        <v>-4000</v>
      </c>
      <c r="M119" s="10">
        <v>4000</v>
      </c>
      <c r="N119" s="10">
        <v>0</v>
      </c>
      <c r="O119" s="17">
        <v>4000</v>
      </c>
      <c r="P119" s="18">
        <v>-4000</v>
      </c>
      <c r="Q119" s="10">
        <v>0</v>
      </c>
      <c r="R119" s="10">
        <v>4000</v>
      </c>
      <c r="S119" s="10">
        <v>4000</v>
      </c>
      <c r="T119" s="10">
        <v>-4000</v>
      </c>
      <c r="U119" s="10">
        <v>0</v>
      </c>
      <c r="V119" s="10">
        <v>4000</v>
      </c>
      <c r="W119" s="10">
        <v>4000</v>
      </c>
      <c r="X119" s="10">
        <v>-4000</v>
      </c>
      <c r="Y119" s="10">
        <v>0</v>
      </c>
      <c r="Z119" s="10">
        <v>0</v>
      </c>
      <c r="AA119" s="10">
        <v>0</v>
      </c>
      <c r="AB119" s="10">
        <v>4000</v>
      </c>
      <c r="AC119" s="10">
        <v>4000</v>
      </c>
      <c r="AD119" s="10">
        <v>-4000</v>
      </c>
      <c r="AE119" s="10">
        <v>0</v>
      </c>
      <c r="AF119" s="10">
        <v>10800</v>
      </c>
      <c r="AG119" s="10">
        <v>10800</v>
      </c>
      <c r="AH119" s="10">
        <v>-17600</v>
      </c>
      <c r="AI119" s="10">
        <v>-6800</v>
      </c>
      <c r="AJ119" s="10">
        <v>14800</v>
      </c>
      <c r="AK119" s="10">
        <v>8000</v>
      </c>
      <c r="AL119" s="10">
        <v>0</v>
      </c>
      <c r="AM119" s="10">
        <v>8000</v>
      </c>
      <c r="AN119" s="10">
        <v>-8000</v>
      </c>
      <c r="AO119" s="10">
        <v>0</v>
      </c>
      <c r="AP119" s="10">
        <v>0</v>
      </c>
      <c r="AQ119" s="10">
        <v>0</v>
      </c>
      <c r="AR119" s="10">
        <v>4000</v>
      </c>
      <c r="AS119" s="10">
        <v>4000</v>
      </c>
      <c r="AT119" s="10">
        <v>4000</v>
      </c>
      <c r="AU119" s="10">
        <v>8000</v>
      </c>
      <c r="AV119" s="10">
        <v>4000</v>
      </c>
      <c r="AW119" s="10">
        <v>12000</v>
      </c>
      <c r="AX119" s="10">
        <v>-12000</v>
      </c>
      <c r="AY119" s="10">
        <v>0</v>
      </c>
      <c r="AZ119" s="10">
        <v>4000</v>
      </c>
      <c r="BA119" s="10">
        <v>4000</v>
      </c>
      <c r="BB119" s="10">
        <v>-4000</v>
      </c>
      <c r="BC119" s="10">
        <v>0</v>
      </c>
      <c r="BD119" s="10">
        <v>12000</v>
      </c>
      <c r="BE119" s="10">
        <v>12000</v>
      </c>
      <c r="BF119" s="10">
        <v>-12000</v>
      </c>
      <c r="BG119" s="10">
        <v>0</v>
      </c>
      <c r="BH119" s="10">
        <v>4000</v>
      </c>
      <c r="BI119" s="10">
        <v>4000</v>
      </c>
      <c r="BJ119" s="10">
        <f t="shared" si="1"/>
        <v>4000</v>
      </c>
      <c r="BK119" s="10">
        <f>SUM(BK118)</f>
        <v>0</v>
      </c>
      <c r="BL119" s="10">
        <f t="shared" ref="BL119" si="46">BK119-BM119</f>
        <v>-513.75</v>
      </c>
      <c r="BM119" s="10">
        <f>SUM(BM118)</f>
        <v>513.75</v>
      </c>
    </row>
    <row r="120" spans="1:65" x14ac:dyDescent="0.35">
      <c r="A120" s="4" t="s">
        <v>99</v>
      </c>
      <c r="B120" s="5" t="s">
        <v>100</v>
      </c>
      <c r="C120" s="9">
        <v>0</v>
      </c>
      <c r="D120" s="9">
        <v>274.58999999999997</v>
      </c>
      <c r="E120" s="9">
        <v>274.58999999999997</v>
      </c>
      <c r="F120" s="9">
        <v>-274.58999999999997</v>
      </c>
      <c r="G120" s="9">
        <v>0</v>
      </c>
      <c r="H120" s="9">
        <v>274.58999999999997</v>
      </c>
      <c r="I120" s="9">
        <v>274.58999999999997</v>
      </c>
      <c r="J120" s="9">
        <v>-274.58999999999997</v>
      </c>
      <c r="K120" s="9">
        <v>0</v>
      </c>
      <c r="L120" s="9">
        <v>30</v>
      </c>
      <c r="M120" s="9">
        <v>30</v>
      </c>
      <c r="N120" s="9">
        <v>244.59</v>
      </c>
      <c r="O120" s="15">
        <v>274.58999999999997</v>
      </c>
      <c r="P120" s="16">
        <v>-274.58999999999997</v>
      </c>
      <c r="Q120" s="9">
        <v>0</v>
      </c>
      <c r="R120" s="9">
        <v>200</v>
      </c>
      <c r="S120" s="9">
        <v>200</v>
      </c>
      <c r="T120" s="9">
        <v>74.59</v>
      </c>
      <c r="U120" s="9">
        <v>274.58999999999997</v>
      </c>
      <c r="V120" s="9">
        <v>100.41</v>
      </c>
      <c r="W120" s="9">
        <v>375</v>
      </c>
      <c r="X120" s="9">
        <v>-375</v>
      </c>
      <c r="Y120" s="9">
        <v>0</v>
      </c>
      <c r="Z120" s="9">
        <v>256</v>
      </c>
      <c r="AA120" s="9">
        <v>256</v>
      </c>
      <c r="AB120" s="9">
        <v>18.59</v>
      </c>
      <c r="AC120" s="9">
        <v>274.58999999999997</v>
      </c>
      <c r="AD120" s="9">
        <v>-274.58999999999997</v>
      </c>
      <c r="AE120" s="9">
        <v>0</v>
      </c>
      <c r="AF120" s="9">
        <v>486.42</v>
      </c>
      <c r="AG120" s="9">
        <v>486.42</v>
      </c>
      <c r="AH120" s="9">
        <v>-486.42</v>
      </c>
      <c r="AI120" s="9">
        <v>0</v>
      </c>
      <c r="AJ120" s="9">
        <v>0</v>
      </c>
      <c r="AK120" s="9">
        <v>0</v>
      </c>
      <c r="AL120" s="9">
        <v>32</v>
      </c>
      <c r="AM120" s="9">
        <v>32</v>
      </c>
      <c r="AN120" s="9">
        <v>-32</v>
      </c>
      <c r="AO120" s="9">
        <v>0</v>
      </c>
      <c r="AP120" s="9">
        <v>1000.16</v>
      </c>
      <c r="AQ120" s="9">
        <v>1000.16</v>
      </c>
      <c r="AR120" s="9">
        <v>-513.75</v>
      </c>
      <c r="AS120" s="9">
        <v>486.41</v>
      </c>
      <c r="AT120" s="9">
        <v>-567.15</v>
      </c>
      <c r="AU120" s="9">
        <v>-80.739999999999995</v>
      </c>
      <c r="AV120" s="9">
        <v>80.739999999999995</v>
      </c>
      <c r="AW120" s="9">
        <v>0</v>
      </c>
      <c r="AX120" s="9">
        <v>0</v>
      </c>
      <c r="AY120" s="9">
        <v>0</v>
      </c>
      <c r="AZ120" s="9">
        <v>413.21</v>
      </c>
      <c r="BA120" s="9">
        <v>413.21</v>
      </c>
      <c r="BB120" s="9">
        <v>0</v>
      </c>
      <c r="BC120" s="9">
        <v>413.21</v>
      </c>
      <c r="BD120" s="9">
        <v>0</v>
      </c>
      <c r="BE120" s="9">
        <v>413.21</v>
      </c>
      <c r="BF120" s="9">
        <v>-413.21</v>
      </c>
      <c r="BG120" s="9">
        <v>0</v>
      </c>
      <c r="BH120" s="9">
        <v>0</v>
      </c>
      <c r="BI120" s="9">
        <v>0</v>
      </c>
      <c r="BJ120" s="9">
        <f t="shared" si="1"/>
        <v>0</v>
      </c>
      <c r="BK120" s="9">
        <v>0</v>
      </c>
      <c r="BL120" s="9">
        <f t="shared" ref="BL120" si="47">BK120-BM120</f>
        <v>0</v>
      </c>
      <c r="BM120" s="9">
        <v>0</v>
      </c>
    </row>
    <row r="121" spans="1:65" x14ac:dyDescent="0.35">
      <c r="A121" s="7" t="s">
        <v>0</v>
      </c>
      <c r="B121" s="5" t="s">
        <v>101</v>
      </c>
      <c r="C121" s="10">
        <v>0</v>
      </c>
      <c r="D121" s="10">
        <v>274.58999999999997</v>
      </c>
      <c r="E121" s="10">
        <v>274.58999999999997</v>
      </c>
      <c r="F121" s="10">
        <v>-274.58999999999997</v>
      </c>
      <c r="G121" s="10">
        <v>0</v>
      </c>
      <c r="H121" s="10">
        <v>274.58999999999997</v>
      </c>
      <c r="I121" s="10">
        <v>274.58999999999997</v>
      </c>
      <c r="J121" s="10">
        <v>-274.58999999999997</v>
      </c>
      <c r="K121" s="10">
        <v>0</v>
      </c>
      <c r="L121" s="10">
        <v>30</v>
      </c>
      <c r="M121" s="10">
        <v>30</v>
      </c>
      <c r="N121" s="10">
        <v>244.59</v>
      </c>
      <c r="O121" s="17">
        <v>274.58999999999997</v>
      </c>
      <c r="P121" s="18">
        <v>-274.58999999999997</v>
      </c>
      <c r="Q121" s="10">
        <v>0</v>
      </c>
      <c r="R121" s="10">
        <v>200</v>
      </c>
      <c r="S121" s="10">
        <v>200</v>
      </c>
      <c r="T121" s="10">
        <v>74.59</v>
      </c>
      <c r="U121" s="10">
        <v>274.58999999999997</v>
      </c>
      <c r="V121" s="10">
        <v>100.41</v>
      </c>
      <c r="W121" s="10">
        <v>375</v>
      </c>
      <c r="X121" s="10">
        <v>-375</v>
      </c>
      <c r="Y121" s="10">
        <v>0</v>
      </c>
      <c r="Z121" s="10">
        <v>256</v>
      </c>
      <c r="AA121" s="10">
        <v>256</v>
      </c>
      <c r="AB121" s="10">
        <v>18.59</v>
      </c>
      <c r="AC121" s="10">
        <v>274.58999999999997</v>
      </c>
      <c r="AD121" s="10">
        <v>-274.58999999999997</v>
      </c>
      <c r="AE121" s="10">
        <v>0</v>
      </c>
      <c r="AF121" s="10">
        <v>486.42</v>
      </c>
      <c r="AG121" s="10">
        <v>486.42</v>
      </c>
      <c r="AH121" s="10">
        <v>-486.42</v>
      </c>
      <c r="AI121" s="10">
        <v>0</v>
      </c>
      <c r="AJ121" s="10">
        <v>0</v>
      </c>
      <c r="AK121" s="10">
        <v>0</v>
      </c>
      <c r="AL121" s="10">
        <v>32</v>
      </c>
      <c r="AM121" s="10">
        <v>32</v>
      </c>
      <c r="AN121" s="10">
        <v>-32</v>
      </c>
      <c r="AO121" s="10">
        <v>0</v>
      </c>
      <c r="AP121" s="10">
        <v>1000.16</v>
      </c>
      <c r="AQ121" s="10">
        <v>1000.16</v>
      </c>
      <c r="AR121" s="10">
        <v>-513.75</v>
      </c>
      <c r="AS121" s="10">
        <v>486.41</v>
      </c>
      <c r="AT121" s="10">
        <v>-567.15</v>
      </c>
      <c r="AU121" s="10">
        <v>-80.739999999999995</v>
      </c>
      <c r="AV121" s="10">
        <v>80.739999999999995</v>
      </c>
      <c r="AW121" s="10">
        <v>0</v>
      </c>
      <c r="AX121" s="10">
        <v>0</v>
      </c>
      <c r="AY121" s="10">
        <v>0</v>
      </c>
      <c r="AZ121" s="10">
        <v>413.21</v>
      </c>
      <c r="BA121" s="10">
        <v>413.21</v>
      </c>
      <c r="BB121" s="10">
        <v>0</v>
      </c>
      <c r="BC121" s="10">
        <v>413.21</v>
      </c>
      <c r="BD121" s="10">
        <v>0</v>
      </c>
      <c r="BE121" s="10">
        <v>413.21</v>
      </c>
      <c r="BF121" s="10">
        <v>-413.21</v>
      </c>
      <c r="BG121" s="10">
        <v>0</v>
      </c>
      <c r="BH121" s="10">
        <v>0</v>
      </c>
      <c r="BI121" s="10">
        <v>0</v>
      </c>
      <c r="BJ121" s="10">
        <v>0</v>
      </c>
      <c r="BK121" s="10">
        <f>SUM(BK120)</f>
        <v>0</v>
      </c>
      <c r="BL121" s="10">
        <v>0</v>
      </c>
      <c r="BM121" s="10">
        <f>SUM(BM120)</f>
        <v>0</v>
      </c>
    </row>
    <row r="122" spans="1:65" x14ac:dyDescent="0.35">
      <c r="A122" s="4" t="s">
        <v>379</v>
      </c>
      <c r="B122" s="5" t="s">
        <v>380</v>
      </c>
      <c r="C122" s="9">
        <v>81877.02</v>
      </c>
      <c r="D122" s="9">
        <v>-322</v>
      </c>
      <c r="E122" s="9">
        <v>81555.02</v>
      </c>
      <c r="F122" s="9">
        <v>-244987.55</v>
      </c>
      <c r="G122" s="9">
        <v>-163432.53</v>
      </c>
      <c r="H122" s="9">
        <v>163433.01999999999</v>
      </c>
      <c r="I122" s="9">
        <v>0.49</v>
      </c>
      <c r="J122" s="9">
        <v>-0.49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f t="shared" si="1"/>
        <v>0</v>
      </c>
      <c r="BK122" s="9">
        <v>0</v>
      </c>
      <c r="BL122" s="9">
        <f t="shared" ref="BL122" si="48">BK122-BM122</f>
        <v>0</v>
      </c>
      <c r="BM122" s="9">
        <v>0</v>
      </c>
    </row>
    <row r="123" spans="1:65" x14ac:dyDescent="0.35">
      <c r="A123" s="7" t="s">
        <v>0</v>
      </c>
      <c r="B123" s="5" t="s">
        <v>381</v>
      </c>
      <c r="C123" s="10">
        <v>81877.02</v>
      </c>
      <c r="D123" s="10">
        <v>-322</v>
      </c>
      <c r="E123" s="10">
        <v>81555.02</v>
      </c>
      <c r="F123" s="10">
        <v>-244987.55</v>
      </c>
      <c r="G123" s="10">
        <v>-163432.53</v>
      </c>
      <c r="H123" s="10">
        <v>163433.01999999999</v>
      </c>
      <c r="I123" s="10">
        <v>0.49</v>
      </c>
      <c r="J123" s="10">
        <v>-0.49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f>SUM(BK122)</f>
        <v>0</v>
      </c>
      <c r="BL123" s="10">
        <v>0</v>
      </c>
      <c r="BM123" s="10">
        <f t="shared" ref="BL123:BM123" si="49">SUM(BM122)</f>
        <v>0</v>
      </c>
    </row>
    <row r="124" spans="1:65" x14ac:dyDescent="0.35">
      <c r="A124" s="7" t="s">
        <v>0</v>
      </c>
      <c r="B124" s="5" t="s">
        <v>102</v>
      </c>
      <c r="C124" s="10">
        <v>82177.02</v>
      </c>
      <c r="D124" s="10">
        <v>30483.37</v>
      </c>
      <c r="E124" s="10">
        <v>112660.39</v>
      </c>
      <c r="F124" s="10">
        <v>-263092.92</v>
      </c>
      <c r="G124" s="10">
        <v>-150432.53</v>
      </c>
      <c r="H124" s="10">
        <v>151707.60999999999</v>
      </c>
      <c r="I124" s="10">
        <v>1275.08</v>
      </c>
      <c r="J124" s="10">
        <v>6924.92</v>
      </c>
      <c r="K124" s="10">
        <v>8200</v>
      </c>
      <c r="L124" s="10">
        <v>-4070</v>
      </c>
      <c r="M124" s="10">
        <v>4130</v>
      </c>
      <c r="N124" s="10">
        <v>544.59</v>
      </c>
      <c r="O124" s="10">
        <v>4674.59</v>
      </c>
      <c r="P124" s="18">
        <v>-6743.26</v>
      </c>
      <c r="Q124" s="10">
        <v>-2068.67</v>
      </c>
      <c r="R124" s="10">
        <v>6768.67</v>
      </c>
      <c r="S124" s="10">
        <v>4700</v>
      </c>
      <c r="T124" s="10">
        <v>-4219.1099999999997</v>
      </c>
      <c r="U124" s="10">
        <v>480.89</v>
      </c>
      <c r="V124" s="10">
        <v>5119.1099999999997</v>
      </c>
      <c r="W124" s="10">
        <v>5600</v>
      </c>
      <c r="X124" s="10">
        <v>-5500</v>
      </c>
      <c r="Y124" s="10">
        <v>100</v>
      </c>
      <c r="Z124" s="10">
        <v>756</v>
      </c>
      <c r="AA124" s="10">
        <v>856</v>
      </c>
      <c r="AB124" s="10">
        <v>33751.86</v>
      </c>
      <c r="AC124" s="10">
        <v>34607.86</v>
      </c>
      <c r="AD124" s="10">
        <v>-34032.86</v>
      </c>
      <c r="AE124" s="10">
        <v>575</v>
      </c>
      <c r="AF124" s="10">
        <v>11711.42</v>
      </c>
      <c r="AG124" s="10">
        <v>12286.42</v>
      </c>
      <c r="AH124" s="10">
        <v>-14927.05</v>
      </c>
      <c r="AI124" s="10">
        <v>-2640.63</v>
      </c>
      <c r="AJ124" s="10">
        <v>10640.63</v>
      </c>
      <c r="AK124" s="10">
        <v>8000</v>
      </c>
      <c r="AL124" s="10">
        <v>32</v>
      </c>
      <c r="AM124" s="10">
        <v>8032</v>
      </c>
      <c r="AN124" s="10">
        <v>-8032</v>
      </c>
      <c r="AO124" s="10">
        <v>0</v>
      </c>
      <c r="AP124" s="10">
        <v>2200.16</v>
      </c>
      <c r="AQ124" s="10">
        <v>2200.16</v>
      </c>
      <c r="AR124" s="10">
        <v>2316.25</v>
      </c>
      <c r="AS124" s="10">
        <v>4516.41</v>
      </c>
      <c r="AT124" s="10">
        <v>3727.85</v>
      </c>
      <c r="AU124" s="10">
        <v>8244.26</v>
      </c>
      <c r="AV124" s="10">
        <v>3805.74</v>
      </c>
      <c r="AW124" s="10">
        <v>12050</v>
      </c>
      <c r="AX124" s="10">
        <v>-11997.45</v>
      </c>
      <c r="AY124" s="10">
        <v>52.55</v>
      </c>
      <c r="AZ124" s="10">
        <v>49660.66</v>
      </c>
      <c r="BA124" s="10">
        <v>49713.21</v>
      </c>
      <c r="BB124" s="10">
        <v>-49225</v>
      </c>
      <c r="BC124" s="10">
        <v>488.21</v>
      </c>
      <c r="BD124" s="10">
        <v>-129.77000000000001</v>
      </c>
      <c r="BE124" s="10">
        <v>358.44</v>
      </c>
      <c r="BF124" s="10">
        <v>-258.44</v>
      </c>
      <c r="BG124" s="10">
        <v>100</v>
      </c>
      <c r="BH124" s="10">
        <v>-35470.71</v>
      </c>
      <c r="BI124" s="10">
        <v>-35370.71</v>
      </c>
      <c r="BJ124" s="10">
        <f t="shared" si="1"/>
        <v>-35970.71</v>
      </c>
      <c r="BK124" s="10">
        <f>BK115+BK117+BK119+BK121+BK123</f>
        <v>600</v>
      </c>
      <c r="BL124" s="10">
        <f t="shared" ref="BL124" si="50">BK124-BM124</f>
        <v>-163.75</v>
      </c>
      <c r="BM124" s="10">
        <f>BM115+BM117+BM119+BM121+BM123</f>
        <v>763.75</v>
      </c>
    </row>
    <row r="125" spans="1:65" x14ac:dyDescent="0.35">
      <c r="A125" s="7" t="s">
        <v>0</v>
      </c>
      <c r="B125" s="5" t="s">
        <v>103</v>
      </c>
      <c r="C125" s="10">
        <v>82021.460000000006</v>
      </c>
      <c r="D125" s="10">
        <v>31217.24</v>
      </c>
      <c r="E125" s="10">
        <v>113238.7</v>
      </c>
      <c r="F125" s="10">
        <v>-386276.26</v>
      </c>
      <c r="G125" s="10">
        <v>-273037.56</v>
      </c>
      <c r="H125" s="10">
        <v>274508.68</v>
      </c>
      <c r="I125" s="10">
        <v>1471.12</v>
      </c>
      <c r="J125" s="10">
        <v>6201.72</v>
      </c>
      <c r="K125" s="10">
        <v>7672.84</v>
      </c>
      <c r="L125" s="10">
        <v>-42815.82</v>
      </c>
      <c r="M125" s="10">
        <v>-35142.980000000003</v>
      </c>
      <c r="N125" s="10">
        <v>39435.589999999997</v>
      </c>
      <c r="O125" s="10">
        <v>4292.6099999999997</v>
      </c>
      <c r="P125" s="18">
        <v>-12014.22</v>
      </c>
      <c r="Q125" s="10">
        <v>-7721.61</v>
      </c>
      <c r="R125" s="10">
        <v>-4041.77</v>
      </c>
      <c r="S125" s="10">
        <v>-11763.38</v>
      </c>
      <c r="T125" s="10">
        <v>11434.48</v>
      </c>
      <c r="U125" s="10">
        <v>-328.9</v>
      </c>
      <c r="V125" s="10">
        <v>5316.95</v>
      </c>
      <c r="W125" s="10">
        <v>4988.05</v>
      </c>
      <c r="X125" s="10">
        <v>-77898.17</v>
      </c>
      <c r="Y125" s="10">
        <v>-72910.12</v>
      </c>
      <c r="Z125" s="10">
        <v>72335.41</v>
      </c>
      <c r="AA125" s="10">
        <v>-574.71</v>
      </c>
      <c r="AB125" s="10">
        <v>33517.26</v>
      </c>
      <c r="AC125" s="10">
        <v>32942.550000000003</v>
      </c>
      <c r="AD125" s="10">
        <v>173863.74</v>
      </c>
      <c r="AE125" s="10">
        <v>206806.29</v>
      </c>
      <c r="AF125" s="10">
        <v>-195238.57</v>
      </c>
      <c r="AG125" s="10">
        <v>11567.72</v>
      </c>
      <c r="AH125" s="10">
        <v>-14426.82</v>
      </c>
      <c r="AI125" s="10">
        <v>-2859.1</v>
      </c>
      <c r="AJ125" s="10">
        <v>-139040.13</v>
      </c>
      <c r="AK125" s="10">
        <v>-141899.23000000001</v>
      </c>
      <c r="AL125" s="10">
        <v>147470.74</v>
      </c>
      <c r="AM125" s="10">
        <v>5571.51</v>
      </c>
      <c r="AN125" s="10">
        <v>-5614.62</v>
      </c>
      <c r="AO125" s="10">
        <v>-43.11</v>
      </c>
      <c r="AP125" s="10">
        <v>-64107.66</v>
      </c>
      <c r="AQ125" s="10">
        <v>-64150.77</v>
      </c>
      <c r="AR125" s="10">
        <v>65912.59</v>
      </c>
      <c r="AS125" s="10">
        <v>1761.82</v>
      </c>
      <c r="AT125" s="10">
        <v>4363.22</v>
      </c>
      <c r="AU125" s="10">
        <v>6125.04</v>
      </c>
      <c r="AV125" s="10">
        <v>-127965.7</v>
      </c>
      <c r="AW125" s="10">
        <v>-121840.66</v>
      </c>
      <c r="AX125" s="10">
        <v>120215.92</v>
      </c>
      <c r="AY125" s="10">
        <v>-1624.74</v>
      </c>
      <c r="AZ125" s="10">
        <v>49203.94</v>
      </c>
      <c r="BA125" s="10">
        <v>47579.199999999997</v>
      </c>
      <c r="BB125" s="10">
        <v>-91405.99</v>
      </c>
      <c r="BC125" s="10">
        <v>-43826.79</v>
      </c>
      <c r="BD125" s="10">
        <v>40420.199999999997</v>
      </c>
      <c r="BE125" s="10">
        <v>-3406.59</v>
      </c>
      <c r="BF125" s="10">
        <v>2032.43</v>
      </c>
      <c r="BG125" s="10">
        <v>-1374.16</v>
      </c>
      <c r="BH125" s="10">
        <v>-32687.66</v>
      </c>
      <c r="BI125" s="10">
        <v>-34061.82</v>
      </c>
      <c r="BJ125" s="10">
        <f t="shared" si="1"/>
        <v>-31691.39</v>
      </c>
      <c r="BK125" s="10">
        <f>BK110+BK124</f>
        <v>-2370.4300000000003</v>
      </c>
      <c r="BL125" s="10">
        <f t="shared" ref="BL125" si="51">BK125-BM125</f>
        <v>-2424.6200000000003</v>
      </c>
      <c r="BM125" s="10">
        <f>BM110+BM124</f>
        <v>54.190000000000055</v>
      </c>
    </row>
    <row r="126" spans="1:65" x14ac:dyDescent="0.35">
      <c r="A126" s="4" t="s">
        <v>0</v>
      </c>
      <c r="B126" s="5" t="s">
        <v>104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5"/>
      <c r="P126" s="1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</row>
    <row r="127" spans="1:65" x14ac:dyDescent="0.35">
      <c r="A127" s="4" t="s">
        <v>105</v>
      </c>
      <c r="B127" s="5" t="s">
        <v>106</v>
      </c>
      <c r="C127" s="9">
        <v>17533.330000000002</v>
      </c>
      <c r="D127" s="9">
        <v>0</v>
      </c>
      <c r="E127" s="9">
        <v>17533.330000000002</v>
      </c>
      <c r="F127" s="9">
        <v>0.01</v>
      </c>
      <c r="G127" s="9">
        <v>17533.34</v>
      </c>
      <c r="H127" s="9">
        <v>0</v>
      </c>
      <c r="I127" s="9">
        <v>17533.34</v>
      </c>
      <c r="J127" s="9">
        <v>-0.01</v>
      </c>
      <c r="K127" s="9">
        <v>17533.330000000002</v>
      </c>
      <c r="L127" s="9">
        <v>0</v>
      </c>
      <c r="M127" s="9">
        <v>17533.330000000002</v>
      </c>
      <c r="N127" s="9">
        <v>0.01</v>
      </c>
      <c r="O127" s="9">
        <v>17533.34</v>
      </c>
      <c r="P127" s="16">
        <v>-0.01</v>
      </c>
      <c r="Q127" s="9">
        <v>17533.330000000002</v>
      </c>
      <c r="R127" s="9">
        <v>0</v>
      </c>
      <c r="S127" s="9">
        <v>17533.330000000002</v>
      </c>
      <c r="T127" s="9">
        <v>-33.33</v>
      </c>
      <c r="U127" s="9">
        <v>17500</v>
      </c>
      <c r="V127" s="9">
        <v>0</v>
      </c>
      <c r="W127" s="9">
        <v>17500</v>
      </c>
      <c r="X127" s="9">
        <v>0</v>
      </c>
      <c r="Y127" s="9">
        <v>17500</v>
      </c>
      <c r="Z127" s="9">
        <v>-533.33000000000004</v>
      </c>
      <c r="AA127" s="9">
        <v>16966.669999999998</v>
      </c>
      <c r="AB127" s="9">
        <v>0</v>
      </c>
      <c r="AC127" s="9">
        <v>16966.669999999998</v>
      </c>
      <c r="AD127" s="9">
        <v>-0.01</v>
      </c>
      <c r="AE127" s="9">
        <v>16966.66</v>
      </c>
      <c r="AF127" s="9">
        <v>0.01</v>
      </c>
      <c r="AG127" s="9">
        <v>16966.669999999998</v>
      </c>
      <c r="AH127" s="9">
        <v>0</v>
      </c>
      <c r="AI127" s="9">
        <v>16966.669999999998</v>
      </c>
      <c r="AJ127" s="9">
        <v>-0.01</v>
      </c>
      <c r="AK127" s="9">
        <v>16966.66</v>
      </c>
      <c r="AL127" s="9">
        <v>0.01</v>
      </c>
      <c r="AM127" s="9">
        <v>16966.669999999998</v>
      </c>
      <c r="AN127" s="9">
        <v>0</v>
      </c>
      <c r="AO127" s="9">
        <v>16966.669999999998</v>
      </c>
      <c r="AP127" s="9">
        <v>-0.01</v>
      </c>
      <c r="AQ127" s="9">
        <v>16966.66</v>
      </c>
      <c r="AR127" s="9">
        <v>-33.32</v>
      </c>
      <c r="AS127" s="9">
        <v>16933.34</v>
      </c>
      <c r="AT127" s="9">
        <v>0</v>
      </c>
      <c r="AU127" s="9">
        <v>16933.34</v>
      </c>
      <c r="AV127" s="9">
        <v>-0.02</v>
      </c>
      <c r="AW127" s="9">
        <v>16933.32</v>
      </c>
      <c r="AX127" s="9">
        <v>-499.98</v>
      </c>
      <c r="AY127" s="9">
        <v>16433.34</v>
      </c>
      <c r="AZ127" s="9">
        <v>0</v>
      </c>
      <c r="BA127" s="9">
        <v>16433.34</v>
      </c>
      <c r="BB127" s="9">
        <v>-0.02</v>
      </c>
      <c r="BC127" s="9">
        <v>16433.32</v>
      </c>
      <c r="BD127" s="9">
        <v>0.02</v>
      </c>
      <c r="BE127" s="9">
        <v>16433.34</v>
      </c>
      <c r="BF127" s="9">
        <v>0</v>
      </c>
      <c r="BG127" s="9">
        <v>16433.34</v>
      </c>
      <c r="BH127" s="9">
        <v>-0.02</v>
      </c>
      <c r="BI127" s="9">
        <v>16433.32</v>
      </c>
      <c r="BJ127" s="9">
        <f t="shared" si="1"/>
        <v>-2.0000000000436557E-2</v>
      </c>
      <c r="BK127" s="9">
        <v>16433.34</v>
      </c>
      <c r="BL127" s="9">
        <f t="shared" ref="BL127" si="52">BK127-BM127</f>
        <v>0</v>
      </c>
      <c r="BM127" s="9">
        <v>16433.34</v>
      </c>
    </row>
    <row r="128" spans="1:65" x14ac:dyDescent="0.35">
      <c r="A128" s="7" t="s">
        <v>0</v>
      </c>
      <c r="B128" s="5" t="s">
        <v>107</v>
      </c>
      <c r="C128" s="10">
        <v>17533.330000000002</v>
      </c>
      <c r="D128" s="10">
        <v>0</v>
      </c>
      <c r="E128" s="10">
        <v>17533.330000000002</v>
      </c>
      <c r="F128" s="10">
        <v>0.01</v>
      </c>
      <c r="G128" s="10">
        <v>17533.34</v>
      </c>
      <c r="H128" s="10">
        <v>0</v>
      </c>
      <c r="I128" s="10">
        <v>17533.34</v>
      </c>
      <c r="J128" s="10">
        <v>-0.01</v>
      </c>
      <c r="K128" s="10">
        <v>17533.330000000002</v>
      </c>
      <c r="L128" s="10">
        <v>0</v>
      </c>
      <c r="M128" s="10">
        <v>17533.330000000002</v>
      </c>
      <c r="N128" s="10">
        <v>0.01</v>
      </c>
      <c r="O128" s="10">
        <v>17533.34</v>
      </c>
      <c r="P128" s="18">
        <v>-0.01</v>
      </c>
      <c r="Q128" s="10">
        <v>17533.330000000002</v>
      </c>
      <c r="R128" s="10">
        <v>0</v>
      </c>
      <c r="S128" s="10">
        <v>17533.330000000002</v>
      </c>
      <c r="T128" s="10">
        <v>-33.33</v>
      </c>
      <c r="U128" s="10">
        <v>17500</v>
      </c>
      <c r="V128" s="10">
        <v>0</v>
      </c>
      <c r="W128" s="10">
        <v>17500</v>
      </c>
      <c r="X128" s="10">
        <v>0</v>
      </c>
      <c r="Y128" s="10">
        <v>17500</v>
      </c>
      <c r="Z128" s="10">
        <v>-533.33000000000004</v>
      </c>
      <c r="AA128" s="10">
        <v>16966.669999999998</v>
      </c>
      <c r="AB128" s="10">
        <v>0</v>
      </c>
      <c r="AC128" s="10">
        <v>16966.669999999998</v>
      </c>
      <c r="AD128" s="10">
        <v>-0.01</v>
      </c>
      <c r="AE128" s="10">
        <v>16966.66</v>
      </c>
      <c r="AF128" s="10">
        <v>0.01</v>
      </c>
      <c r="AG128" s="10">
        <v>16966.669999999998</v>
      </c>
      <c r="AH128" s="10">
        <v>0</v>
      </c>
      <c r="AI128" s="10">
        <v>16966.669999999998</v>
      </c>
      <c r="AJ128" s="10">
        <v>-0.01</v>
      </c>
      <c r="AK128" s="10">
        <v>16966.66</v>
      </c>
      <c r="AL128" s="10">
        <v>0.01</v>
      </c>
      <c r="AM128" s="10">
        <v>16966.669999999998</v>
      </c>
      <c r="AN128" s="10">
        <v>0</v>
      </c>
      <c r="AO128" s="10">
        <v>16966.669999999998</v>
      </c>
      <c r="AP128" s="10">
        <v>-0.01</v>
      </c>
      <c r="AQ128" s="10">
        <v>16966.66</v>
      </c>
      <c r="AR128" s="10">
        <v>-33.32</v>
      </c>
      <c r="AS128" s="10">
        <v>16933.34</v>
      </c>
      <c r="AT128" s="10">
        <v>0</v>
      </c>
      <c r="AU128" s="10">
        <v>16933.34</v>
      </c>
      <c r="AV128" s="10">
        <v>-0.02</v>
      </c>
      <c r="AW128" s="10">
        <v>16933.32</v>
      </c>
      <c r="AX128" s="10">
        <v>-499.98</v>
      </c>
      <c r="AY128" s="10">
        <v>16433.34</v>
      </c>
      <c r="AZ128" s="10">
        <v>0</v>
      </c>
      <c r="BA128" s="10">
        <v>16433.34</v>
      </c>
      <c r="BB128" s="10">
        <v>-0.02</v>
      </c>
      <c r="BC128" s="10">
        <v>16433.32</v>
      </c>
      <c r="BD128" s="10">
        <v>0.02</v>
      </c>
      <c r="BE128" s="10">
        <v>16433.34</v>
      </c>
      <c r="BF128" s="10">
        <v>0</v>
      </c>
      <c r="BG128" s="10">
        <v>16433.34</v>
      </c>
      <c r="BH128" s="10">
        <v>-0.02</v>
      </c>
      <c r="BI128" s="10">
        <v>16433.32</v>
      </c>
      <c r="BJ128" s="10">
        <f t="shared" si="1"/>
        <v>-2.0000000000436557E-2</v>
      </c>
      <c r="BK128" s="10">
        <f>SUM(BK127)</f>
        <v>16433.34</v>
      </c>
      <c r="BL128" s="10">
        <f t="shared" ref="BL128" si="53">BK128-BM128</f>
        <v>0</v>
      </c>
      <c r="BM128" s="10">
        <f>SUM(BM127)</f>
        <v>16433.34</v>
      </c>
    </row>
    <row r="129" spans="1:65" x14ac:dyDescent="0.35">
      <c r="A129" s="4" t="s">
        <v>108</v>
      </c>
      <c r="B129" s="5" t="s">
        <v>109</v>
      </c>
      <c r="C129" s="9">
        <v>89544.98</v>
      </c>
      <c r="D129" s="9">
        <v>134735.51</v>
      </c>
      <c r="E129" s="9">
        <v>224280.49</v>
      </c>
      <c r="F129" s="9">
        <v>-77568.45</v>
      </c>
      <c r="G129" s="9">
        <v>146712.04</v>
      </c>
      <c r="H129" s="9">
        <v>13309.73</v>
      </c>
      <c r="I129" s="9">
        <v>160021.76999999999</v>
      </c>
      <c r="J129" s="9">
        <v>-5220.74</v>
      </c>
      <c r="K129" s="9">
        <v>154801.03</v>
      </c>
      <c r="L129" s="9">
        <v>4169.4799999999996</v>
      </c>
      <c r="M129" s="9">
        <v>158970.51</v>
      </c>
      <c r="N129" s="9">
        <v>1302.0899999999999</v>
      </c>
      <c r="O129" s="9">
        <v>160272.6</v>
      </c>
      <c r="P129" s="16">
        <v>994.74</v>
      </c>
      <c r="Q129" s="9">
        <v>161267.34</v>
      </c>
      <c r="R129" s="9">
        <v>5751.87</v>
      </c>
      <c r="S129" s="9">
        <v>167019.21</v>
      </c>
      <c r="T129" s="9">
        <v>-967.91</v>
      </c>
      <c r="U129" s="9">
        <v>166051.29999999999</v>
      </c>
      <c r="V129" s="9">
        <v>1858.15</v>
      </c>
      <c r="W129" s="9">
        <v>167909.45</v>
      </c>
      <c r="X129" s="9">
        <v>2381.58</v>
      </c>
      <c r="Y129" s="9">
        <v>170291.03</v>
      </c>
      <c r="Z129" s="9">
        <v>-3486.32</v>
      </c>
      <c r="AA129" s="9">
        <v>166804.71</v>
      </c>
      <c r="AB129" s="9">
        <v>-4775.79</v>
      </c>
      <c r="AC129" s="9">
        <v>162028.92000000001</v>
      </c>
      <c r="AD129" s="9">
        <v>-3604.65</v>
      </c>
      <c r="AE129" s="9">
        <v>158424.26999999999</v>
      </c>
      <c r="AF129" s="9">
        <v>-2704.71</v>
      </c>
      <c r="AG129" s="9">
        <v>155719.56</v>
      </c>
      <c r="AH129" s="9">
        <v>1045.93</v>
      </c>
      <c r="AI129" s="9">
        <v>156765.49</v>
      </c>
      <c r="AJ129" s="9">
        <v>1636.84</v>
      </c>
      <c r="AK129" s="9">
        <v>158402.32999999999</v>
      </c>
      <c r="AL129" s="9">
        <v>1486.87</v>
      </c>
      <c r="AM129" s="9">
        <v>159889.20000000001</v>
      </c>
      <c r="AN129" s="9">
        <v>992.18</v>
      </c>
      <c r="AO129" s="9">
        <v>160881.38</v>
      </c>
      <c r="AP129" s="9">
        <v>1404.51</v>
      </c>
      <c r="AQ129" s="9">
        <v>162285.89000000001</v>
      </c>
      <c r="AR129" s="9">
        <v>-220.44</v>
      </c>
      <c r="AS129" s="9">
        <v>162065.45000000001</v>
      </c>
      <c r="AT129" s="9">
        <v>526.65</v>
      </c>
      <c r="AU129" s="9">
        <v>162592.1</v>
      </c>
      <c r="AV129" s="9">
        <v>-900.52</v>
      </c>
      <c r="AW129" s="9">
        <v>161691.57999999999</v>
      </c>
      <c r="AX129" s="9">
        <v>10923.65</v>
      </c>
      <c r="AY129" s="9">
        <v>172615.23</v>
      </c>
      <c r="AZ129" s="9">
        <v>-3143.82</v>
      </c>
      <c r="BA129" s="9">
        <v>169471.41</v>
      </c>
      <c r="BB129" s="9">
        <v>-3807.71</v>
      </c>
      <c r="BC129" s="9">
        <v>165663.70000000001</v>
      </c>
      <c r="BD129" s="9">
        <v>-1937.6</v>
      </c>
      <c r="BE129" s="9">
        <v>163726.1</v>
      </c>
      <c r="BF129" s="9">
        <v>1211.73</v>
      </c>
      <c r="BG129" s="9">
        <v>164937.82999999999</v>
      </c>
      <c r="BH129" s="9">
        <v>1823.13</v>
      </c>
      <c r="BI129" s="9">
        <v>166760.95999999999</v>
      </c>
      <c r="BJ129" s="9">
        <f t="shared" si="1"/>
        <v>-2411.2400000000198</v>
      </c>
      <c r="BK129" s="9">
        <v>169172.2</v>
      </c>
      <c r="BL129" s="9">
        <f t="shared" ref="BL129" si="54">BK129-BM129</f>
        <v>-3014.5199999999895</v>
      </c>
      <c r="BM129" s="9">
        <v>172186.72</v>
      </c>
    </row>
    <row r="130" spans="1:65" x14ac:dyDescent="0.35">
      <c r="A130" s="7" t="s">
        <v>0</v>
      </c>
      <c r="B130" s="5" t="s">
        <v>110</v>
      </c>
      <c r="C130" s="10">
        <v>89544.98</v>
      </c>
      <c r="D130" s="10">
        <v>134735.51</v>
      </c>
      <c r="E130" s="10">
        <v>224280.49</v>
      </c>
      <c r="F130" s="10">
        <v>-77568.45</v>
      </c>
      <c r="G130" s="10">
        <v>146712.04</v>
      </c>
      <c r="H130" s="10">
        <v>13309.73</v>
      </c>
      <c r="I130" s="10">
        <v>160021.76999999999</v>
      </c>
      <c r="J130" s="10">
        <v>-5220.74</v>
      </c>
      <c r="K130" s="10">
        <v>154801.03</v>
      </c>
      <c r="L130" s="10">
        <v>4169.4799999999996</v>
      </c>
      <c r="M130" s="10">
        <v>158970.51</v>
      </c>
      <c r="N130" s="10">
        <v>1302.0899999999999</v>
      </c>
      <c r="O130" s="10">
        <v>160272.6</v>
      </c>
      <c r="P130" s="18">
        <v>994.74</v>
      </c>
      <c r="Q130" s="10">
        <v>161267.34</v>
      </c>
      <c r="R130" s="10">
        <v>5751.87</v>
      </c>
      <c r="S130" s="10">
        <v>167019.21</v>
      </c>
      <c r="T130" s="10">
        <v>-967.91</v>
      </c>
      <c r="U130" s="10">
        <v>166051.29999999999</v>
      </c>
      <c r="V130" s="10">
        <v>1858.15</v>
      </c>
      <c r="W130" s="10">
        <v>167909.45</v>
      </c>
      <c r="X130" s="10">
        <v>2381.58</v>
      </c>
      <c r="Y130" s="10">
        <v>170291.03</v>
      </c>
      <c r="Z130" s="10">
        <v>-3486.32</v>
      </c>
      <c r="AA130" s="10">
        <v>166804.71</v>
      </c>
      <c r="AB130" s="10">
        <v>-4775.79</v>
      </c>
      <c r="AC130" s="10">
        <v>162028.92000000001</v>
      </c>
      <c r="AD130" s="10">
        <v>-3604.65</v>
      </c>
      <c r="AE130" s="10">
        <v>158424.26999999999</v>
      </c>
      <c r="AF130" s="10">
        <v>-2704.71</v>
      </c>
      <c r="AG130" s="10">
        <v>155719.56</v>
      </c>
      <c r="AH130" s="10">
        <v>1045.93</v>
      </c>
      <c r="AI130" s="10">
        <v>156765.49</v>
      </c>
      <c r="AJ130" s="10">
        <v>1636.84</v>
      </c>
      <c r="AK130" s="10">
        <v>158402.32999999999</v>
      </c>
      <c r="AL130" s="10">
        <v>1486.87</v>
      </c>
      <c r="AM130" s="10">
        <v>159889.20000000001</v>
      </c>
      <c r="AN130" s="10">
        <v>992.18</v>
      </c>
      <c r="AO130" s="10">
        <v>160881.38</v>
      </c>
      <c r="AP130" s="10">
        <v>1404.51</v>
      </c>
      <c r="AQ130" s="10">
        <v>162285.89000000001</v>
      </c>
      <c r="AR130" s="10">
        <v>-220.44</v>
      </c>
      <c r="AS130" s="10">
        <v>162065.45000000001</v>
      </c>
      <c r="AT130" s="10">
        <v>526.65</v>
      </c>
      <c r="AU130" s="10">
        <v>162592.1</v>
      </c>
      <c r="AV130" s="10">
        <v>-900.52</v>
      </c>
      <c r="AW130" s="10">
        <v>161691.57999999999</v>
      </c>
      <c r="AX130" s="10">
        <v>10923.65</v>
      </c>
      <c r="AY130" s="10">
        <v>172615.23</v>
      </c>
      <c r="AZ130" s="10">
        <v>-3143.82</v>
      </c>
      <c r="BA130" s="10">
        <v>169471.41</v>
      </c>
      <c r="BB130" s="10">
        <v>-3807.71</v>
      </c>
      <c r="BC130" s="10">
        <v>165663.70000000001</v>
      </c>
      <c r="BD130" s="10">
        <v>-1937.6</v>
      </c>
      <c r="BE130" s="10">
        <v>163726.1</v>
      </c>
      <c r="BF130" s="10">
        <v>1211.73</v>
      </c>
      <c r="BG130" s="10">
        <v>164937.82999999999</v>
      </c>
      <c r="BH130" s="10">
        <v>1823.13</v>
      </c>
      <c r="BI130" s="10">
        <v>166760.95999999999</v>
      </c>
      <c r="BJ130" s="10">
        <f t="shared" si="1"/>
        <v>-2411.2400000000198</v>
      </c>
      <c r="BK130" s="10">
        <f>SUM(BK129)</f>
        <v>169172.2</v>
      </c>
      <c r="BL130" s="10">
        <f t="shared" ref="BL130" si="55">BK130-BM130</f>
        <v>-3014.5199999999895</v>
      </c>
      <c r="BM130" s="10">
        <f>SUM(BM129)</f>
        <v>172186.72</v>
      </c>
    </row>
    <row r="131" spans="1:65" x14ac:dyDescent="0.35">
      <c r="A131" s="4" t="s">
        <v>123</v>
      </c>
      <c r="B131" s="5" t="s">
        <v>124</v>
      </c>
      <c r="C131" s="9">
        <v>1687.34</v>
      </c>
      <c r="D131" s="9">
        <v>49.38</v>
      </c>
      <c r="E131" s="9">
        <v>1736.72</v>
      </c>
      <c r="F131" s="9">
        <v>-42.08</v>
      </c>
      <c r="G131" s="9">
        <v>1694.64</v>
      </c>
      <c r="H131" s="9">
        <v>6.89</v>
      </c>
      <c r="I131" s="9">
        <v>1701.53</v>
      </c>
      <c r="J131" s="9">
        <v>-75.010000000000005</v>
      </c>
      <c r="K131" s="9">
        <v>1626.52</v>
      </c>
      <c r="L131" s="9">
        <v>-49.19</v>
      </c>
      <c r="M131" s="9">
        <v>1577.33</v>
      </c>
      <c r="N131" s="9">
        <v>-110.14</v>
      </c>
      <c r="O131" s="9">
        <v>1467.19</v>
      </c>
      <c r="P131" s="16">
        <v>7.67</v>
      </c>
      <c r="Q131" s="9">
        <v>1474.86</v>
      </c>
      <c r="R131" s="9">
        <v>31.72</v>
      </c>
      <c r="S131" s="9">
        <v>1506.58</v>
      </c>
      <c r="T131" s="9">
        <v>44.76</v>
      </c>
      <c r="U131" s="9">
        <v>1551.34</v>
      </c>
      <c r="V131" s="9">
        <v>238.11</v>
      </c>
      <c r="W131" s="9">
        <v>1789.45</v>
      </c>
      <c r="X131" s="9">
        <v>73.989999999999995</v>
      </c>
      <c r="Y131" s="9">
        <v>1863.44</v>
      </c>
      <c r="Z131" s="9">
        <v>-739.9</v>
      </c>
      <c r="AA131" s="9">
        <v>1123.54</v>
      </c>
      <c r="AB131" s="9">
        <v>12.2</v>
      </c>
      <c r="AC131" s="9">
        <v>1135.74</v>
      </c>
      <c r="AD131" s="9">
        <v>-63.57</v>
      </c>
      <c r="AE131" s="9">
        <v>1072.17</v>
      </c>
      <c r="AF131" s="9">
        <v>57.1</v>
      </c>
      <c r="AG131" s="9">
        <v>1129.27</v>
      </c>
      <c r="AH131" s="9">
        <v>-35.29</v>
      </c>
      <c r="AI131" s="9">
        <v>1093.98</v>
      </c>
      <c r="AJ131" s="9">
        <v>0.64</v>
      </c>
      <c r="AK131" s="9">
        <v>1094.6199999999999</v>
      </c>
      <c r="AL131" s="9">
        <v>-67.52</v>
      </c>
      <c r="AM131" s="9">
        <v>1027.0999999999999</v>
      </c>
      <c r="AN131" s="9">
        <v>16.899999999999999</v>
      </c>
      <c r="AO131" s="9">
        <v>1044</v>
      </c>
      <c r="AP131" s="9">
        <v>23.89</v>
      </c>
      <c r="AQ131" s="9">
        <v>1067.8900000000001</v>
      </c>
      <c r="AR131" s="9">
        <v>27.7</v>
      </c>
      <c r="AS131" s="9">
        <v>1095.5899999999999</v>
      </c>
      <c r="AT131" s="9">
        <v>37.44</v>
      </c>
      <c r="AU131" s="9">
        <v>1133.03</v>
      </c>
      <c r="AV131" s="9">
        <v>45.8</v>
      </c>
      <c r="AW131" s="9">
        <v>1178.83</v>
      </c>
      <c r="AX131" s="9">
        <v>-1178.26</v>
      </c>
      <c r="AY131" s="9">
        <v>0.56999999999999995</v>
      </c>
      <c r="AZ131" s="9">
        <v>-0.56999999999999995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f t="shared" si="1"/>
        <v>0</v>
      </c>
      <c r="BK131" s="9">
        <v>0</v>
      </c>
      <c r="BL131" s="9">
        <f t="shared" ref="BL131" si="56">BK131-BM131</f>
        <v>0</v>
      </c>
      <c r="BM131" s="9">
        <v>0</v>
      </c>
    </row>
    <row r="132" spans="1:65" x14ac:dyDescent="0.35">
      <c r="A132" s="7" t="s">
        <v>0</v>
      </c>
      <c r="B132" s="5" t="s">
        <v>125</v>
      </c>
      <c r="C132" s="10">
        <v>1687.34</v>
      </c>
      <c r="D132" s="10">
        <v>49.38</v>
      </c>
      <c r="E132" s="10">
        <v>1736.72</v>
      </c>
      <c r="F132" s="10">
        <v>-42.08</v>
      </c>
      <c r="G132" s="10">
        <v>1694.64</v>
      </c>
      <c r="H132" s="10">
        <v>6.89</v>
      </c>
      <c r="I132" s="10">
        <v>1701.53</v>
      </c>
      <c r="J132" s="10">
        <v>-75.010000000000005</v>
      </c>
      <c r="K132" s="10">
        <v>1626.52</v>
      </c>
      <c r="L132" s="10">
        <v>-49.19</v>
      </c>
      <c r="M132" s="10">
        <v>1577.33</v>
      </c>
      <c r="N132" s="10">
        <v>-110.14</v>
      </c>
      <c r="O132" s="10">
        <v>1467.19</v>
      </c>
      <c r="P132" s="18">
        <v>7.67</v>
      </c>
      <c r="Q132" s="10">
        <v>1474.86</v>
      </c>
      <c r="R132" s="10">
        <v>31.72</v>
      </c>
      <c r="S132" s="10">
        <v>1506.58</v>
      </c>
      <c r="T132" s="10">
        <v>44.76</v>
      </c>
      <c r="U132" s="10">
        <v>1551.34</v>
      </c>
      <c r="V132" s="10">
        <v>238.11</v>
      </c>
      <c r="W132" s="10">
        <v>1789.45</v>
      </c>
      <c r="X132" s="10">
        <v>73.989999999999995</v>
      </c>
      <c r="Y132" s="10">
        <v>1863.44</v>
      </c>
      <c r="Z132" s="10">
        <v>-739.9</v>
      </c>
      <c r="AA132" s="10">
        <v>1123.54</v>
      </c>
      <c r="AB132" s="10">
        <v>12.2</v>
      </c>
      <c r="AC132" s="10">
        <v>1135.74</v>
      </c>
      <c r="AD132" s="10">
        <v>-63.57</v>
      </c>
      <c r="AE132" s="10">
        <v>1072.17</v>
      </c>
      <c r="AF132" s="10">
        <v>57.1</v>
      </c>
      <c r="AG132" s="10">
        <v>1129.27</v>
      </c>
      <c r="AH132" s="10">
        <v>-35.29</v>
      </c>
      <c r="AI132" s="10">
        <v>1093.98</v>
      </c>
      <c r="AJ132" s="10">
        <v>0.64</v>
      </c>
      <c r="AK132" s="10">
        <v>1094.6199999999999</v>
      </c>
      <c r="AL132" s="10">
        <v>-67.52</v>
      </c>
      <c r="AM132" s="10">
        <v>1027.0999999999999</v>
      </c>
      <c r="AN132" s="10">
        <v>16.899999999999999</v>
      </c>
      <c r="AO132" s="10">
        <v>1044</v>
      </c>
      <c r="AP132" s="10">
        <v>23.89</v>
      </c>
      <c r="AQ132" s="10">
        <v>1067.8900000000001</v>
      </c>
      <c r="AR132" s="10">
        <v>27.7</v>
      </c>
      <c r="AS132" s="10">
        <v>1095.5899999999999</v>
      </c>
      <c r="AT132" s="10">
        <v>37.44</v>
      </c>
      <c r="AU132" s="10">
        <v>1133.03</v>
      </c>
      <c r="AV132" s="10">
        <v>45.8</v>
      </c>
      <c r="AW132" s="10">
        <v>1178.83</v>
      </c>
      <c r="AX132" s="10">
        <v>-1178.26</v>
      </c>
      <c r="AY132" s="10">
        <v>0.56999999999999995</v>
      </c>
      <c r="AZ132" s="10">
        <v>-0.56999999999999995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f t="shared" si="1"/>
        <v>0</v>
      </c>
      <c r="BK132" s="10">
        <f>SUM(BK131)</f>
        <v>0</v>
      </c>
      <c r="BL132" s="10">
        <f t="shared" ref="BL132" si="57">BK132-BM132</f>
        <v>0</v>
      </c>
      <c r="BM132" s="10">
        <f>SUM(BM131)</f>
        <v>0</v>
      </c>
    </row>
    <row r="133" spans="1:65" x14ac:dyDescent="0.35">
      <c r="A133" s="7" t="s">
        <v>0</v>
      </c>
      <c r="B133" s="5" t="s">
        <v>114</v>
      </c>
      <c r="C133" s="10">
        <v>108765.65</v>
      </c>
      <c r="D133" s="10">
        <v>134784.89000000001</v>
      </c>
      <c r="E133" s="10">
        <v>243550.54</v>
      </c>
      <c r="F133" s="10">
        <v>-77610.52</v>
      </c>
      <c r="G133" s="10">
        <v>165940.01999999999</v>
      </c>
      <c r="H133" s="10">
        <v>13316.62</v>
      </c>
      <c r="I133" s="10">
        <v>179256.64</v>
      </c>
      <c r="J133" s="10">
        <v>-5295.76</v>
      </c>
      <c r="K133" s="10">
        <v>173960.88</v>
      </c>
      <c r="L133" s="10">
        <v>4120.29</v>
      </c>
      <c r="M133" s="10">
        <v>178081.17</v>
      </c>
      <c r="N133" s="10">
        <v>1191.96</v>
      </c>
      <c r="O133" s="10">
        <v>179273.13</v>
      </c>
      <c r="P133" s="18">
        <v>1002.4</v>
      </c>
      <c r="Q133" s="10">
        <v>180275.53</v>
      </c>
      <c r="R133" s="10">
        <v>5783.59</v>
      </c>
      <c r="S133" s="10">
        <v>186059.12</v>
      </c>
      <c r="T133" s="10">
        <v>-956.48</v>
      </c>
      <c r="U133" s="10">
        <v>185102.64</v>
      </c>
      <c r="V133" s="10">
        <v>2096.2600000000002</v>
      </c>
      <c r="W133" s="10">
        <v>187198.9</v>
      </c>
      <c r="X133" s="10">
        <v>2455.5700000000002</v>
      </c>
      <c r="Y133" s="10">
        <v>189654.47</v>
      </c>
      <c r="Z133" s="10">
        <v>-4759.55</v>
      </c>
      <c r="AA133" s="10">
        <v>184894.92</v>
      </c>
      <c r="AB133" s="10">
        <v>-4763.59</v>
      </c>
      <c r="AC133" s="10">
        <v>180131.33</v>
      </c>
      <c r="AD133" s="10">
        <v>-3668.23</v>
      </c>
      <c r="AE133" s="10">
        <v>176463.1</v>
      </c>
      <c r="AF133" s="10">
        <v>-2647.6</v>
      </c>
      <c r="AG133" s="10">
        <v>173815.5</v>
      </c>
      <c r="AH133" s="10">
        <v>1010.64</v>
      </c>
      <c r="AI133" s="10">
        <v>174826.14</v>
      </c>
      <c r="AJ133" s="10">
        <v>1637.47</v>
      </c>
      <c r="AK133" s="10">
        <v>176463.61</v>
      </c>
      <c r="AL133" s="10">
        <v>1419.36</v>
      </c>
      <c r="AM133" s="10">
        <v>177882.97</v>
      </c>
      <c r="AN133" s="10">
        <v>1009.08</v>
      </c>
      <c r="AO133" s="10">
        <v>178892.05</v>
      </c>
      <c r="AP133" s="10">
        <v>1428.39</v>
      </c>
      <c r="AQ133" s="10">
        <v>180320.44</v>
      </c>
      <c r="AR133" s="10">
        <v>-226.06</v>
      </c>
      <c r="AS133" s="10">
        <v>180094.38</v>
      </c>
      <c r="AT133" s="10">
        <v>564.09</v>
      </c>
      <c r="AU133" s="10">
        <v>180658.47</v>
      </c>
      <c r="AV133" s="10">
        <v>-854.74</v>
      </c>
      <c r="AW133" s="10">
        <v>179803.73</v>
      </c>
      <c r="AX133" s="10">
        <v>9245.41</v>
      </c>
      <c r="AY133" s="10">
        <v>189049.14</v>
      </c>
      <c r="AZ133" s="10">
        <v>-3144.39</v>
      </c>
      <c r="BA133" s="10">
        <v>185904.75</v>
      </c>
      <c r="BB133" s="10">
        <v>-3807.73</v>
      </c>
      <c r="BC133" s="10">
        <v>182097.02</v>
      </c>
      <c r="BD133" s="10">
        <v>-1937.58</v>
      </c>
      <c r="BE133" s="10">
        <v>180159.44</v>
      </c>
      <c r="BF133" s="10">
        <v>1211.73</v>
      </c>
      <c r="BG133" s="10">
        <v>181371.17</v>
      </c>
      <c r="BH133" s="10">
        <v>1823.11</v>
      </c>
      <c r="BI133" s="10">
        <v>183194.28</v>
      </c>
      <c r="BJ133" s="10">
        <f t="shared" ref="BJ133:BL133" si="58">BI133-BK133</f>
        <v>-2411.2600000000093</v>
      </c>
      <c r="BK133" s="10">
        <f>BK128+BK130</f>
        <v>185605.54</v>
      </c>
      <c r="BL133" s="10">
        <f t="shared" si="58"/>
        <v>-3014.5199999999895</v>
      </c>
      <c r="BM133" s="10">
        <f>BM130+BM128</f>
        <v>188620.06</v>
      </c>
    </row>
    <row r="134" spans="1:65" x14ac:dyDescent="0.35">
      <c r="A134" s="7" t="s">
        <v>0</v>
      </c>
      <c r="B134" s="5" t="s">
        <v>115</v>
      </c>
      <c r="C134" s="10">
        <v>-1683374.42</v>
      </c>
      <c r="D134" s="10">
        <v>235654.22</v>
      </c>
      <c r="E134" s="10">
        <v>-1447720.2</v>
      </c>
      <c r="F134" s="10">
        <v>-580320.07999999996</v>
      </c>
      <c r="G134" s="10">
        <v>-2028040.28</v>
      </c>
      <c r="H134" s="10">
        <v>1826273.04</v>
      </c>
      <c r="I134" s="10">
        <v>-201767.24</v>
      </c>
      <c r="J134" s="10">
        <v>429919.79</v>
      </c>
      <c r="K134" s="10">
        <v>228152.55</v>
      </c>
      <c r="L134" s="10">
        <v>-17521.13</v>
      </c>
      <c r="M134" s="10">
        <v>210631.42</v>
      </c>
      <c r="N134" s="10">
        <v>191472.76</v>
      </c>
      <c r="O134" s="10">
        <v>402104.18</v>
      </c>
      <c r="P134" s="18">
        <v>107971.17</v>
      </c>
      <c r="Q134" s="10">
        <v>510075.35</v>
      </c>
      <c r="R134" s="10">
        <v>-163002.9</v>
      </c>
      <c r="S134" s="10">
        <v>347072.45</v>
      </c>
      <c r="T134" s="10">
        <v>-651916.06999999995</v>
      </c>
      <c r="U134" s="10">
        <v>-304843.62</v>
      </c>
      <c r="V134" s="10">
        <v>-971355.21</v>
      </c>
      <c r="W134" s="10">
        <v>-1276198.83</v>
      </c>
      <c r="X134" s="10">
        <v>-613031.17000000004</v>
      </c>
      <c r="Y134" s="10">
        <v>-1889230</v>
      </c>
      <c r="Z134" s="10">
        <v>331897.03999999998</v>
      </c>
      <c r="AA134" s="10">
        <v>-1557332.96</v>
      </c>
      <c r="AB134" s="10">
        <v>-366900.64</v>
      </c>
      <c r="AC134" s="10">
        <v>-1924233.6</v>
      </c>
      <c r="AD134" s="10">
        <v>2009046.69</v>
      </c>
      <c r="AE134" s="10">
        <v>84813.09</v>
      </c>
      <c r="AF134" s="10">
        <v>-602764.38</v>
      </c>
      <c r="AG134" s="10">
        <v>-517951.29</v>
      </c>
      <c r="AH134" s="10">
        <v>462831.31</v>
      </c>
      <c r="AI134" s="10">
        <v>-55119.98</v>
      </c>
      <c r="AJ134" s="10">
        <v>257666.54</v>
      </c>
      <c r="AK134" s="10">
        <v>202546.56</v>
      </c>
      <c r="AL134" s="10">
        <v>153878.14000000001</v>
      </c>
      <c r="AM134" s="10">
        <v>356424.7</v>
      </c>
      <c r="AN134" s="10">
        <v>-60789.06</v>
      </c>
      <c r="AO134" s="10">
        <v>295635.64</v>
      </c>
      <c r="AP134" s="10">
        <v>-146302.39999999999</v>
      </c>
      <c r="AQ134" s="10">
        <v>149333.24</v>
      </c>
      <c r="AR134" s="10">
        <v>-239212.41</v>
      </c>
      <c r="AS134" s="10">
        <v>-89879.17</v>
      </c>
      <c r="AT134" s="10">
        <v>-350414.48</v>
      </c>
      <c r="AU134" s="10">
        <v>-440293.65</v>
      </c>
      <c r="AV134" s="10">
        <v>-1309021.25</v>
      </c>
      <c r="AW134" s="10">
        <v>-1749314.9</v>
      </c>
      <c r="AX134" s="10">
        <v>-386046.34</v>
      </c>
      <c r="AY134" s="10">
        <v>-2135361.2400000002</v>
      </c>
      <c r="AZ134" s="10">
        <v>82884.27</v>
      </c>
      <c r="BA134" s="10">
        <v>-2052476.97</v>
      </c>
      <c r="BB134" s="10">
        <v>2259529.2799999998</v>
      </c>
      <c r="BC134" s="10">
        <v>207052.31</v>
      </c>
      <c r="BD134" s="10">
        <v>2037518.48</v>
      </c>
      <c r="BE134" s="10">
        <v>2244570.79</v>
      </c>
      <c r="BF134" s="10">
        <v>-3521033.11</v>
      </c>
      <c r="BG134" s="10">
        <v>-1276462.32</v>
      </c>
      <c r="BH134" s="10">
        <v>837747.83</v>
      </c>
      <c r="BI134" s="10">
        <v>-438714.49</v>
      </c>
      <c r="BJ134" s="10">
        <f t="shared" ref="BJ134:BL134" si="59">BI134-BK134</f>
        <v>-918057.26999999944</v>
      </c>
      <c r="BK134" s="10">
        <f>BK99+BK125+BK133</f>
        <v>479342.77999999945</v>
      </c>
      <c r="BL134" s="10">
        <f t="shared" si="59"/>
        <v>85687.679999999353</v>
      </c>
      <c r="BM134" s="10">
        <f>BM99+BM125+BM133</f>
        <v>393655.10000000009</v>
      </c>
    </row>
    <row r="135" spans="1:65" x14ac:dyDescent="0.35">
      <c r="A135" s="7" t="s">
        <v>0</v>
      </c>
      <c r="B135" s="5" t="s">
        <v>116</v>
      </c>
      <c r="C135" s="10">
        <v>-1683374.42</v>
      </c>
      <c r="D135" s="10">
        <v>235654.22</v>
      </c>
      <c r="E135" s="10">
        <v>-1447720.2</v>
      </c>
      <c r="F135" s="10">
        <v>-580320.07999999996</v>
      </c>
      <c r="G135" s="10">
        <v>-2028040.28</v>
      </c>
      <c r="H135" s="10">
        <v>1826273.04</v>
      </c>
      <c r="I135" s="10">
        <v>-201767.24</v>
      </c>
      <c r="J135" s="10">
        <v>429919.79</v>
      </c>
      <c r="K135" s="10">
        <v>228152.55</v>
      </c>
      <c r="L135" s="10">
        <v>-17521.13</v>
      </c>
      <c r="M135" s="10">
        <v>210631.42</v>
      </c>
      <c r="N135" s="10">
        <v>191472.76</v>
      </c>
      <c r="O135" s="10">
        <v>402104.18</v>
      </c>
      <c r="P135" s="18">
        <v>107971.17</v>
      </c>
      <c r="Q135" s="10">
        <v>510075.35</v>
      </c>
      <c r="R135" s="10">
        <v>-163002.9</v>
      </c>
      <c r="S135" s="10">
        <v>347072.45</v>
      </c>
      <c r="T135" s="10">
        <v>-651916.06999999995</v>
      </c>
      <c r="U135" s="10">
        <v>-304843.62</v>
      </c>
      <c r="V135" s="10">
        <v>-971355.21</v>
      </c>
      <c r="W135" s="10">
        <v>-1276198.83</v>
      </c>
      <c r="X135" s="10">
        <v>-613031.17000000004</v>
      </c>
      <c r="Y135" s="10">
        <v>-1889230</v>
      </c>
      <c r="Z135" s="10">
        <v>331897.03999999998</v>
      </c>
      <c r="AA135" s="10">
        <v>-1557332.96</v>
      </c>
      <c r="AB135" s="10">
        <v>-366900.64</v>
      </c>
      <c r="AC135" s="10">
        <v>-1924233.6</v>
      </c>
      <c r="AD135" s="10">
        <v>2009046.69</v>
      </c>
      <c r="AE135" s="10">
        <v>84813.09</v>
      </c>
      <c r="AF135" s="10">
        <v>-602764.38</v>
      </c>
      <c r="AG135" s="10">
        <v>-517951.29</v>
      </c>
      <c r="AH135" s="10">
        <v>462831.31</v>
      </c>
      <c r="AI135" s="10">
        <v>-55119.98</v>
      </c>
      <c r="AJ135" s="10">
        <v>257666.54</v>
      </c>
      <c r="AK135" s="10">
        <v>202546.56</v>
      </c>
      <c r="AL135" s="10">
        <v>153878.14000000001</v>
      </c>
      <c r="AM135" s="10">
        <v>356424.7</v>
      </c>
      <c r="AN135" s="10">
        <v>-60789.06</v>
      </c>
      <c r="AO135" s="10">
        <v>295635.64</v>
      </c>
      <c r="AP135" s="10">
        <v>-146302.39999999999</v>
      </c>
      <c r="AQ135" s="10">
        <v>149333.24</v>
      </c>
      <c r="AR135" s="10">
        <v>-239212.41</v>
      </c>
      <c r="AS135" s="10">
        <v>-89879.17</v>
      </c>
      <c r="AT135" s="10">
        <v>-350414.48</v>
      </c>
      <c r="AU135" s="10">
        <v>-440293.65</v>
      </c>
      <c r="AV135" s="10">
        <v>-1309021.25</v>
      </c>
      <c r="AW135" s="10">
        <v>-1749314.9</v>
      </c>
      <c r="AX135" s="10">
        <v>-386046.34</v>
      </c>
      <c r="AY135" s="10">
        <v>-2135361.2400000002</v>
      </c>
      <c r="AZ135" s="10">
        <v>82884.27</v>
      </c>
      <c r="BA135" s="10">
        <v>-2052476.97</v>
      </c>
      <c r="BB135" s="10">
        <v>2259529.2799999998</v>
      </c>
      <c r="BC135" s="10">
        <v>207052.31</v>
      </c>
      <c r="BD135" s="10">
        <v>2037518.48</v>
      </c>
      <c r="BE135" s="10">
        <v>2244570.79</v>
      </c>
      <c r="BF135" s="10">
        <v>-3521033.11</v>
      </c>
      <c r="BG135" s="10">
        <v>-1276462.32</v>
      </c>
      <c r="BH135" s="10">
        <v>837747.83</v>
      </c>
      <c r="BI135" s="10">
        <v>-438714.49</v>
      </c>
      <c r="BJ135" s="10">
        <f t="shared" ref="BJ135:BL135" si="60">BI135-BK135</f>
        <v>-918057.26999999944</v>
      </c>
      <c r="BK135" s="10">
        <f>BK134</f>
        <v>479342.77999999945</v>
      </c>
      <c r="BL135" s="10">
        <f t="shared" si="60"/>
        <v>85687.679999999353</v>
      </c>
      <c r="BM135" s="10">
        <f>BM134</f>
        <v>393655.10000000009</v>
      </c>
    </row>
    <row r="136" spans="1:65" x14ac:dyDescent="0.35">
      <c r="A136" s="7" t="s">
        <v>0</v>
      </c>
      <c r="B136" s="5" t="s">
        <v>0</v>
      </c>
      <c r="C136" s="10">
        <v>1683374.42</v>
      </c>
      <c r="D136" s="10">
        <v>-235654.22</v>
      </c>
      <c r="E136" s="10">
        <v>1447720.2</v>
      </c>
      <c r="F136" s="10">
        <v>580320.07999999996</v>
      </c>
      <c r="G136" s="10">
        <v>2028040.28</v>
      </c>
      <c r="H136" s="10">
        <v>-1826273.04</v>
      </c>
      <c r="I136" s="10">
        <v>201767.24</v>
      </c>
      <c r="J136" s="10">
        <v>-429919.79</v>
      </c>
      <c r="K136" s="10">
        <v>-228152.55</v>
      </c>
      <c r="L136" s="10">
        <v>17521.13</v>
      </c>
      <c r="M136" s="10">
        <v>-210631.42</v>
      </c>
      <c r="N136" s="10">
        <v>-191472.76</v>
      </c>
      <c r="O136" s="10">
        <v>-402104.18</v>
      </c>
      <c r="P136" s="18">
        <v>-107971.17</v>
      </c>
      <c r="Q136" s="10">
        <v>-510075.35</v>
      </c>
      <c r="R136" s="10">
        <v>163002.9</v>
      </c>
      <c r="S136" s="10">
        <v>-347072.45</v>
      </c>
      <c r="T136" s="10">
        <v>651916.06999999995</v>
      </c>
      <c r="U136" s="10">
        <v>304843.62</v>
      </c>
      <c r="V136" s="10">
        <v>971355.21</v>
      </c>
      <c r="W136" s="10">
        <v>1276198.83</v>
      </c>
      <c r="X136" s="10">
        <v>613031.17000000004</v>
      </c>
      <c r="Y136" s="10">
        <v>1889230</v>
      </c>
      <c r="Z136" s="10">
        <v>-331897.03999999998</v>
      </c>
      <c r="AA136" s="10">
        <v>1557332.96</v>
      </c>
      <c r="AB136" s="10">
        <v>366900.64</v>
      </c>
      <c r="AC136" s="10">
        <v>1924233.6</v>
      </c>
      <c r="AD136" s="10">
        <v>-2009046.69</v>
      </c>
      <c r="AE136" s="10">
        <v>-84813.09</v>
      </c>
      <c r="AF136" s="10">
        <v>602764.38</v>
      </c>
      <c r="AG136" s="10">
        <v>517951.29</v>
      </c>
      <c r="AH136" s="10">
        <v>-462831.31</v>
      </c>
      <c r="AI136" s="10">
        <v>55119.98</v>
      </c>
      <c r="AJ136" s="10">
        <v>-257666.54</v>
      </c>
      <c r="AK136" s="10">
        <v>-202546.56</v>
      </c>
      <c r="AL136" s="10">
        <v>-153878.14000000001</v>
      </c>
      <c r="AM136" s="10">
        <v>-356424.7</v>
      </c>
      <c r="AN136" s="10">
        <v>60789.06</v>
      </c>
      <c r="AO136" s="10">
        <v>-295635.64</v>
      </c>
      <c r="AP136" s="10">
        <v>146302.39999999999</v>
      </c>
      <c r="AQ136" s="10">
        <v>-149333.24</v>
      </c>
      <c r="AR136" s="10">
        <v>239212.41</v>
      </c>
      <c r="AS136" s="10">
        <v>89879.17</v>
      </c>
      <c r="AT136" s="10">
        <v>350414.48</v>
      </c>
      <c r="AU136" s="10">
        <v>440293.65</v>
      </c>
      <c r="AV136" s="10">
        <v>1309021.25</v>
      </c>
      <c r="AW136" s="10">
        <v>1749314.9</v>
      </c>
      <c r="AX136" s="10">
        <v>386046.34</v>
      </c>
      <c r="AY136" s="10">
        <v>2135361.2400000002</v>
      </c>
      <c r="AZ136" s="10">
        <v>-82884.27</v>
      </c>
      <c r="BA136" s="10">
        <v>2052476.97</v>
      </c>
      <c r="BB136" s="10">
        <v>-2259529.2799999998</v>
      </c>
      <c r="BC136" s="10">
        <v>-207052.31</v>
      </c>
      <c r="BD136" s="10">
        <v>-2037518.48</v>
      </c>
      <c r="BE136" s="10">
        <v>-2244570.79</v>
      </c>
      <c r="BF136" s="10">
        <v>3521033.11</v>
      </c>
      <c r="BG136" s="10">
        <v>1276462.32</v>
      </c>
      <c r="BH136" s="10">
        <v>-837747.83</v>
      </c>
      <c r="BI136" s="10">
        <v>438714.49</v>
      </c>
      <c r="BJ136" s="10">
        <f t="shared" ref="BJ136:BL136" si="61">BI136-BK136</f>
        <v>918057.26999999944</v>
      </c>
      <c r="BK136" s="10">
        <f>-BK135</f>
        <v>-479342.77999999945</v>
      </c>
      <c r="BL136" s="10">
        <f t="shared" si="61"/>
        <v>-85687.679999999353</v>
      </c>
      <c r="BM136" s="10">
        <f>-BM135</f>
        <v>-393655.10000000009</v>
      </c>
    </row>
    <row r="137" spans="1:65" x14ac:dyDescent="0.35">
      <c r="BI137" s="11"/>
      <c r="BJ137" s="11"/>
      <c r="BK137" s="11"/>
      <c r="BL137" s="11"/>
      <c r="BM137" s="11"/>
    </row>
    <row r="138" spans="1:65" x14ac:dyDescent="0.35">
      <c r="BI138" s="11"/>
      <c r="BJ138" s="11"/>
      <c r="BK138" s="11"/>
      <c r="BL138" s="11"/>
      <c r="BM138" s="11"/>
    </row>
  </sheetData>
  <autoFilter ref="A1:BI136" xr:uid="{C36B8624-CB8C-4734-9331-0816D39FC264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4C11-358D-40B6-9184-6EED2FC19064}">
  <sheetPr>
    <tabColor theme="4" tint="0.39997558519241921"/>
  </sheetPr>
  <dimension ref="A1:BM151"/>
  <sheetViews>
    <sheetView workbookViewId="0">
      <pane xSplit="2" ySplit="1" topLeftCell="BB2" activePane="bottomRight" state="frozen"/>
      <selection pane="topRight" activeCell="C1" sqref="C1"/>
      <selection pane="bottomLeft" activeCell="A2" sqref="A2"/>
      <selection pane="bottomRight" activeCell="BE20" sqref="BE20"/>
    </sheetView>
  </sheetViews>
  <sheetFormatPr defaultRowHeight="14.5" x14ac:dyDescent="0.35"/>
  <cols>
    <col min="1" max="1" width="17.26953125" bestFit="1" customWidth="1"/>
    <col min="2" max="2" width="44.54296875" customWidth="1"/>
    <col min="3" max="3" width="15.453125" bestFit="1" customWidth="1"/>
    <col min="4" max="4" width="13.453125" bestFit="1" customWidth="1"/>
    <col min="5" max="5" width="15.453125" bestFit="1" customWidth="1"/>
    <col min="6" max="6" width="13.453125" bestFit="1" customWidth="1"/>
    <col min="7" max="7" width="15.453125" bestFit="1" customWidth="1"/>
    <col min="8" max="8" width="13.453125" bestFit="1" customWidth="1"/>
    <col min="9" max="9" width="15.453125" bestFit="1" customWidth="1"/>
    <col min="10" max="10" width="13.453125" bestFit="1" customWidth="1"/>
    <col min="11" max="11" width="15.453125" bestFit="1" customWidth="1"/>
    <col min="12" max="12" width="13.453125" bestFit="1" customWidth="1"/>
    <col min="13" max="13" width="15.453125" bestFit="1" customWidth="1"/>
    <col min="14" max="14" width="13.453125" bestFit="1" customWidth="1"/>
    <col min="15" max="15" width="15.453125" bestFit="1" customWidth="1"/>
    <col min="16" max="16" width="13.453125" bestFit="1" customWidth="1"/>
    <col min="17" max="17" width="15.453125" bestFit="1" customWidth="1"/>
    <col min="18" max="18" width="13.453125" bestFit="1" customWidth="1"/>
    <col min="19" max="19" width="15.453125" bestFit="1" customWidth="1"/>
    <col min="20" max="20" width="13.453125" bestFit="1" customWidth="1"/>
    <col min="21" max="21" width="15.453125" bestFit="1" customWidth="1"/>
    <col min="22" max="22" width="13.453125" bestFit="1" customWidth="1"/>
    <col min="23" max="23" width="15.453125" bestFit="1" customWidth="1"/>
    <col min="24" max="24" width="13.453125" bestFit="1" customWidth="1"/>
    <col min="25" max="25" width="15.453125" bestFit="1" customWidth="1"/>
    <col min="26" max="26" width="13.453125" bestFit="1" customWidth="1"/>
    <col min="27" max="27" width="15.453125" bestFit="1" customWidth="1"/>
    <col min="28" max="28" width="13.453125" bestFit="1" customWidth="1"/>
    <col min="29" max="29" width="15.453125" bestFit="1" customWidth="1"/>
    <col min="30" max="30" width="14.453125" bestFit="1" customWidth="1"/>
    <col min="31" max="31" width="15.453125" bestFit="1" customWidth="1"/>
    <col min="32" max="32" width="12.7265625" bestFit="1" customWidth="1"/>
    <col min="33" max="33" width="15.453125" bestFit="1" customWidth="1"/>
    <col min="34" max="34" width="12.7265625" bestFit="1" customWidth="1"/>
    <col min="35" max="35" width="15.453125" bestFit="1" customWidth="1"/>
    <col min="36" max="36" width="13.453125" bestFit="1" customWidth="1"/>
    <col min="37" max="37" width="15.453125" bestFit="1" customWidth="1"/>
    <col min="38" max="38" width="13.453125" bestFit="1" customWidth="1"/>
    <col min="39" max="39" width="15.453125" bestFit="1" customWidth="1"/>
    <col min="40" max="40" width="13.453125" bestFit="1" customWidth="1"/>
    <col min="41" max="41" width="15.453125" bestFit="1" customWidth="1"/>
    <col min="42" max="42" width="13.453125" bestFit="1" customWidth="1"/>
    <col min="43" max="43" width="15.453125" bestFit="1" customWidth="1"/>
    <col min="44" max="44" width="13.453125" bestFit="1" customWidth="1"/>
    <col min="45" max="45" width="15.453125" bestFit="1" customWidth="1"/>
    <col min="46" max="46" width="13.453125" bestFit="1" customWidth="1"/>
    <col min="47" max="47" width="15.453125" bestFit="1" customWidth="1"/>
    <col min="48" max="48" width="14.453125" bestFit="1" customWidth="1"/>
    <col min="49" max="49" width="15.453125" bestFit="1" customWidth="1"/>
    <col min="50" max="50" width="13.453125" bestFit="1" customWidth="1"/>
    <col min="51" max="51" width="15.453125" bestFit="1" customWidth="1"/>
    <col min="52" max="52" width="13.453125" bestFit="1" customWidth="1"/>
    <col min="53" max="53" width="15.453125" bestFit="1" customWidth="1"/>
    <col min="54" max="54" width="13.453125" bestFit="1" customWidth="1"/>
    <col min="55" max="55" width="15.453125" bestFit="1" customWidth="1"/>
    <col min="56" max="56" width="13.453125" bestFit="1" customWidth="1"/>
    <col min="57" max="57" width="15.453125" bestFit="1" customWidth="1"/>
    <col min="58" max="58" width="13.453125" bestFit="1" customWidth="1"/>
    <col min="59" max="59" width="15.453125" bestFit="1" customWidth="1"/>
    <col min="60" max="60" width="13.453125" bestFit="1" customWidth="1"/>
    <col min="61" max="64" width="15.453125" customWidth="1"/>
    <col min="65" max="65" width="15.453125" style="11" bestFit="1" customWidth="1"/>
  </cols>
  <sheetData>
    <row r="1" spans="1:65" s="29" customFormat="1" ht="45.75" customHeight="1" x14ac:dyDescent="0.35">
      <c r="A1" s="26" t="s">
        <v>154</v>
      </c>
      <c r="B1" s="26" t="s">
        <v>155</v>
      </c>
      <c r="C1" s="32">
        <v>43466</v>
      </c>
      <c r="D1" s="32" t="s">
        <v>117</v>
      </c>
      <c r="E1" s="32">
        <v>43497</v>
      </c>
      <c r="F1" s="32" t="s">
        <v>117</v>
      </c>
      <c r="G1" s="32">
        <v>43525</v>
      </c>
      <c r="H1" s="32" t="s">
        <v>117</v>
      </c>
      <c r="I1" s="32">
        <v>43556</v>
      </c>
      <c r="J1" s="32" t="s">
        <v>117</v>
      </c>
      <c r="K1" s="32">
        <v>43586</v>
      </c>
      <c r="L1" s="32" t="s">
        <v>117</v>
      </c>
      <c r="M1" s="32">
        <v>43617</v>
      </c>
      <c r="N1" s="32" t="s">
        <v>117</v>
      </c>
      <c r="O1" s="32">
        <v>43647</v>
      </c>
      <c r="P1" s="32" t="s">
        <v>117</v>
      </c>
      <c r="Q1" s="32">
        <v>43678</v>
      </c>
      <c r="R1" s="32" t="s">
        <v>117</v>
      </c>
      <c r="S1" s="32">
        <v>43709</v>
      </c>
      <c r="T1" s="32" t="s">
        <v>117</v>
      </c>
      <c r="U1" s="32">
        <v>43739</v>
      </c>
      <c r="V1" s="32" t="s">
        <v>117</v>
      </c>
      <c r="W1" s="32">
        <v>43770</v>
      </c>
      <c r="X1" s="32" t="s">
        <v>117</v>
      </c>
      <c r="Y1" s="32">
        <v>43800</v>
      </c>
      <c r="Z1" s="32" t="s">
        <v>117</v>
      </c>
      <c r="AA1" s="32">
        <v>43831</v>
      </c>
      <c r="AB1" s="32" t="s">
        <v>117</v>
      </c>
      <c r="AC1" s="32">
        <v>43862</v>
      </c>
      <c r="AD1" s="32" t="s">
        <v>117</v>
      </c>
      <c r="AE1" s="32">
        <v>43891</v>
      </c>
      <c r="AF1" s="32" t="s">
        <v>117</v>
      </c>
      <c r="AG1" s="32">
        <v>43922</v>
      </c>
      <c r="AH1" s="32" t="s">
        <v>117</v>
      </c>
      <c r="AI1" s="32">
        <v>43952</v>
      </c>
      <c r="AJ1" s="32" t="s">
        <v>117</v>
      </c>
      <c r="AK1" s="32">
        <v>43983</v>
      </c>
      <c r="AL1" s="32" t="s">
        <v>117</v>
      </c>
      <c r="AM1" s="32">
        <v>44013</v>
      </c>
      <c r="AN1" s="32" t="s">
        <v>117</v>
      </c>
      <c r="AO1" s="32">
        <v>44044</v>
      </c>
      <c r="AP1" s="32" t="s">
        <v>117</v>
      </c>
      <c r="AQ1" s="32">
        <v>44075</v>
      </c>
      <c r="AR1" s="32" t="s">
        <v>117</v>
      </c>
      <c r="AS1" s="32">
        <v>44105</v>
      </c>
      <c r="AT1" s="32" t="s">
        <v>117</v>
      </c>
      <c r="AU1" s="32">
        <v>44136</v>
      </c>
      <c r="AV1" s="32" t="s">
        <v>117</v>
      </c>
      <c r="AW1" s="32">
        <v>44166</v>
      </c>
      <c r="AX1" s="32" t="s">
        <v>117</v>
      </c>
      <c r="AY1" s="32">
        <v>44197</v>
      </c>
      <c r="AZ1" s="32" t="s">
        <v>117</v>
      </c>
      <c r="BA1" s="32">
        <v>44228</v>
      </c>
      <c r="BB1" s="32" t="s">
        <v>117</v>
      </c>
      <c r="BC1" s="32">
        <v>44256</v>
      </c>
      <c r="BD1" s="32" t="s">
        <v>117</v>
      </c>
      <c r="BE1" s="32">
        <v>44287</v>
      </c>
      <c r="BF1" s="32" t="s">
        <v>117</v>
      </c>
      <c r="BG1" s="32">
        <v>44317</v>
      </c>
      <c r="BH1" s="32" t="s">
        <v>117</v>
      </c>
      <c r="BI1" s="32">
        <v>44348</v>
      </c>
      <c r="BJ1" s="32" t="s">
        <v>117</v>
      </c>
      <c r="BK1" s="32">
        <v>44378</v>
      </c>
      <c r="BL1" s="32" t="s">
        <v>117</v>
      </c>
      <c r="BM1" s="35">
        <v>44409</v>
      </c>
    </row>
    <row r="2" spans="1:65" x14ac:dyDescent="0.35">
      <c r="A2" s="1" t="s">
        <v>0</v>
      </c>
      <c r="B2" s="2" t="s">
        <v>156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19"/>
    </row>
    <row r="3" spans="1:65" x14ac:dyDescent="0.35">
      <c r="A3" s="4" t="s">
        <v>0</v>
      </c>
      <c r="B3" s="5" t="s">
        <v>157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9"/>
      <c r="BI3" s="6"/>
      <c r="BJ3" s="9"/>
      <c r="BK3" s="9"/>
      <c r="BL3" s="9"/>
      <c r="BM3" s="9"/>
    </row>
    <row r="4" spans="1:65" x14ac:dyDescent="0.35">
      <c r="A4" s="4" t="s">
        <v>158</v>
      </c>
      <c r="B4" s="5" t="s">
        <v>159</v>
      </c>
      <c r="C4" s="9">
        <v>247984105.38999999</v>
      </c>
      <c r="D4" s="9">
        <v>58321.98</v>
      </c>
      <c r="E4" s="9">
        <v>248042427.37</v>
      </c>
      <c r="F4" s="9">
        <v>238452.53</v>
      </c>
      <c r="G4" s="9">
        <v>248280879.90000001</v>
      </c>
      <c r="H4" s="9">
        <v>214987.44</v>
      </c>
      <c r="I4" s="9">
        <v>248495867.34</v>
      </c>
      <c r="J4" s="9">
        <v>611689.30000000005</v>
      </c>
      <c r="K4" s="9">
        <v>249107556.63999999</v>
      </c>
      <c r="L4" s="9">
        <v>823024.65</v>
      </c>
      <c r="M4" s="9">
        <v>249930581.28999999</v>
      </c>
      <c r="N4" s="9">
        <v>324524.33</v>
      </c>
      <c r="O4" s="9">
        <v>250255105.62</v>
      </c>
      <c r="P4" s="9">
        <v>1857473.11</v>
      </c>
      <c r="Q4" s="9">
        <v>252112578.72999999</v>
      </c>
      <c r="R4" s="9">
        <v>1883474.86</v>
      </c>
      <c r="S4" s="9">
        <v>253996053.59</v>
      </c>
      <c r="T4" s="9">
        <v>969118.64</v>
      </c>
      <c r="U4" s="9">
        <v>254965172.22999999</v>
      </c>
      <c r="V4" s="9">
        <v>1767179.64</v>
      </c>
      <c r="W4" s="9">
        <v>256732351.87</v>
      </c>
      <c r="X4" s="9">
        <v>2457274.35</v>
      </c>
      <c r="Y4" s="9">
        <v>259189626.22</v>
      </c>
      <c r="Z4" s="9">
        <v>143937.09</v>
      </c>
      <c r="AA4" s="9">
        <v>259333563.31</v>
      </c>
      <c r="AB4" s="9">
        <v>336208.56</v>
      </c>
      <c r="AC4" s="9">
        <v>259669771.87</v>
      </c>
      <c r="AD4" s="9">
        <v>177989.53</v>
      </c>
      <c r="AE4" s="9">
        <v>259847761.40000001</v>
      </c>
      <c r="AF4" s="9">
        <v>387587.29</v>
      </c>
      <c r="AG4" s="9">
        <v>260235348.69</v>
      </c>
      <c r="AH4" s="9">
        <v>351502.24</v>
      </c>
      <c r="AI4" s="9">
        <v>260586850.93000001</v>
      </c>
      <c r="AJ4" s="9">
        <v>747515.79</v>
      </c>
      <c r="AK4" s="9">
        <v>261334366.72</v>
      </c>
      <c r="AL4" s="9">
        <v>1206066.8</v>
      </c>
      <c r="AM4" s="9">
        <v>262540433.52000001</v>
      </c>
      <c r="AN4" s="9">
        <v>660369.71</v>
      </c>
      <c r="AO4" s="9">
        <v>263200803.22999999</v>
      </c>
      <c r="AP4" s="9">
        <v>130431.25</v>
      </c>
      <c r="AQ4" s="9">
        <v>263331234.47999999</v>
      </c>
      <c r="AR4" s="9">
        <v>2645087.4300000002</v>
      </c>
      <c r="AS4" s="9">
        <v>265976321.91</v>
      </c>
      <c r="AT4" s="9">
        <v>1053945.22</v>
      </c>
      <c r="AU4" s="9">
        <v>267030267.13</v>
      </c>
      <c r="AV4" s="9">
        <v>-2006180.6</v>
      </c>
      <c r="AW4" s="9">
        <v>265024086.53</v>
      </c>
      <c r="AX4" s="9">
        <v>-105144.69</v>
      </c>
      <c r="AY4" s="9">
        <v>264918941.84</v>
      </c>
      <c r="AZ4" s="9">
        <v>100879.61</v>
      </c>
      <c r="BA4" s="9">
        <v>265019821.44999999</v>
      </c>
      <c r="BB4" s="9">
        <v>554110.71999999997</v>
      </c>
      <c r="BC4" s="9">
        <v>265573932.16999999</v>
      </c>
      <c r="BD4" s="9">
        <v>534220.55000000005</v>
      </c>
      <c r="BE4" s="9">
        <v>266108152.72</v>
      </c>
      <c r="BF4" s="9">
        <v>334082.31</v>
      </c>
      <c r="BG4" s="9">
        <v>266442235.03</v>
      </c>
      <c r="BH4" s="9">
        <v>740449.13</v>
      </c>
      <c r="BI4" s="9">
        <v>267182684.16</v>
      </c>
      <c r="BJ4" s="9">
        <f>BK4-BI4</f>
        <v>629124.1400000155</v>
      </c>
      <c r="BK4" s="9">
        <v>267811808.30000001</v>
      </c>
      <c r="BL4" s="9">
        <f>BM4-BK4</f>
        <v>1287625.9399999976</v>
      </c>
      <c r="BM4" s="9">
        <v>269099434.24000001</v>
      </c>
    </row>
    <row r="5" spans="1:65" x14ac:dyDescent="0.35">
      <c r="A5" s="4" t="s">
        <v>292</v>
      </c>
      <c r="B5" s="5" t="s">
        <v>293</v>
      </c>
      <c r="C5" s="9">
        <v>-580759.07999999996</v>
      </c>
      <c r="D5" s="9">
        <v>0</v>
      </c>
      <c r="E5" s="9">
        <v>-580759.07999999996</v>
      </c>
      <c r="F5" s="9">
        <v>0</v>
      </c>
      <c r="G5" s="9">
        <v>-580759.07999999996</v>
      </c>
      <c r="H5" s="9">
        <v>0</v>
      </c>
      <c r="I5" s="9">
        <v>-580759.07999999996</v>
      </c>
      <c r="J5" s="9">
        <v>0</v>
      </c>
      <c r="K5" s="9">
        <v>-580759.07999999996</v>
      </c>
      <c r="L5" s="9">
        <v>0</v>
      </c>
      <c r="M5" s="9">
        <v>-580759.07999999996</v>
      </c>
      <c r="N5" s="9">
        <v>0</v>
      </c>
      <c r="O5" s="9">
        <v>-580759.07999999996</v>
      </c>
      <c r="P5" s="9">
        <v>0</v>
      </c>
      <c r="Q5" s="9">
        <v>-580759.07999999996</v>
      </c>
      <c r="R5" s="9">
        <v>0</v>
      </c>
      <c r="S5" s="9">
        <v>-580759.07999999996</v>
      </c>
      <c r="T5" s="9">
        <v>0</v>
      </c>
      <c r="U5" s="9">
        <v>-580759.07999999996</v>
      </c>
      <c r="V5" s="9">
        <v>0</v>
      </c>
      <c r="W5" s="9">
        <v>-580759.07999999996</v>
      </c>
      <c r="X5" s="9">
        <v>0</v>
      </c>
      <c r="Y5" s="9">
        <v>-580759.07999999996</v>
      </c>
      <c r="Z5" s="9">
        <v>0</v>
      </c>
      <c r="AA5" s="9">
        <v>-580759.07999999996</v>
      </c>
      <c r="AB5" s="9">
        <v>0</v>
      </c>
      <c r="AC5" s="9">
        <v>-580759.07999999996</v>
      </c>
      <c r="AD5" s="9">
        <v>0</v>
      </c>
      <c r="AE5" s="9">
        <v>-580759.07999999996</v>
      </c>
      <c r="AF5" s="9">
        <v>0</v>
      </c>
      <c r="AG5" s="9">
        <v>-580759.07999999996</v>
      </c>
      <c r="AH5" s="9">
        <v>0</v>
      </c>
      <c r="AI5" s="9">
        <v>-580759.07999999996</v>
      </c>
      <c r="AJ5" s="9">
        <v>0</v>
      </c>
      <c r="AK5" s="9">
        <v>-580759.07999999996</v>
      </c>
      <c r="AL5" s="9">
        <v>0</v>
      </c>
      <c r="AM5" s="9">
        <v>-580759.07999999996</v>
      </c>
      <c r="AN5" s="9">
        <v>0</v>
      </c>
      <c r="AO5" s="9">
        <v>-580759.07999999996</v>
      </c>
      <c r="AP5" s="9">
        <v>0</v>
      </c>
      <c r="AQ5" s="9">
        <v>-580759.07999999996</v>
      </c>
      <c r="AR5" s="9">
        <v>0</v>
      </c>
      <c r="AS5" s="9">
        <v>-580759.07999999996</v>
      </c>
      <c r="AT5" s="9">
        <v>0</v>
      </c>
      <c r="AU5" s="9">
        <v>-580759.07999999996</v>
      </c>
      <c r="AV5" s="9">
        <v>0</v>
      </c>
      <c r="AW5" s="9">
        <v>-580759.07999999996</v>
      </c>
      <c r="AX5" s="9">
        <v>0</v>
      </c>
      <c r="AY5" s="9">
        <v>-580759.07999999996</v>
      </c>
      <c r="AZ5" s="9">
        <v>0</v>
      </c>
      <c r="BA5" s="9">
        <v>-580759.07999999996</v>
      </c>
      <c r="BB5" s="9">
        <v>0</v>
      </c>
      <c r="BC5" s="9">
        <v>-580759.07999999996</v>
      </c>
      <c r="BD5" s="9">
        <v>0</v>
      </c>
      <c r="BE5" s="9">
        <v>-580759.07999999996</v>
      </c>
      <c r="BF5" s="9">
        <v>0</v>
      </c>
      <c r="BG5" s="9">
        <v>-580759.07999999996</v>
      </c>
      <c r="BH5" s="9">
        <v>0</v>
      </c>
      <c r="BI5" s="9">
        <v>-580759.07999999996</v>
      </c>
      <c r="BJ5" s="9">
        <f t="shared" ref="BJ5:BL70" si="0">BK5-BI5</f>
        <v>0</v>
      </c>
      <c r="BK5" s="9">
        <v>-580759.07999999996</v>
      </c>
      <c r="BL5" s="9">
        <f t="shared" si="0"/>
        <v>0</v>
      </c>
      <c r="BM5" s="9">
        <v>-580759.07999999996</v>
      </c>
    </row>
    <row r="6" spans="1:65" x14ac:dyDescent="0.35">
      <c r="A6" s="7" t="s">
        <v>0</v>
      </c>
      <c r="B6" s="5" t="s">
        <v>160</v>
      </c>
      <c r="C6" s="10">
        <v>247403346.31</v>
      </c>
      <c r="D6" s="10">
        <v>58321.98</v>
      </c>
      <c r="E6" s="10">
        <v>247461668.28999999</v>
      </c>
      <c r="F6" s="10">
        <v>238452.53</v>
      </c>
      <c r="G6" s="10">
        <v>247700120.81999999</v>
      </c>
      <c r="H6" s="10">
        <v>214987.44</v>
      </c>
      <c r="I6" s="10">
        <v>247915108.25999999</v>
      </c>
      <c r="J6" s="10">
        <v>611689.30000000005</v>
      </c>
      <c r="K6" s="10">
        <v>248526797.56</v>
      </c>
      <c r="L6" s="10">
        <v>823024.65</v>
      </c>
      <c r="M6" s="10">
        <v>249349822.21000001</v>
      </c>
      <c r="N6" s="10">
        <v>324524.33</v>
      </c>
      <c r="O6" s="10">
        <v>249674346.53999999</v>
      </c>
      <c r="P6" s="10">
        <v>1857473.11</v>
      </c>
      <c r="Q6" s="10">
        <v>251531819.65000001</v>
      </c>
      <c r="R6" s="10">
        <v>1883474.86</v>
      </c>
      <c r="S6" s="10">
        <v>253415294.50999999</v>
      </c>
      <c r="T6" s="10">
        <v>969118.64</v>
      </c>
      <c r="U6" s="10">
        <v>254384413.15000001</v>
      </c>
      <c r="V6" s="10">
        <v>1767179.64</v>
      </c>
      <c r="W6" s="10">
        <v>256151592.78999999</v>
      </c>
      <c r="X6" s="10">
        <v>2457274.35</v>
      </c>
      <c r="Y6" s="10">
        <v>258608867.13999999</v>
      </c>
      <c r="Z6" s="10">
        <v>143937.09</v>
      </c>
      <c r="AA6" s="10">
        <v>258752804.22999999</v>
      </c>
      <c r="AB6" s="10">
        <v>336208.56</v>
      </c>
      <c r="AC6" s="10">
        <v>259089012.78999999</v>
      </c>
      <c r="AD6" s="10">
        <v>177989.53</v>
      </c>
      <c r="AE6" s="10">
        <v>259267002.31999999</v>
      </c>
      <c r="AF6" s="10">
        <v>387587.29</v>
      </c>
      <c r="AG6" s="10">
        <v>259654589.61000001</v>
      </c>
      <c r="AH6" s="10">
        <v>351502.24</v>
      </c>
      <c r="AI6" s="10">
        <v>260006091.84999999</v>
      </c>
      <c r="AJ6" s="10">
        <v>747515.79</v>
      </c>
      <c r="AK6" s="10">
        <v>260753607.63999999</v>
      </c>
      <c r="AL6" s="10">
        <v>1206066.8</v>
      </c>
      <c r="AM6" s="10">
        <v>261959674.44</v>
      </c>
      <c r="AN6" s="10">
        <v>660369.71</v>
      </c>
      <c r="AO6" s="10">
        <v>262620044.15000001</v>
      </c>
      <c r="AP6" s="10">
        <v>130431.25</v>
      </c>
      <c r="AQ6" s="10">
        <v>262750475.40000001</v>
      </c>
      <c r="AR6" s="10">
        <v>2645087.4300000002</v>
      </c>
      <c r="AS6" s="10">
        <v>265395562.83000001</v>
      </c>
      <c r="AT6" s="10">
        <v>1053945.22</v>
      </c>
      <c r="AU6" s="10">
        <v>266449508.05000001</v>
      </c>
      <c r="AV6" s="10">
        <v>-2006180.6</v>
      </c>
      <c r="AW6" s="10">
        <v>264443327.44999999</v>
      </c>
      <c r="AX6" s="10">
        <v>-105144.69</v>
      </c>
      <c r="AY6" s="10">
        <v>264338182.75999999</v>
      </c>
      <c r="AZ6" s="10">
        <v>100879.61</v>
      </c>
      <c r="BA6" s="10">
        <v>264439062.37</v>
      </c>
      <c r="BB6" s="10">
        <v>554110.71999999997</v>
      </c>
      <c r="BC6" s="10">
        <v>264993173.09</v>
      </c>
      <c r="BD6" s="10">
        <v>534220.55000000005</v>
      </c>
      <c r="BE6" s="10">
        <v>265527393.63999999</v>
      </c>
      <c r="BF6" s="10">
        <v>334082.31</v>
      </c>
      <c r="BG6" s="10">
        <v>265861475.94999999</v>
      </c>
      <c r="BH6" s="10">
        <v>740449.13</v>
      </c>
      <c r="BI6" s="10">
        <v>266601925.08000001</v>
      </c>
      <c r="BJ6" s="10">
        <f t="shared" si="0"/>
        <v>629124.13999998569</v>
      </c>
      <c r="BK6" s="10">
        <f>SUM(BK4:BK5)</f>
        <v>267231049.22</v>
      </c>
      <c r="BL6" s="10">
        <f t="shared" si="0"/>
        <v>1287625.9400000274</v>
      </c>
      <c r="BM6" s="10">
        <f>SUM(BM4:BM5)</f>
        <v>268518675.16000003</v>
      </c>
    </row>
    <row r="7" spans="1:65" x14ac:dyDescent="0.35">
      <c r="A7" s="4" t="s">
        <v>161</v>
      </c>
      <c r="B7" s="5" t="s">
        <v>162</v>
      </c>
      <c r="C7" s="9">
        <v>2304849.7599999998</v>
      </c>
      <c r="D7" s="9">
        <v>623183.38</v>
      </c>
      <c r="E7" s="9">
        <v>2928033.14</v>
      </c>
      <c r="F7" s="9">
        <v>796223.44</v>
      </c>
      <c r="G7" s="9">
        <v>3724256.58</v>
      </c>
      <c r="H7" s="9">
        <v>548788.67000000004</v>
      </c>
      <c r="I7" s="9">
        <v>4273045.25</v>
      </c>
      <c r="J7" s="9">
        <v>136275.66</v>
      </c>
      <c r="K7" s="9">
        <v>4409320.91</v>
      </c>
      <c r="L7" s="9">
        <v>190903.47</v>
      </c>
      <c r="M7" s="9">
        <v>4600224.38</v>
      </c>
      <c r="N7" s="9">
        <v>548563.88</v>
      </c>
      <c r="O7" s="9">
        <v>5148788.26</v>
      </c>
      <c r="P7" s="9">
        <v>-906060.17</v>
      </c>
      <c r="Q7" s="9">
        <v>4242728.09</v>
      </c>
      <c r="R7" s="9">
        <v>-803397.34</v>
      </c>
      <c r="S7" s="9">
        <v>3439330.75</v>
      </c>
      <c r="T7" s="9">
        <v>638780.13</v>
      </c>
      <c r="U7" s="9">
        <v>4078110.88</v>
      </c>
      <c r="V7" s="9">
        <v>-424986.24</v>
      </c>
      <c r="W7" s="9">
        <v>3653124.64</v>
      </c>
      <c r="X7" s="9">
        <v>-1053337.3500000001</v>
      </c>
      <c r="Y7" s="9">
        <v>2599787.29</v>
      </c>
      <c r="Z7" s="9">
        <v>129632.16</v>
      </c>
      <c r="AA7" s="9">
        <v>2729419.45</v>
      </c>
      <c r="AB7" s="9">
        <v>411922.89</v>
      </c>
      <c r="AC7" s="9">
        <v>3141342.34</v>
      </c>
      <c r="AD7" s="9">
        <v>541431.22</v>
      </c>
      <c r="AE7" s="9">
        <v>3682773.56</v>
      </c>
      <c r="AF7" s="9">
        <v>1016812.74</v>
      </c>
      <c r="AG7" s="9">
        <v>4699586.3</v>
      </c>
      <c r="AH7" s="9">
        <v>565986.80000000005</v>
      </c>
      <c r="AI7" s="9">
        <v>5265573.0999999996</v>
      </c>
      <c r="AJ7" s="9">
        <v>372540.7</v>
      </c>
      <c r="AK7" s="9">
        <v>5638113.7999999998</v>
      </c>
      <c r="AL7" s="9">
        <v>-77654.070000000007</v>
      </c>
      <c r="AM7" s="9">
        <v>5560459.7300000004</v>
      </c>
      <c r="AN7" s="9">
        <v>343278.65</v>
      </c>
      <c r="AO7" s="9">
        <v>5903738.3799999999</v>
      </c>
      <c r="AP7" s="9">
        <v>550021.66</v>
      </c>
      <c r="AQ7" s="9">
        <v>6453760.04</v>
      </c>
      <c r="AR7" s="9">
        <v>-1546118.44</v>
      </c>
      <c r="AS7" s="9">
        <v>4907641.5999999996</v>
      </c>
      <c r="AT7" s="9">
        <v>-122629.79</v>
      </c>
      <c r="AU7" s="9">
        <v>4785011.8099999996</v>
      </c>
      <c r="AV7" s="9">
        <v>-209265.26</v>
      </c>
      <c r="AW7" s="9">
        <v>4575746.55</v>
      </c>
      <c r="AX7" s="9">
        <v>235867.13</v>
      </c>
      <c r="AY7" s="9">
        <v>4811613.68</v>
      </c>
      <c r="AZ7" s="9">
        <v>382411.29</v>
      </c>
      <c r="BA7" s="9">
        <v>5194024.97</v>
      </c>
      <c r="BB7" s="9">
        <v>298379.19</v>
      </c>
      <c r="BC7" s="9">
        <v>5492404.1600000001</v>
      </c>
      <c r="BD7" s="9">
        <v>642713.17000000004</v>
      </c>
      <c r="BE7" s="9">
        <v>6135117.3300000001</v>
      </c>
      <c r="BF7" s="9">
        <v>1011530.83</v>
      </c>
      <c r="BG7" s="9">
        <v>7146648.1600000001</v>
      </c>
      <c r="BH7" s="9">
        <v>504912.86</v>
      </c>
      <c r="BI7" s="9">
        <v>7651561.0199999996</v>
      </c>
      <c r="BJ7" s="9">
        <f t="shared" si="0"/>
        <v>1611509.1799999997</v>
      </c>
      <c r="BK7" s="9">
        <v>9263070.1999999993</v>
      </c>
      <c r="BL7" s="9">
        <f t="shared" si="0"/>
        <v>561102.43000000156</v>
      </c>
      <c r="BM7" s="9">
        <v>9824172.6300000008</v>
      </c>
    </row>
    <row r="8" spans="1:65" x14ac:dyDescent="0.35">
      <c r="A8" s="7" t="s">
        <v>0</v>
      </c>
      <c r="B8" s="5" t="s">
        <v>163</v>
      </c>
      <c r="C8" s="10">
        <v>2304849.7599999998</v>
      </c>
      <c r="D8" s="10">
        <v>623183.38</v>
      </c>
      <c r="E8" s="10">
        <v>2928033.14</v>
      </c>
      <c r="F8" s="10">
        <v>796223.44</v>
      </c>
      <c r="G8" s="10">
        <v>3724256.58</v>
      </c>
      <c r="H8" s="10">
        <v>548788.67000000004</v>
      </c>
      <c r="I8" s="10">
        <v>4273045.25</v>
      </c>
      <c r="J8" s="10">
        <v>136275.66</v>
      </c>
      <c r="K8" s="10">
        <v>4409320.91</v>
      </c>
      <c r="L8" s="10">
        <v>190903.47</v>
      </c>
      <c r="M8" s="10">
        <v>4600224.38</v>
      </c>
      <c r="N8" s="10">
        <v>548563.88</v>
      </c>
      <c r="O8" s="10">
        <v>5148788.26</v>
      </c>
      <c r="P8" s="10">
        <v>-906060.17</v>
      </c>
      <c r="Q8" s="10">
        <v>4242728.09</v>
      </c>
      <c r="R8" s="10">
        <v>-803397.34</v>
      </c>
      <c r="S8" s="10">
        <v>3439330.75</v>
      </c>
      <c r="T8" s="10">
        <v>638780.13</v>
      </c>
      <c r="U8" s="10">
        <v>4078110.88</v>
      </c>
      <c r="V8" s="10">
        <v>-424986.24</v>
      </c>
      <c r="W8" s="10">
        <v>3653124.64</v>
      </c>
      <c r="X8" s="10">
        <v>-1053337.3500000001</v>
      </c>
      <c r="Y8" s="10">
        <v>2599787.29</v>
      </c>
      <c r="Z8" s="10">
        <v>129632.16</v>
      </c>
      <c r="AA8" s="10">
        <v>2729419.45</v>
      </c>
      <c r="AB8" s="10">
        <v>411922.89</v>
      </c>
      <c r="AC8" s="10">
        <v>3141342.34</v>
      </c>
      <c r="AD8" s="10">
        <v>541431.22</v>
      </c>
      <c r="AE8" s="10">
        <v>3682773.56</v>
      </c>
      <c r="AF8" s="10">
        <v>1016812.74</v>
      </c>
      <c r="AG8" s="10">
        <v>4699586.3</v>
      </c>
      <c r="AH8" s="10">
        <v>565986.80000000005</v>
      </c>
      <c r="AI8" s="10">
        <v>5265573.0999999996</v>
      </c>
      <c r="AJ8" s="10">
        <v>372540.7</v>
      </c>
      <c r="AK8" s="10">
        <v>5638113.7999999998</v>
      </c>
      <c r="AL8" s="10">
        <v>-77654.070000000007</v>
      </c>
      <c r="AM8" s="10">
        <v>5560459.7300000004</v>
      </c>
      <c r="AN8" s="10">
        <v>343278.65</v>
      </c>
      <c r="AO8" s="10">
        <v>5903738.3799999999</v>
      </c>
      <c r="AP8" s="10">
        <v>550021.66</v>
      </c>
      <c r="AQ8" s="10">
        <v>6453760.04</v>
      </c>
      <c r="AR8" s="10">
        <v>-1546118.44</v>
      </c>
      <c r="AS8" s="10">
        <v>4907641.5999999996</v>
      </c>
      <c r="AT8" s="10">
        <v>-122629.79</v>
      </c>
      <c r="AU8" s="10">
        <v>4785011.8099999996</v>
      </c>
      <c r="AV8" s="10">
        <v>-209265.26</v>
      </c>
      <c r="AW8" s="10">
        <v>4575746.55</v>
      </c>
      <c r="AX8" s="10">
        <v>235867.13</v>
      </c>
      <c r="AY8" s="10">
        <v>4811613.68</v>
      </c>
      <c r="AZ8" s="10">
        <v>382411.29</v>
      </c>
      <c r="BA8" s="10">
        <v>5194024.97</v>
      </c>
      <c r="BB8" s="10">
        <v>298379.19</v>
      </c>
      <c r="BC8" s="10">
        <v>5492404.1600000001</v>
      </c>
      <c r="BD8" s="10">
        <v>642713.17000000004</v>
      </c>
      <c r="BE8" s="10">
        <v>6135117.3300000001</v>
      </c>
      <c r="BF8" s="10">
        <v>1011530.83</v>
      </c>
      <c r="BG8" s="10">
        <v>7146648.1600000001</v>
      </c>
      <c r="BH8" s="10">
        <v>504912.86</v>
      </c>
      <c r="BI8" s="10">
        <v>7651561.0199999996</v>
      </c>
      <c r="BJ8" s="10">
        <f t="shared" si="0"/>
        <v>1611509.1799999997</v>
      </c>
      <c r="BK8" s="10">
        <f>SUM(BK7)</f>
        <v>9263070.1999999993</v>
      </c>
      <c r="BL8" s="10">
        <f t="shared" si="0"/>
        <v>561102.43000000156</v>
      </c>
      <c r="BM8" s="10">
        <f>SUM(BM7)</f>
        <v>9824172.6300000008</v>
      </c>
    </row>
    <row r="9" spans="1:65" x14ac:dyDescent="0.35">
      <c r="A9" s="7" t="s">
        <v>0</v>
      </c>
      <c r="B9" s="5" t="s">
        <v>164</v>
      </c>
      <c r="C9" s="10">
        <v>249708196.06999999</v>
      </c>
      <c r="D9" s="10">
        <v>681505.36</v>
      </c>
      <c r="E9" s="10">
        <v>250389701.43000001</v>
      </c>
      <c r="F9" s="10">
        <v>1034675.97</v>
      </c>
      <c r="G9" s="10">
        <v>251424377.40000001</v>
      </c>
      <c r="H9" s="10">
        <v>763776.11</v>
      </c>
      <c r="I9" s="10">
        <v>252188153.50999999</v>
      </c>
      <c r="J9" s="10">
        <v>747964.96</v>
      </c>
      <c r="K9" s="10">
        <v>252936118.47</v>
      </c>
      <c r="L9" s="10">
        <v>1013928.12</v>
      </c>
      <c r="M9" s="10">
        <v>253950046.59</v>
      </c>
      <c r="N9" s="10">
        <v>873088.21</v>
      </c>
      <c r="O9" s="10">
        <v>254823134.80000001</v>
      </c>
      <c r="P9" s="10">
        <v>951412.94</v>
      </c>
      <c r="Q9" s="10">
        <v>255774547.74000001</v>
      </c>
      <c r="R9" s="10">
        <v>1080077.52</v>
      </c>
      <c r="S9" s="10">
        <v>256854625.25999999</v>
      </c>
      <c r="T9" s="10">
        <v>1607898.77</v>
      </c>
      <c r="U9" s="10">
        <v>258462524.03</v>
      </c>
      <c r="V9" s="10">
        <v>1342193.4</v>
      </c>
      <c r="W9" s="10">
        <v>259804717.43000001</v>
      </c>
      <c r="X9" s="10">
        <v>1403937</v>
      </c>
      <c r="Y9" s="10">
        <v>261208654.43000001</v>
      </c>
      <c r="Z9" s="10">
        <v>273569.25</v>
      </c>
      <c r="AA9" s="10">
        <v>261482223.68000001</v>
      </c>
      <c r="AB9" s="10">
        <v>748131.45</v>
      </c>
      <c r="AC9" s="10">
        <v>262230355.13</v>
      </c>
      <c r="AD9" s="10">
        <v>719420.75</v>
      </c>
      <c r="AE9" s="10">
        <v>262949775.88</v>
      </c>
      <c r="AF9" s="10">
        <v>1404400.03</v>
      </c>
      <c r="AG9" s="10">
        <v>264354175.91</v>
      </c>
      <c r="AH9" s="10">
        <v>917489.04</v>
      </c>
      <c r="AI9" s="10">
        <v>265271664.94999999</v>
      </c>
      <c r="AJ9" s="10">
        <v>1120056.49</v>
      </c>
      <c r="AK9" s="10">
        <v>266391721.44</v>
      </c>
      <c r="AL9" s="10">
        <v>1128412.73</v>
      </c>
      <c r="AM9" s="10">
        <v>267520134.16999999</v>
      </c>
      <c r="AN9" s="10">
        <v>1003648.36</v>
      </c>
      <c r="AO9" s="10">
        <v>268523782.52999997</v>
      </c>
      <c r="AP9" s="10">
        <v>680452.91</v>
      </c>
      <c r="AQ9" s="10">
        <v>269204235.44</v>
      </c>
      <c r="AR9" s="10">
        <v>1098968.99</v>
      </c>
      <c r="AS9" s="10">
        <v>270303204.43000001</v>
      </c>
      <c r="AT9" s="10">
        <v>931315.43</v>
      </c>
      <c r="AU9" s="10">
        <v>271234519.86000001</v>
      </c>
      <c r="AV9" s="10">
        <v>-2215445.86</v>
      </c>
      <c r="AW9" s="10">
        <v>269019074</v>
      </c>
      <c r="AX9" s="10">
        <v>130722.44</v>
      </c>
      <c r="AY9" s="10">
        <v>269149796.44</v>
      </c>
      <c r="AZ9" s="10">
        <v>483290.9</v>
      </c>
      <c r="BA9" s="10">
        <v>269633087.33999997</v>
      </c>
      <c r="BB9" s="10">
        <v>852489.91</v>
      </c>
      <c r="BC9" s="10">
        <v>270485577.25</v>
      </c>
      <c r="BD9" s="10">
        <v>1176933.72</v>
      </c>
      <c r="BE9" s="10">
        <v>271662510.97000003</v>
      </c>
      <c r="BF9" s="10">
        <v>1345613.14</v>
      </c>
      <c r="BG9" s="10">
        <v>273008124.11000001</v>
      </c>
      <c r="BH9" s="10">
        <v>1245361.99</v>
      </c>
      <c r="BI9" s="10">
        <v>274253486.10000002</v>
      </c>
      <c r="BJ9" s="10">
        <f t="shared" si="0"/>
        <v>2240633.3199999928</v>
      </c>
      <c r="BK9" s="10">
        <f>BK6+BK8</f>
        <v>276494119.42000002</v>
      </c>
      <c r="BL9" s="10">
        <f t="shared" si="0"/>
        <v>1848728.3700000048</v>
      </c>
      <c r="BM9" s="10">
        <f>BM6+BM8</f>
        <v>278342847.79000002</v>
      </c>
    </row>
    <row r="10" spans="1:65" x14ac:dyDescent="0.35">
      <c r="A10" s="4" t="s">
        <v>165</v>
      </c>
      <c r="B10" s="5" t="s">
        <v>166</v>
      </c>
      <c r="C10" s="9">
        <v>-106587936.52</v>
      </c>
      <c r="D10" s="9">
        <v>-584612.74</v>
      </c>
      <c r="E10" s="9">
        <v>-107172549.26000001</v>
      </c>
      <c r="F10" s="9">
        <v>-504086.71</v>
      </c>
      <c r="G10" s="9">
        <v>-107676635.97</v>
      </c>
      <c r="H10" s="9">
        <v>-533906.94999999995</v>
      </c>
      <c r="I10" s="9">
        <v>-108210542.92</v>
      </c>
      <c r="J10" s="9">
        <v>-509187.99</v>
      </c>
      <c r="K10" s="9">
        <v>-108719730.91</v>
      </c>
      <c r="L10" s="9">
        <v>-442698.66</v>
      </c>
      <c r="M10" s="9">
        <v>-109162429.56999999</v>
      </c>
      <c r="N10" s="9">
        <v>-330927.33</v>
      </c>
      <c r="O10" s="9">
        <v>-109493356.90000001</v>
      </c>
      <c r="P10" s="9">
        <v>-312863.26</v>
      </c>
      <c r="Q10" s="9">
        <v>-109806220.16</v>
      </c>
      <c r="R10" s="9">
        <v>-350309.09</v>
      </c>
      <c r="S10" s="9">
        <v>-110156529.25</v>
      </c>
      <c r="T10" s="9">
        <v>-530765.98</v>
      </c>
      <c r="U10" s="9">
        <v>-110687295.23</v>
      </c>
      <c r="V10" s="9">
        <v>-453425.38</v>
      </c>
      <c r="W10" s="9">
        <v>-111140720.61</v>
      </c>
      <c r="X10" s="9">
        <v>-823414.82</v>
      </c>
      <c r="Y10" s="9">
        <v>-111964135.43000001</v>
      </c>
      <c r="Z10" s="9">
        <v>-422658.98</v>
      </c>
      <c r="AA10" s="9">
        <v>-112386794.41</v>
      </c>
      <c r="AB10" s="9">
        <v>-528942.35</v>
      </c>
      <c r="AC10" s="9">
        <v>-112915736.76000001</v>
      </c>
      <c r="AD10" s="9">
        <v>-551759.48</v>
      </c>
      <c r="AE10" s="9">
        <v>-113467496.23999999</v>
      </c>
      <c r="AF10" s="9">
        <v>-613174.29</v>
      </c>
      <c r="AG10" s="9">
        <v>-114080670.53</v>
      </c>
      <c r="AH10" s="9">
        <v>-428173.66</v>
      </c>
      <c r="AI10" s="9">
        <v>-114508844.19</v>
      </c>
      <c r="AJ10" s="9">
        <v>-504509.2</v>
      </c>
      <c r="AK10" s="9">
        <v>-115013353.39</v>
      </c>
      <c r="AL10" s="9">
        <v>-524899.65</v>
      </c>
      <c r="AM10" s="9">
        <v>-115538253.04000001</v>
      </c>
      <c r="AN10" s="9">
        <v>-434155.11</v>
      </c>
      <c r="AO10" s="9">
        <v>-115972408.15000001</v>
      </c>
      <c r="AP10" s="9">
        <v>3640.69</v>
      </c>
      <c r="AQ10" s="9">
        <v>-115968767.45999999</v>
      </c>
      <c r="AR10" s="9">
        <v>-402984.85</v>
      </c>
      <c r="AS10" s="9">
        <v>-116371752.31</v>
      </c>
      <c r="AT10" s="9">
        <v>-504666.58</v>
      </c>
      <c r="AU10" s="9">
        <v>-116876418.89</v>
      </c>
      <c r="AV10" s="9">
        <v>2767609.6</v>
      </c>
      <c r="AW10" s="9">
        <v>-114108809.29000001</v>
      </c>
      <c r="AX10" s="9">
        <v>-610274.74</v>
      </c>
      <c r="AY10" s="9">
        <v>-114719084.03</v>
      </c>
      <c r="AZ10" s="9">
        <v>-623113.80000000005</v>
      </c>
      <c r="BA10" s="9">
        <v>-115342197.83</v>
      </c>
      <c r="BB10" s="9">
        <v>-582482.36</v>
      </c>
      <c r="BC10" s="9">
        <v>-115924680.19</v>
      </c>
      <c r="BD10" s="9">
        <v>-574369.53</v>
      </c>
      <c r="BE10" s="9">
        <v>-116499049.72</v>
      </c>
      <c r="BF10" s="9">
        <v>-605171.34</v>
      </c>
      <c r="BG10" s="9">
        <v>-117104221.06</v>
      </c>
      <c r="BH10" s="9">
        <v>-580689.76</v>
      </c>
      <c r="BI10" s="9">
        <v>-117684910.81999999</v>
      </c>
      <c r="BJ10" s="9">
        <f t="shared" si="0"/>
        <v>-519619.36000001431</v>
      </c>
      <c r="BK10" s="9">
        <v>-118204530.18000001</v>
      </c>
      <c r="BL10" s="9">
        <f t="shared" si="0"/>
        <v>-457651.90999999642</v>
      </c>
      <c r="BM10" s="9">
        <v>-118662182.09</v>
      </c>
    </row>
    <row r="11" spans="1:65" x14ac:dyDescent="0.35">
      <c r="A11" s="4" t="s">
        <v>167</v>
      </c>
      <c r="B11" s="5" t="s">
        <v>168</v>
      </c>
      <c r="C11" s="9">
        <v>-2000769.61</v>
      </c>
      <c r="D11" s="9">
        <v>-23128.62</v>
      </c>
      <c r="E11" s="9">
        <v>-2023898.23</v>
      </c>
      <c r="F11" s="9">
        <v>-23128.65</v>
      </c>
      <c r="G11" s="9">
        <v>-2047026.88</v>
      </c>
      <c r="H11" s="9">
        <v>-23218.47</v>
      </c>
      <c r="I11" s="9">
        <v>-2070245.35</v>
      </c>
      <c r="J11" s="9">
        <v>-23218.49</v>
      </c>
      <c r="K11" s="9">
        <v>-2093463.84</v>
      </c>
      <c r="L11" s="9">
        <v>-23218.49</v>
      </c>
      <c r="M11" s="9">
        <v>-2116682.33</v>
      </c>
      <c r="N11" s="9">
        <v>-23218.47</v>
      </c>
      <c r="O11" s="9">
        <v>-2139900.7999999998</v>
      </c>
      <c r="P11" s="9">
        <v>-23218.48</v>
      </c>
      <c r="Q11" s="9">
        <v>-2163119.2799999998</v>
      </c>
      <c r="R11" s="9">
        <v>-22965.11</v>
      </c>
      <c r="S11" s="9">
        <v>-2186084.39</v>
      </c>
      <c r="T11" s="9">
        <v>-23176.26</v>
      </c>
      <c r="U11" s="9">
        <v>-2209260.65</v>
      </c>
      <c r="V11" s="9">
        <v>-29350.67</v>
      </c>
      <c r="W11" s="9">
        <v>-2238611.3199999998</v>
      </c>
      <c r="X11" s="9">
        <v>-28056.06</v>
      </c>
      <c r="Y11" s="9">
        <v>-2266667.38</v>
      </c>
      <c r="Z11" s="9">
        <v>-27637</v>
      </c>
      <c r="AA11" s="9">
        <v>-2294304.38</v>
      </c>
      <c r="AB11" s="9">
        <v>-28030.04</v>
      </c>
      <c r="AC11" s="9">
        <v>-2322334.42</v>
      </c>
      <c r="AD11" s="9">
        <v>-28057.5</v>
      </c>
      <c r="AE11" s="9">
        <v>-2350391.92</v>
      </c>
      <c r="AF11" s="9">
        <v>-28091.599999999999</v>
      </c>
      <c r="AG11" s="9">
        <v>-2378483.52</v>
      </c>
      <c r="AH11" s="9">
        <v>-29998.5</v>
      </c>
      <c r="AI11" s="9">
        <v>-2408482.02</v>
      </c>
      <c r="AJ11" s="9">
        <v>-30166.9</v>
      </c>
      <c r="AK11" s="9">
        <v>-2438648.92</v>
      </c>
      <c r="AL11" s="9">
        <v>-30020.25</v>
      </c>
      <c r="AM11" s="9">
        <v>-2468669.17</v>
      </c>
      <c r="AN11" s="9">
        <v>-30080.09</v>
      </c>
      <c r="AO11" s="9">
        <v>-2498749.2599999998</v>
      </c>
      <c r="AP11" s="9">
        <v>-30049.26</v>
      </c>
      <c r="AQ11" s="9">
        <v>-2528798.52</v>
      </c>
      <c r="AR11" s="9">
        <v>-29915.61</v>
      </c>
      <c r="AS11" s="9">
        <v>-2558714.13</v>
      </c>
      <c r="AT11" s="9">
        <v>-30198.959999999999</v>
      </c>
      <c r="AU11" s="9">
        <v>-2588913.09</v>
      </c>
      <c r="AV11" s="9">
        <v>-32093.95</v>
      </c>
      <c r="AW11" s="9">
        <v>-2621007.04</v>
      </c>
      <c r="AX11" s="9">
        <v>-31193.17</v>
      </c>
      <c r="AY11" s="9">
        <v>-2652200.21</v>
      </c>
      <c r="AZ11" s="9">
        <v>-31193.51</v>
      </c>
      <c r="BA11" s="9">
        <v>-2683393.7200000002</v>
      </c>
      <c r="BB11" s="9">
        <v>-31842.43</v>
      </c>
      <c r="BC11" s="9">
        <v>-2715236.15</v>
      </c>
      <c r="BD11" s="9">
        <v>-31927.23</v>
      </c>
      <c r="BE11" s="9">
        <v>-2747163.38</v>
      </c>
      <c r="BF11" s="9">
        <v>-31884.83</v>
      </c>
      <c r="BG11" s="9">
        <v>-2779048.21</v>
      </c>
      <c r="BH11" s="9">
        <v>-32892.76</v>
      </c>
      <c r="BI11" s="9">
        <v>-2811940.97</v>
      </c>
      <c r="BJ11" s="9">
        <f t="shared" si="0"/>
        <v>-32136.819999999832</v>
      </c>
      <c r="BK11" s="9">
        <v>-2844077.79</v>
      </c>
      <c r="BL11" s="9">
        <f t="shared" si="0"/>
        <v>-32136.819999999832</v>
      </c>
      <c r="BM11" s="9">
        <v>-2876214.61</v>
      </c>
    </row>
    <row r="12" spans="1:65" x14ac:dyDescent="0.35">
      <c r="A12" s="4" t="s">
        <v>294</v>
      </c>
      <c r="B12" s="5" t="s">
        <v>295</v>
      </c>
      <c r="C12" s="9">
        <v>580759.07999999996</v>
      </c>
      <c r="D12" s="9">
        <v>0</v>
      </c>
      <c r="E12" s="9">
        <v>580759.07999999996</v>
      </c>
      <c r="F12" s="9">
        <v>0</v>
      </c>
      <c r="G12" s="9">
        <v>580759.07999999996</v>
      </c>
      <c r="H12" s="9">
        <v>0</v>
      </c>
      <c r="I12" s="9">
        <v>580759.07999999996</v>
      </c>
      <c r="J12" s="9">
        <v>0</v>
      </c>
      <c r="K12" s="9">
        <v>580759.07999999996</v>
      </c>
      <c r="L12" s="9">
        <v>0</v>
      </c>
      <c r="M12" s="9">
        <v>580759.07999999996</v>
      </c>
      <c r="N12" s="9">
        <v>0</v>
      </c>
      <c r="O12" s="9">
        <v>580759.07999999996</v>
      </c>
      <c r="P12" s="9">
        <v>0</v>
      </c>
      <c r="Q12" s="9">
        <v>580759.07999999996</v>
      </c>
      <c r="R12" s="9">
        <v>0</v>
      </c>
      <c r="S12" s="9">
        <v>580759.07999999996</v>
      </c>
      <c r="T12" s="9">
        <v>0</v>
      </c>
      <c r="U12" s="9">
        <v>580759.07999999996</v>
      </c>
      <c r="V12" s="9">
        <v>0</v>
      </c>
      <c r="W12" s="9">
        <v>580759.07999999996</v>
      </c>
      <c r="X12" s="9">
        <v>0</v>
      </c>
      <c r="Y12" s="9">
        <v>580759.07999999996</v>
      </c>
      <c r="Z12" s="9">
        <v>0</v>
      </c>
      <c r="AA12" s="9">
        <v>580759.07999999996</v>
      </c>
      <c r="AB12" s="9">
        <v>0</v>
      </c>
      <c r="AC12" s="9">
        <v>580759.07999999996</v>
      </c>
      <c r="AD12" s="9">
        <v>0</v>
      </c>
      <c r="AE12" s="9">
        <v>580759.07999999996</v>
      </c>
      <c r="AF12" s="9">
        <v>0</v>
      </c>
      <c r="AG12" s="9">
        <v>580759.07999999996</v>
      </c>
      <c r="AH12" s="9">
        <v>0</v>
      </c>
      <c r="AI12" s="9">
        <v>580759.07999999996</v>
      </c>
      <c r="AJ12" s="9">
        <v>0</v>
      </c>
      <c r="AK12" s="9">
        <v>580759.07999999996</v>
      </c>
      <c r="AL12" s="9">
        <v>0</v>
      </c>
      <c r="AM12" s="9">
        <v>580759.07999999996</v>
      </c>
      <c r="AN12" s="9">
        <v>0</v>
      </c>
      <c r="AO12" s="9">
        <v>580759.07999999996</v>
      </c>
      <c r="AP12" s="9">
        <v>0</v>
      </c>
      <c r="AQ12" s="9">
        <v>580759.07999999996</v>
      </c>
      <c r="AR12" s="9">
        <v>0</v>
      </c>
      <c r="AS12" s="9">
        <v>580759.07999999996</v>
      </c>
      <c r="AT12" s="9">
        <v>0</v>
      </c>
      <c r="AU12" s="9">
        <v>580759.07999999996</v>
      </c>
      <c r="AV12" s="9">
        <v>0</v>
      </c>
      <c r="AW12" s="9">
        <v>580759.07999999996</v>
      </c>
      <c r="AX12" s="9">
        <v>0</v>
      </c>
      <c r="AY12" s="9">
        <v>580759.07999999996</v>
      </c>
      <c r="AZ12" s="9">
        <v>0</v>
      </c>
      <c r="BA12" s="9">
        <v>580759.07999999996</v>
      </c>
      <c r="BB12" s="9">
        <v>0</v>
      </c>
      <c r="BC12" s="9">
        <v>580759.07999999996</v>
      </c>
      <c r="BD12" s="9">
        <v>0</v>
      </c>
      <c r="BE12" s="9">
        <v>580759.07999999996</v>
      </c>
      <c r="BF12" s="9">
        <v>0</v>
      </c>
      <c r="BG12" s="9">
        <v>580759.07999999996</v>
      </c>
      <c r="BH12" s="9">
        <v>0</v>
      </c>
      <c r="BI12" s="9">
        <v>580759.07999999996</v>
      </c>
      <c r="BJ12" s="9">
        <f t="shared" si="0"/>
        <v>0</v>
      </c>
      <c r="BK12" s="9">
        <v>580759.07999999996</v>
      </c>
      <c r="BL12" s="9">
        <f t="shared" si="0"/>
        <v>0</v>
      </c>
      <c r="BM12" s="9">
        <v>580759.07999999996</v>
      </c>
    </row>
    <row r="13" spans="1:65" x14ac:dyDescent="0.35">
      <c r="A13" s="7" t="s">
        <v>0</v>
      </c>
      <c r="B13" s="5" t="s">
        <v>169</v>
      </c>
      <c r="C13" s="10">
        <v>-108007947.05</v>
      </c>
      <c r="D13" s="10">
        <v>-607741.36</v>
      </c>
      <c r="E13" s="10">
        <v>-108615688.41</v>
      </c>
      <c r="F13" s="10">
        <v>-527215.35999999999</v>
      </c>
      <c r="G13" s="10">
        <v>-109142903.77</v>
      </c>
      <c r="H13" s="10">
        <v>-557125.42000000004</v>
      </c>
      <c r="I13" s="10">
        <v>-109700029.19</v>
      </c>
      <c r="J13" s="10">
        <v>-532406.48</v>
      </c>
      <c r="K13" s="10">
        <v>-110232435.67</v>
      </c>
      <c r="L13" s="10">
        <v>-465917.15</v>
      </c>
      <c r="M13" s="10">
        <v>-110698352.81999999</v>
      </c>
      <c r="N13" s="10">
        <v>-354145.8</v>
      </c>
      <c r="O13" s="10">
        <v>-111052498.62</v>
      </c>
      <c r="P13" s="10">
        <v>-336081.74</v>
      </c>
      <c r="Q13" s="10">
        <v>-111388580.36</v>
      </c>
      <c r="R13" s="10">
        <v>-373274.2</v>
      </c>
      <c r="S13" s="10">
        <v>-111761854.56</v>
      </c>
      <c r="T13" s="10">
        <v>-553942.24</v>
      </c>
      <c r="U13" s="10">
        <v>-112315796.8</v>
      </c>
      <c r="V13" s="10">
        <v>-482776.05</v>
      </c>
      <c r="W13" s="10">
        <v>-112798572.84999999</v>
      </c>
      <c r="X13" s="10">
        <v>-851470.88</v>
      </c>
      <c r="Y13" s="10">
        <v>-113650043.73</v>
      </c>
      <c r="Z13" s="10">
        <v>-450295.98</v>
      </c>
      <c r="AA13" s="10">
        <v>-114100339.70999999</v>
      </c>
      <c r="AB13" s="10">
        <v>-556972.39</v>
      </c>
      <c r="AC13" s="10">
        <v>-114657312.09999999</v>
      </c>
      <c r="AD13" s="10">
        <v>-579816.98</v>
      </c>
      <c r="AE13" s="10">
        <v>-115237129.08</v>
      </c>
      <c r="AF13" s="10">
        <v>-641265.89</v>
      </c>
      <c r="AG13" s="10">
        <v>-115878394.97</v>
      </c>
      <c r="AH13" s="10">
        <v>-458172.15999999997</v>
      </c>
      <c r="AI13" s="10">
        <v>-116336567.13</v>
      </c>
      <c r="AJ13" s="10">
        <v>-534676.1</v>
      </c>
      <c r="AK13" s="10">
        <v>-116871243.23</v>
      </c>
      <c r="AL13" s="10">
        <v>-554919.9</v>
      </c>
      <c r="AM13" s="10">
        <v>-117426163.13</v>
      </c>
      <c r="AN13" s="10">
        <v>-464235.2</v>
      </c>
      <c r="AO13" s="10">
        <v>-117890398.33</v>
      </c>
      <c r="AP13" s="10">
        <v>-26408.57</v>
      </c>
      <c r="AQ13" s="10">
        <v>-117916806.90000001</v>
      </c>
      <c r="AR13" s="10">
        <v>-432900.46</v>
      </c>
      <c r="AS13" s="10">
        <v>-118349707.36</v>
      </c>
      <c r="AT13" s="10">
        <v>-534865.54</v>
      </c>
      <c r="AU13" s="10">
        <v>-118884572.90000001</v>
      </c>
      <c r="AV13" s="10">
        <v>2735515.65</v>
      </c>
      <c r="AW13" s="10">
        <v>-116149057.25</v>
      </c>
      <c r="AX13" s="10">
        <v>-641467.91</v>
      </c>
      <c r="AY13" s="10">
        <v>-116790525.16</v>
      </c>
      <c r="AZ13" s="10">
        <v>-654307.31000000006</v>
      </c>
      <c r="BA13" s="10">
        <v>-117444832.47</v>
      </c>
      <c r="BB13" s="10">
        <v>-614324.79</v>
      </c>
      <c r="BC13" s="10">
        <v>-118059157.26000001</v>
      </c>
      <c r="BD13" s="10">
        <v>-606296.76</v>
      </c>
      <c r="BE13" s="10">
        <v>-118665454.02</v>
      </c>
      <c r="BF13" s="10">
        <v>-637056.17000000004</v>
      </c>
      <c r="BG13" s="10">
        <v>-119302510.19</v>
      </c>
      <c r="BH13" s="10">
        <v>-613582.52</v>
      </c>
      <c r="BI13" s="10">
        <v>-119916092.70999999</v>
      </c>
      <c r="BJ13" s="10">
        <f t="shared" si="0"/>
        <v>-551756.18000002205</v>
      </c>
      <c r="BK13" s="10">
        <f>SUM(BK10:BK12)</f>
        <v>-120467848.89000002</v>
      </c>
      <c r="BL13" s="10">
        <f t="shared" si="0"/>
        <v>-489788.72999998927</v>
      </c>
      <c r="BM13" s="10">
        <f>SUM(BM10:BM12)</f>
        <v>-120957637.62</v>
      </c>
    </row>
    <row r="14" spans="1:65" x14ac:dyDescent="0.35">
      <c r="A14" s="7" t="s">
        <v>0</v>
      </c>
      <c r="B14" s="5" t="s">
        <v>170</v>
      </c>
      <c r="C14" s="10">
        <v>141700249.02000001</v>
      </c>
      <c r="D14" s="10">
        <v>73764</v>
      </c>
      <c r="E14" s="10">
        <v>141774013.02000001</v>
      </c>
      <c r="F14" s="10">
        <v>507460.61</v>
      </c>
      <c r="G14" s="10">
        <v>142281473.63</v>
      </c>
      <c r="H14" s="10">
        <v>206650.69</v>
      </c>
      <c r="I14" s="10">
        <v>142488124.31999999</v>
      </c>
      <c r="J14" s="10">
        <v>215558.48</v>
      </c>
      <c r="K14" s="10">
        <v>142703682.80000001</v>
      </c>
      <c r="L14" s="10">
        <v>548010.97</v>
      </c>
      <c r="M14" s="10">
        <v>143251693.77000001</v>
      </c>
      <c r="N14" s="10">
        <v>518942.41</v>
      </c>
      <c r="O14" s="10">
        <v>143770636.18000001</v>
      </c>
      <c r="P14" s="10">
        <v>615331.19999999995</v>
      </c>
      <c r="Q14" s="10">
        <v>144385967.38</v>
      </c>
      <c r="R14" s="10">
        <v>706803.32</v>
      </c>
      <c r="S14" s="10">
        <v>145092770.69999999</v>
      </c>
      <c r="T14" s="10">
        <v>1053956.53</v>
      </c>
      <c r="U14" s="10">
        <v>146146727.22999999</v>
      </c>
      <c r="V14" s="10">
        <v>859417.35</v>
      </c>
      <c r="W14" s="10">
        <v>147006144.58000001</v>
      </c>
      <c r="X14" s="10">
        <v>552466.12</v>
      </c>
      <c r="Y14" s="10">
        <v>147558610.69999999</v>
      </c>
      <c r="Z14" s="10">
        <v>-176726.73</v>
      </c>
      <c r="AA14" s="10">
        <v>147381883.97</v>
      </c>
      <c r="AB14" s="10">
        <v>191159.06</v>
      </c>
      <c r="AC14" s="10">
        <v>147573043.03</v>
      </c>
      <c r="AD14" s="10">
        <v>139603.76999999999</v>
      </c>
      <c r="AE14" s="10">
        <v>147712646.80000001</v>
      </c>
      <c r="AF14" s="10">
        <v>763134.14</v>
      </c>
      <c r="AG14" s="10">
        <v>148475780.94</v>
      </c>
      <c r="AH14" s="10">
        <v>459316.88</v>
      </c>
      <c r="AI14" s="10">
        <v>148935097.81999999</v>
      </c>
      <c r="AJ14" s="10">
        <v>585380.39</v>
      </c>
      <c r="AK14" s="10">
        <v>149520478.21000001</v>
      </c>
      <c r="AL14" s="10">
        <v>573492.82999999996</v>
      </c>
      <c r="AM14" s="10">
        <v>150093971.03999999</v>
      </c>
      <c r="AN14" s="10">
        <v>539413.16</v>
      </c>
      <c r="AO14" s="10">
        <v>150633384.19999999</v>
      </c>
      <c r="AP14" s="10">
        <v>654044.34</v>
      </c>
      <c r="AQ14" s="10">
        <v>151287428.53999999</v>
      </c>
      <c r="AR14" s="10">
        <v>666068.53</v>
      </c>
      <c r="AS14" s="10">
        <v>151953497.06999999</v>
      </c>
      <c r="AT14" s="10">
        <v>396449.89</v>
      </c>
      <c r="AU14" s="10">
        <v>152349946.96000001</v>
      </c>
      <c r="AV14" s="10">
        <v>520069.79</v>
      </c>
      <c r="AW14" s="10">
        <v>152870016.75</v>
      </c>
      <c r="AX14" s="10">
        <v>-510745.47</v>
      </c>
      <c r="AY14" s="10">
        <v>152359271.28</v>
      </c>
      <c r="AZ14" s="10">
        <v>-171016.41</v>
      </c>
      <c r="BA14" s="10">
        <v>152188254.87</v>
      </c>
      <c r="BB14" s="10">
        <v>238165.12</v>
      </c>
      <c r="BC14" s="10">
        <v>152426419.99000001</v>
      </c>
      <c r="BD14" s="10">
        <v>570636.96</v>
      </c>
      <c r="BE14" s="10">
        <v>152997056.94999999</v>
      </c>
      <c r="BF14" s="10">
        <v>708556.97</v>
      </c>
      <c r="BG14" s="10">
        <v>153705613.91999999</v>
      </c>
      <c r="BH14" s="10">
        <v>631779.47</v>
      </c>
      <c r="BI14" s="10">
        <v>154337393.38999999</v>
      </c>
      <c r="BJ14" s="10">
        <f t="shared" si="0"/>
        <v>1688877.1400000155</v>
      </c>
      <c r="BK14" s="10">
        <f>BK9+BK13</f>
        <v>156026270.53</v>
      </c>
      <c r="BL14" s="10">
        <f t="shared" si="0"/>
        <v>1358939.6400000155</v>
      </c>
      <c r="BM14" s="10">
        <f>BM9+BM13</f>
        <v>157385210.17000002</v>
      </c>
    </row>
    <row r="15" spans="1:65" x14ac:dyDescent="0.35">
      <c r="A15" s="7" t="s">
        <v>0</v>
      </c>
      <c r="B15" s="5" t="s">
        <v>171</v>
      </c>
      <c r="C15" s="10">
        <v>141700249.02000001</v>
      </c>
      <c r="D15" s="10">
        <v>73764</v>
      </c>
      <c r="E15" s="10">
        <v>141774013.02000001</v>
      </c>
      <c r="F15" s="10">
        <v>507460.61</v>
      </c>
      <c r="G15" s="10">
        <v>142281473.63</v>
      </c>
      <c r="H15" s="10">
        <v>206650.69</v>
      </c>
      <c r="I15" s="10">
        <v>142488124.31999999</v>
      </c>
      <c r="J15" s="10">
        <v>215558.48</v>
      </c>
      <c r="K15" s="10">
        <v>142703682.80000001</v>
      </c>
      <c r="L15" s="10">
        <v>548010.97</v>
      </c>
      <c r="M15" s="10">
        <v>143251693.77000001</v>
      </c>
      <c r="N15" s="10">
        <v>518942.41</v>
      </c>
      <c r="O15" s="10">
        <v>143770636.18000001</v>
      </c>
      <c r="P15" s="10">
        <v>615331.19999999995</v>
      </c>
      <c r="Q15" s="10">
        <v>144385967.38</v>
      </c>
      <c r="R15" s="10">
        <v>706803.32</v>
      </c>
      <c r="S15" s="10">
        <v>145092770.69999999</v>
      </c>
      <c r="T15" s="10">
        <v>1053956.53</v>
      </c>
      <c r="U15" s="10">
        <v>146146727.22999999</v>
      </c>
      <c r="V15" s="10">
        <v>859417.35</v>
      </c>
      <c r="W15" s="10">
        <v>147006144.58000001</v>
      </c>
      <c r="X15" s="10">
        <v>552466.12</v>
      </c>
      <c r="Y15" s="10">
        <v>147558610.69999999</v>
      </c>
      <c r="Z15" s="10">
        <v>-176726.73</v>
      </c>
      <c r="AA15" s="10">
        <v>147381883.97</v>
      </c>
      <c r="AB15" s="10">
        <v>191159.06</v>
      </c>
      <c r="AC15" s="10">
        <v>147573043.03</v>
      </c>
      <c r="AD15" s="10">
        <v>139603.76999999999</v>
      </c>
      <c r="AE15" s="10">
        <v>147712646.80000001</v>
      </c>
      <c r="AF15" s="10">
        <v>763134.14</v>
      </c>
      <c r="AG15" s="10">
        <v>148475780.94</v>
      </c>
      <c r="AH15" s="10">
        <v>459316.88</v>
      </c>
      <c r="AI15" s="10">
        <v>148935097.81999999</v>
      </c>
      <c r="AJ15" s="10">
        <v>585380.39</v>
      </c>
      <c r="AK15" s="10">
        <v>149520478.21000001</v>
      </c>
      <c r="AL15" s="10">
        <v>573492.82999999996</v>
      </c>
      <c r="AM15" s="10">
        <v>150093971.03999999</v>
      </c>
      <c r="AN15" s="10">
        <v>539413.16</v>
      </c>
      <c r="AO15" s="10">
        <v>150633384.19999999</v>
      </c>
      <c r="AP15" s="10">
        <v>654044.34</v>
      </c>
      <c r="AQ15" s="10">
        <v>151287428.53999999</v>
      </c>
      <c r="AR15" s="10">
        <v>666068.53</v>
      </c>
      <c r="AS15" s="10">
        <v>151953497.06999999</v>
      </c>
      <c r="AT15" s="10">
        <v>396449.89</v>
      </c>
      <c r="AU15" s="10">
        <v>152349946.96000001</v>
      </c>
      <c r="AV15" s="10">
        <v>520069.79</v>
      </c>
      <c r="AW15" s="10">
        <v>152870016.75</v>
      </c>
      <c r="AX15" s="10">
        <v>-510745.47</v>
      </c>
      <c r="AY15" s="10">
        <v>152359271.28</v>
      </c>
      <c r="AZ15" s="10">
        <v>-171016.41</v>
      </c>
      <c r="BA15" s="10">
        <v>152188254.87</v>
      </c>
      <c r="BB15" s="10">
        <v>238165.12</v>
      </c>
      <c r="BC15" s="10">
        <v>152426419.99000001</v>
      </c>
      <c r="BD15" s="10">
        <v>570636.96</v>
      </c>
      <c r="BE15" s="10">
        <v>152997056.94999999</v>
      </c>
      <c r="BF15" s="10">
        <v>708556.97</v>
      </c>
      <c r="BG15" s="10">
        <v>153705613.91999999</v>
      </c>
      <c r="BH15" s="10">
        <v>631779.47</v>
      </c>
      <c r="BI15" s="10">
        <v>154337393.38999999</v>
      </c>
      <c r="BJ15" s="10">
        <f t="shared" si="0"/>
        <v>1688877.1400000155</v>
      </c>
      <c r="BK15" s="10">
        <f>BK14</f>
        <v>156026270.53</v>
      </c>
      <c r="BL15" s="10">
        <f t="shared" si="0"/>
        <v>1358939.6400000155</v>
      </c>
      <c r="BM15" s="10">
        <f>BM14</f>
        <v>157385210.17000002</v>
      </c>
    </row>
    <row r="16" spans="1:65" x14ac:dyDescent="0.35">
      <c r="A16" s="4" t="s">
        <v>296</v>
      </c>
      <c r="B16" s="5" t="s">
        <v>297</v>
      </c>
      <c r="C16" s="9">
        <v>4208069.49</v>
      </c>
      <c r="D16" s="9">
        <v>0</v>
      </c>
      <c r="E16" s="9">
        <v>4208069.49</v>
      </c>
      <c r="F16" s="9">
        <v>0</v>
      </c>
      <c r="G16" s="9">
        <v>4208069.49</v>
      </c>
      <c r="H16" s="9">
        <v>0</v>
      </c>
      <c r="I16" s="9">
        <v>4208069.49</v>
      </c>
      <c r="J16" s="9">
        <v>0</v>
      </c>
      <c r="K16" s="9">
        <v>4208069.49</v>
      </c>
      <c r="L16" s="9">
        <v>0</v>
      </c>
      <c r="M16" s="9">
        <v>4208069.49</v>
      </c>
      <c r="N16" s="9">
        <v>0</v>
      </c>
      <c r="O16" s="9">
        <v>4208069.49</v>
      </c>
      <c r="P16" s="9">
        <v>0</v>
      </c>
      <c r="Q16" s="9">
        <v>4208069.49</v>
      </c>
      <c r="R16" s="9">
        <v>0</v>
      </c>
      <c r="S16" s="9">
        <v>4208069.49</v>
      </c>
      <c r="T16" s="9">
        <v>0</v>
      </c>
      <c r="U16" s="9">
        <v>4208069.49</v>
      </c>
      <c r="V16" s="9">
        <v>0</v>
      </c>
      <c r="W16" s="9">
        <v>4208069.49</v>
      </c>
      <c r="X16" s="9">
        <v>0</v>
      </c>
      <c r="Y16" s="9">
        <v>4208069.49</v>
      </c>
      <c r="Z16" s="9">
        <v>0</v>
      </c>
      <c r="AA16" s="9">
        <v>4208069.49</v>
      </c>
      <c r="AB16" s="9">
        <v>0</v>
      </c>
      <c r="AC16" s="9">
        <v>4208069.49</v>
      </c>
      <c r="AD16" s="9">
        <v>0</v>
      </c>
      <c r="AE16" s="9">
        <v>4208069.49</v>
      </c>
      <c r="AF16" s="9">
        <v>0</v>
      </c>
      <c r="AG16" s="9">
        <v>4208069.49</v>
      </c>
      <c r="AH16" s="9">
        <v>0</v>
      </c>
      <c r="AI16" s="9">
        <v>4208069.49</v>
      </c>
      <c r="AJ16" s="9">
        <v>0</v>
      </c>
      <c r="AK16" s="9">
        <v>4208069.49</v>
      </c>
      <c r="AL16" s="9">
        <v>0</v>
      </c>
      <c r="AM16" s="9">
        <v>4208069.49</v>
      </c>
      <c r="AN16" s="9">
        <v>0</v>
      </c>
      <c r="AO16" s="9">
        <v>4208069.49</v>
      </c>
      <c r="AP16" s="9">
        <v>0</v>
      </c>
      <c r="AQ16" s="9">
        <v>4208069.49</v>
      </c>
      <c r="AR16" s="9">
        <v>0</v>
      </c>
      <c r="AS16" s="9">
        <v>4208069.49</v>
      </c>
      <c r="AT16" s="9">
        <v>0</v>
      </c>
      <c r="AU16" s="9">
        <v>4208069.49</v>
      </c>
      <c r="AV16" s="9">
        <v>0</v>
      </c>
      <c r="AW16" s="9">
        <v>4208069.49</v>
      </c>
      <c r="AX16" s="9">
        <v>0</v>
      </c>
      <c r="AY16" s="9">
        <v>4208069.49</v>
      </c>
      <c r="AZ16" s="9">
        <v>0</v>
      </c>
      <c r="BA16" s="9">
        <v>4208069.49</v>
      </c>
      <c r="BB16" s="9">
        <v>0</v>
      </c>
      <c r="BC16" s="9">
        <v>4208069.49</v>
      </c>
      <c r="BD16" s="9">
        <v>0</v>
      </c>
      <c r="BE16" s="9">
        <v>4208069.49</v>
      </c>
      <c r="BF16" s="9">
        <v>0</v>
      </c>
      <c r="BG16" s="9">
        <v>4208069.49</v>
      </c>
      <c r="BH16" s="9">
        <v>0</v>
      </c>
      <c r="BI16" s="9">
        <v>4208069.49</v>
      </c>
      <c r="BJ16" s="9">
        <f t="shared" si="0"/>
        <v>0</v>
      </c>
      <c r="BK16" s="9">
        <v>4208069.49</v>
      </c>
      <c r="BL16" s="9">
        <f t="shared" si="0"/>
        <v>0</v>
      </c>
      <c r="BM16" s="9">
        <v>4208069.49</v>
      </c>
    </row>
    <row r="17" spans="1:65" x14ac:dyDescent="0.35">
      <c r="A17" s="7" t="s">
        <v>0</v>
      </c>
      <c r="B17" s="5" t="s">
        <v>298</v>
      </c>
      <c r="C17" s="10">
        <v>4208069.49</v>
      </c>
      <c r="D17" s="10">
        <v>0</v>
      </c>
      <c r="E17" s="10">
        <v>4208069.49</v>
      </c>
      <c r="F17" s="10">
        <v>0</v>
      </c>
      <c r="G17" s="10">
        <v>4208069.49</v>
      </c>
      <c r="H17" s="10">
        <v>0</v>
      </c>
      <c r="I17" s="10">
        <v>4208069.49</v>
      </c>
      <c r="J17" s="10">
        <v>0</v>
      </c>
      <c r="K17" s="10">
        <v>4208069.49</v>
      </c>
      <c r="L17" s="10">
        <v>0</v>
      </c>
      <c r="M17" s="10">
        <v>4208069.49</v>
      </c>
      <c r="N17" s="10">
        <v>0</v>
      </c>
      <c r="O17" s="10">
        <v>4208069.49</v>
      </c>
      <c r="P17" s="10">
        <v>0</v>
      </c>
      <c r="Q17" s="10">
        <v>4208069.49</v>
      </c>
      <c r="R17" s="10">
        <v>0</v>
      </c>
      <c r="S17" s="10">
        <v>4208069.49</v>
      </c>
      <c r="T17" s="10">
        <v>0</v>
      </c>
      <c r="U17" s="10">
        <v>4208069.49</v>
      </c>
      <c r="V17" s="10">
        <v>0</v>
      </c>
      <c r="W17" s="10">
        <v>4208069.49</v>
      </c>
      <c r="X17" s="10">
        <v>0</v>
      </c>
      <c r="Y17" s="10">
        <v>4208069.49</v>
      </c>
      <c r="Z17" s="10">
        <v>0</v>
      </c>
      <c r="AA17" s="10">
        <v>4208069.49</v>
      </c>
      <c r="AB17" s="10">
        <v>0</v>
      </c>
      <c r="AC17" s="10">
        <v>4208069.49</v>
      </c>
      <c r="AD17" s="10">
        <v>0</v>
      </c>
      <c r="AE17" s="10">
        <v>4208069.49</v>
      </c>
      <c r="AF17" s="10">
        <v>0</v>
      </c>
      <c r="AG17" s="10">
        <v>4208069.49</v>
      </c>
      <c r="AH17" s="10">
        <v>0</v>
      </c>
      <c r="AI17" s="10">
        <v>4208069.49</v>
      </c>
      <c r="AJ17" s="10">
        <v>0</v>
      </c>
      <c r="AK17" s="10">
        <v>4208069.49</v>
      </c>
      <c r="AL17" s="10">
        <v>0</v>
      </c>
      <c r="AM17" s="10">
        <v>4208069.49</v>
      </c>
      <c r="AN17" s="10">
        <v>0</v>
      </c>
      <c r="AO17" s="10">
        <v>4208069.49</v>
      </c>
      <c r="AP17" s="10">
        <v>0</v>
      </c>
      <c r="AQ17" s="10">
        <v>4208069.49</v>
      </c>
      <c r="AR17" s="10">
        <v>0</v>
      </c>
      <c r="AS17" s="10">
        <v>4208069.49</v>
      </c>
      <c r="AT17" s="10">
        <v>0</v>
      </c>
      <c r="AU17" s="10">
        <v>4208069.49</v>
      </c>
      <c r="AV17" s="10">
        <v>0</v>
      </c>
      <c r="AW17" s="10">
        <v>4208069.49</v>
      </c>
      <c r="AX17" s="10">
        <v>0</v>
      </c>
      <c r="AY17" s="10">
        <v>4208069.49</v>
      </c>
      <c r="AZ17" s="10">
        <v>0</v>
      </c>
      <c r="BA17" s="10">
        <v>4208069.49</v>
      </c>
      <c r="BB17" s="10">
        <v>0</v>
      </c>
      <c r="BC17" s="10">
        <v>4208069.49</v>
      </c>
      <c r="BD17" s="10">
        <v>0</v>
      </c>
      <c r="BE17" s="10">
        <v>4208069.49</v>
      </c>
      <c r="BF17" s="10">
        <v>0</v>
      </c>
      <c r="BG17" s="10">
        <v>4208069.49</v>
      </c>
      <c r="BH17" s="10">
        <v>0</v>
      </c>
      <c r="BI17" s="10">
        <v>4208069.49</v>
      </c>
      <c r="BJ17" s="10">
        <f t="shared" si="0"/>
        <v>0</v>
      </c>
      <c r="BK17" s="10">
        <f>SUM(BK16)</f>
        <v>4208069.49</v>
      </c>
      <c r="BL17" s="10">
        <f t="shared" si="0"/>
        <v>0</v>
      </c>
      <c r="BM17" s="10">
        <f>SUM(BM16)</f>
        <v>4208069.49</v>
      </c>
    </row>
    <row r="18" spans="1:65" x14ac:dyDescent="0.35">
      <c r="A18" s="7" t="s">
        <v>0</v>
      </c>
      <c r="B18" s="5" t="s">
        <v>172</v>
      </c>
      <c r="C18" s="10">
        <v>145908318.50999999</v>
      </c>
      <c r="D18" s="10">
        <v>73764</v>
      </c>
      <c r="E18" s="10">
        <v>145982082.50999999</v>
      </c>
      <c r="F18" s="10">
        <v>507460.61</v>
      </c>
      <c r="G18" s="10">
        <v>146489543.12</v>
      </c>
      <c r="H18" s="10">
        <v>206650.69</v>
      </c>
      <c r="I18" s="10">
        <v>146696193.81</v>
      </c>
      <c r="J18" s="10">
        <v>215558.48</v>
      </c>
      <c r="K18" s="10">
        <v>146911752.28999999</v>
      </c>
      <c r="L18" s="10">
        <v>548010.97</v>
      </c>
      <c r="M18" s="10">
        <v>147459763.25999999</v>
      </c>
      <c r="N18" s="10">
        <v>518942.41</v>
      </c>
      <c r="O18" s="10">
        <v>147978705.66999999</v>
      </c>
      <c r="P18" s="10">
        <v>615331.19999999995</v>
      </c>
      <c r="Q18" s="10">
        <v>148594036.87</v>
      </c>
      <c r="R18" s="10">
        <v>706803.32</v>
      </c>
      <c r="S18" s="10">
        <v>149300840.19</v>
      </c>
      <c r="T18" s="10">
        <v>1053956.53</v>
      </c>
      <c r="U18" s="10">
        <v>150354796.72</v>
      </c>
      <c r="V18" s="10">
        <v>859417.35</v>
      </c>
      <c r="W18" s="10">
        <v>151214214.06999999</v>
      </c>
      <c r="X18" s="10">
        <v>552466.12</v>
      </c>
      <c r="Y18" s="10">
        <v>151766680.19</v>
      </c>
      <c r="Z18" s="10">
        <v>-176726.73</v>
      </c>
      <c r="AA18" s="10">
        <v>151589953.46000001</v>
      </c>
      <c r="AB18" s="10">
        <v>191159.06</v>
      </c>
      <c r="AC18" s="10">
        <v>151781112.52000001</v>
      </c>
      <c r="AD18" s="10">
        <v>139603.76999999999</v>
      </c>
      <c r="AE18" s="10">
        <v>151920716.28999999</v>
      </c>
      <c r="AF18" s="10">
        <v>763134.14</v>
      </c>
      <c r="AG18" s="10">
        <v>152683850.43000001</v>
      </c>
      <c r="AH18" s="10">
        <v>459316.88</v>
      </c>
      <c r="AI18" s="10">
        <v>153143167.31</v>
      </c>
      <c r="AJ18" s="10">
        <v>585380.39</v>
      </c>
      <c r="AK18" s="10">
        <v>153728547.69999999</v>
      </c>
      <c r="AL18" s="10">
        <v>573492.82999999996</v>
      </c>
      <c r="AM18" s="10">
        <v>154302040.53</v>
      </c>
      <c r="AN18" s="10">
        <v>539413.16</v>
      </c>
      <c r="AO18" s="10">
        <v>154841453.69</v>
      </c>
      <c r="AP18" s="10">
        <v>654044.34</v>
      </c>
      <c r="AQ18" s="10">
        <v>155495498.03</v>
      </c>
      <c r="AR18" s="10">
        <v>666068.53</v>
      </c>
      <c r="AS18" s="10">
        <v>156161566.56</v>
      </c>
      <c r="AT18" s="10">
        <v>396449.89</v>
      </c>
      <c r="AU18" s="10">
        <v>156558016.44999999</v>
      </c>
      <c r="AV18" s="10">
        <v>520069.79</v>
      </c>
      <c r="AW18" s="10">
        <v>157078086.24000001</v>
      </c>
      <c r="AX18" s="10">
        <v>-510745.47</v>
      </c>
      <c r="AY18" s="10">
        <v>156567340.77000001</v>
      </c>
      <c r="AZ18" s="10">
        <v>-171016.41</v>
      </c>
      <c r="BA18" s="10">
        <v>156396324.36000001</v>
      </c>
      <c r="BB18" s="10">
        <v>238165.12</v>
      </c>
      <c r="BC18" s="10">
        <v>156634489.47999999</v>
      </c>
      <c r="BD18" s="10">
        <v>570636.96</v>
      </c>
      <c r="BE18" s="10">
        <v>157205126.44</v>
      </c>
      <c r="BF18" s="10">
        <v>708556.97</v>
      </c>
      <c r="BG18" s="10">
        <v>157913683.41</v>
      </c>
      <c r="BH18" s="10">
        <v>631779.47</v>
      </c>
      <c r="BI18" s="10">
        <v>158545462.88</v>
      </c>
      <c r="BJ18" s="10">
        <f t="shared" si="0"/>
        <v>1688877.1400000155</v>
      </c>
      <c r="BK18" s="10">
        <f>BK15+BK17</f>
        <v>160234340.02000001</v>
      </c>
      <c r="BL18" s="10">
        <f t="shared" si="0"/>
        <v>1358939.6400000155</v>
      </c>
      <c r="BM18" s="10">
        <f>BM15+BM17</f>
        <v>161593279.66000003</v>
      </c>
    </row>
    <row r="19" spans="1:65" x14ac:dyDescent="0.35">
      <c r="A19" s="4" t="s">
        <v>0</v>
      </c>
      <c r="B19" s="5" t="s">
        <v>173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x14ac:dyDescent="0.35">
      <c r="A20" s="4" t="s">
        <v>174</v>
      </c>
      <c r="B20" s="5" t="s">
        <v>175</v>
      </c>
      <c r="C20" s="9">
        <v>1769172.3</v>
      </c>
      <c r="D20" s="9">
        <v>0</v>
      </c>
      <c r="E20" s="9">
        <v>1769172.3</v>
      </c>
      <c r="F20" s="9">
        <v>61345.49</v>
      </c>
      <c r="G20" s="9">
        <v>1830517.79</v>
      </c>
      <c r="H20" s="9">
        <v>0</v>
      </c>
      <c r="I20" s="9">
        <v>1830517.79</v>
      </c>
      <c r="J20" s="9">
        <v>0</v>
      </c>
      <c r="K20" s="9">
        <v>1830517.79</v>
      </c>
      <c r="L20" s="9">
        <v>52753.919999999998</v>
      </c>
      <c r="M20" s="9">
        <v>1883271.71</v>
      </c>
      <c r="N20" s="9">
        <v>0</v>
      </c>
      <c r="O20" s="9">
        <v>1883271.71</v>
      </c>
      <c r="P20" s="9">
        <v>0</v>
      </c>
      <c r="Q20" s="9">
        <v>1883271.71</v>
      </c>
      <c r="R20" s="9">
        <v>14205.86</v>
      </c>
      <c r="S20" s="9">
        <v>1897477.57</v>
      </c>
      <c r="T20" s="9">
        <v>-3125.26</v>
      </c>
      <c r="U20" s="9">
        <v>1894352.31</v>
      </c>
      <c r="V20" s="9">
        <v>0</v>
      </c>
      <c r="W20" s="9">
        <v>1894352.31</v>
      </c>
      <c r="X20" s="9">
        <v>103986.71</v>
      </c>
      <c r="Y20" s="9">
        <v>1998339.02</v>
      </c>
      <c r="Z20" s="9">
        <v>0</v>
      </c>
      <c r="AA20" s="9">
        <v>1998339.02</v>
      </c>
      <c r="AB20" s="9">
        <v>0</v>
      </c>
      <c r="AC20" s="9">
        <v>1998339.02</v>
      </c>
      <c r="AD20" s="9">
        <v>-364753.84</v>
      </c>
      <c r="AE20" s="9">
        <v>1633585.18</v>
      </c>
      <c r="AF20" s="9">
        <v>0</v>
      </c>
      <c r="AG20" s="9">
        <v>1633585.18</v>
      </c>
      <c r="AH20" s="9">
        <v>0</v>
      </c>
      <c r="AI20" s="9">
        <v>1633585.18</v>
      </c>
      <c r="AJ20" s="9">
        <v>219977.04</v>
      </c>
      <c r="AK20" s="9">
        <v>1853562.22</v>
      </c>
      <c r="AL20" s="9">
        <v>0</v>
      </c>
      <c r="AM20" s="9">
        <v>1853562.22</v>
      </c>
      <c r="AN20" s="9">
        <v>0</v>
      </c>
      <c r="AO20" s="9">
        <v>1853562.22</v>
      </c>
      <c r="AP20" s="9">
        <v>101192.01</v>
      </c>
      <c r="AQ20" s="9">
        <v>1954754.23</v>
      </c>
      <c r="AR20" s="9">
        <v>0</v>
      </c>
      <c r="AS20" s="9">
        <v>1954754.23</v>
      </c>
      <c r="AT20" s="9">
        <v>0</v>
      </c>
      <c r="AU20" s="9">
        <v>1954754.23</v>
      </c>
      <c r="AV20" s="9">
        <v>190222.22</v>
      </c>
      <c r="AW20" s="9">
        <v>2144976.4500000002</v>
      </c>
      <c r="AX20" s="9">
        <v>0</v>
      </c>
      <c r="AY20" s="9">
        <v>2144976.4500000002</v>
      </c>
      <c r="AZ20" s="9">
        <v>0</v>
      </c>
      <c r="BA20" s="9">
        <v>2144976.4500000002</v>
      </c>
      <c r="BB20" s="9">
        <v>-44719.7</v>
      </c>
      <c r="BC20" s="9">
        <v>2100256.75</v>
      </c>
      <c r="BD20" s="9">
        <v>0</v>
      </c>
      <c r="BE20" s="9">
        <v>2100256.75</v>
      </c>
      <c r="BF20" s="9">
        <v>0</v>
      </c>
      <c r="BG20" s="9">
        <v>2100256.75</v>
      </c>
      <c r="BH20" s="9">
        <v>117113.59</v>
      </c>
      <c r="BI20" s="9">
        <v>2217370.34</v>
      </c>
      <c r="BJ20" s="9">
        <f t="shared" si="0"/>
        <v>0</v>
      </c>
      <c r="BK20" s="9">
        <v>2217370.34</v>
      </c>
      <c r="BL20" s="9">
        <f t="shared" si="0"/>
        <v>0</v>
      </c>
      <c r="BM20" s="9">
        <v>2217370.34</v>
      </c>
    </row>
    <row r="21" spans="1:65" x14ac:dyDescent="0.35">
      <c r="A21" s="7" t="s">
        <v>0</v>
      </c>
      <c r="B21" s="5" t="s">
        <v>176</v>
      </c>
      <c r="C21" s="10">
        <v>1769172.3</v>
      </c>
      <c r="D21" s="10">
        <v>0</v>
      </c>
      <c r="E21" s="10">
        <v>1769172.3</v>
      </c>
      <c r="F21" s="10">
        <v>61345.49</v>
      </c>
      <c r="G21" s="10">
        <v>1830517.79</v>
      </c>
      <c r="H21" s="10">
        <v>0</v>
      </c>
      <c r="I21" s="10">
        <v>1830517.79</v>
      </c>
      <c r="J21" s="10">
        <v>0</v>
      </c>
      <c r="K21" s="10">
        <v>1830517.79</v>
      </c>
      <c r="L21" s="10">
        <v>52753.919999999998</v>
      </c>
      <c r="M21" s="10">
        <v>1883271.71</v>
      </c>
      <c r="N21" s="10">
        <v>0</v>
      </c>
      <c r="O21" s="10">
        <v>1883271.71</v>
      </c>
      <c r="P21" s="10">
        <v>0</v>
      </c>
      <c r="Q21" s="10">
        <v>1883271.71</v>
      </c>
      <c r="R21" s="10">
        <v>14205.86</v>
      </c>
      <c r="S21" s="10">
        <v>1897477.57</v>
      </c>
      <c r="T21" s="10">
        <v>-3125.26</v>
      </c>
      <c r="U21" s="10">
        <v>1894352.31</v>
      </c>
      <c r="V21" s="10">
        <v>0</v>
      </c>
      <c r="W21" s="10">
        <v>1894352.31</v>
      </c>
      <c r="X21" s="10">
        <v>103986.71</v>
      </c>
      <c r="Y21" s="10">
        <v>1998339.02</v>
      </c>
      <c r="Z21" s="10">
        <v>0</v>
      </c>
      <c r="AA21" s="10">
        <v>1998339.02</v>
      </c>
      <c r="AB21" s="10">
        <v>0</v>
      </c>
      <c r="AC21" s="10">
        <v>1998339.02</v>
      </c>
      <c r="AD21" s="10">
        <v>-364753.84</v>
      </c>
      <c r="AE21" s="10">
        <v>1633585.18</v>
      </c>
      <c r="AF21" s="10">
        <v>0</v>
      </c>
      <c r="AG21" s="10">
        <v>1633585.18</v>
      </c>
      <c r="AH21" s="10">
        <v>0</v>
      </c>
      <c r="AI21" s="10">
        <v>1633585.18</v>
      </c>
      <c r="AJ21" s="10">
        <v>219977.04</v>
      </c>
      <c r="AK21" s="10">
        <v>1853562.22</v>
      </c>
      <c r="AL21" s="10">
        <v>0</v>
      </c>
      <c r="AM21" s="10">
        <v>1853562.22</v>
      </c>
      <c r="AN21" s="10">
        <v>0</v>
      </c>
      <c r="AO21" s="10">
        <v>1853562.22</v>
      </c>
      <c r="AP21" s="10">
        <v>101192.01</v>
      </c>
      <c r="AQ21" s="10">
        <v>1954754.23</v>
      </c>
      <c r="AR21" s="10">
        <v>0</v>
      </c>
      <c r="AS21" s="10">
        <v>1954754.23</v>
      </c>
      <c r="AT21" s="10">
        <v>0</v>
      </c>
      <c r="AU21" s="10">
        <v>1954754.23</v>
      </c>
      <c r="AV21" s="10">
        <v>190222.22</v>
      </c>
      <c r="AW21" s="10">
        <v>2144976.4500000002</v>
      </c>
      <c r="AX21" s="10">
        <v>0</v>
      </c>
      <c r="AY21" s="10">
        <v>2144976.4500000002</v>
      </c>
      <c r="AZ21" s="10">
        <v>0</v>
      </c>
      <c r="BA21" s="10">
        <v>2144976.4500000002</v>
      </c>
      <c r="BB21" s="10">
        <v>-44719.7</v>
      </c>
      <c r="BC21" s="10">
        <v>2100256.75</v>
      </c>
      <c r="BD21" s="10">
        <v>0</v>
      </c>
      <c r="BE21" s="10">
        <v>2100256.75</v>
      </c>
      <c r="BF21" s="10">
        <v>0</v>
      </c>
      <c r="BG21" s="10">
        <v>2100256.75</v>
      </c>
      <c r="BH21" s="10">
        <v>117113.59</v>
      </c>
      <c r="BI21" s="10">
        <v>2217370.34</v>
      </c>
      <c r="BJ21" s="10">
        <f t="shared" si="0"/>
        <v>0</v>
      </c>
      <c r="BK21" s="10">
        <f>SUM(BK20)</f>
        <v>2217370.34</v>
      </c>
      <c r="BL21" s="10">
        <f t="shared" si="0"/>
        <v>0</v>
      </c>
      <c r="BM21" s="10">
        <f>SUM(BM20)</f>
        <v>2217370.34</v>
      </c>
    </row>
    <row r="22" spans="1:65" x14ac:dyDescent="0.35">
      <c r="A22" s="7" t="s">
        <v>0</v>
      </c>
      <c r="B22" s="5" t="s">
        <v>177</v>
      </c>
      <c r="C22" s="10">
        <v>1769172.3</v>
      </c>
      <c r="D22" s="10">
        <v>0</v>
      </c>
      <c r="E22" s="10">
        <v>1769172.3</v>
      </c>
      <c r="F22" s="10">
        <v>61345.49</v>
      </c>
      <c r="G22" s="10">
        <v>1830517.79</v>
      </c>
      <c r="H22" s="10">
        <v>0</v>
      </c>
      <c r="I22" s="10">
        <v>1830517.79</v>
      </c>
      <c r="J22" s="10">
        <v>0</v>
      </c>
      <c r="K22" s="10">
        <v>1830517.79</v>
      </c>
      <c r="L22" s="10">
        <v>52753.919999999998</v>
      </c>
      <c r="M22" s="10">
        <v>1883271.71</v>
      </c>
      <c r="N22" s="10">
        <v>0</v>
      </c>
      <c r="O22" s="10">
        <v>1883271.71</v>
      </c>
      <c r="P22" s="10">
        <v>0</v>
      </c>
      <c r="Q22" s="10">
        <v>1883271.71</v>
      </c>
      <c r="R22" s="10">
        <v>14205.86</v>
      </c>
      <c r="S22" s="10">
        <v>1897477.57</v>
      </c>
      <c r="T22" s="10">
        <v>-3125.26</v>
      </c>
      <c r="U22" s="10">
        <v>1894352.31</v>
      </c>
      <c r="V22" s="10">
        <v>0</v>
      </c>
      <c r="W22" s="10">
        <v>1894352.31</v>
      </c>
      <c r="X22" s="10">
        <v>103986.71</v>
      </c>
      <c r="Y22" s="10">
        <v>1998339.02</v>
      </c>
      <c r="Z22" s="10">
        <v>0</v>
      </c>
      <c r="AA22" s="10">
        <v>1998339.02</v>
      </c>
      <c r="AB22" s="10">
        <v>0</v>
      </c>
      <c r="AC22" s="10">
        <v>1998339.02</v>
      </c>
      <c r="AD22" s="10">
        <v>-364753.84</v>
      </c>
      <c r="AE22" s="10">
        <v>1633585.18</v>
      </c>
      <c r="AF22" s="10">
        <v>0</v>
      </c>
      <c r="AG22" s="10">
        <v>1633585.18</v>
      </c>
      <c r="AH22" s="10">
        <v>0</v>
      </c>
      <c r="AI22" s="10">
        <v>1633585.18</v>
      </c>
      <c r="AJ22" s="10">
        <v>219977.04</v>
      </c>
      <c r="AK22" s="10">
        <v>1853562.22</v>
      </c>
      <c r="AL22" s="10">
        <v>0</v>
      </c>
      <c r="AM22" s="10">
        <v>1853562.22</v>
      </c>
      <c r="AN22" s="10">
        <v>0</v>
      </c>
      <c r="AO22" s="10">
        <v>1853562.22</v>
      </c>
      <c r="AP22" s="10">
        <v>101192.01</v>
      </c>
      <c r="AQ22" s="10">
        <v>1954754.23</v>
      </c>
      <c r="AR22" s="10">
        <v>0</v>
      </c>
      <c r="AS22" s="10">
        <v>1954754.23</v>
      </c>
      <c r="AT22" s="10">
        <v>0</v>
      </c>
      <c r="AU22" s="10">
        <v>1954754.23</v>
      </c>
      <c r="AV22" s="10">
        <v>190222.22</v>
      </c>
      <c r="AW22" s="10">
        <v>2144976.4500000002</v>
      </c>
      <c r="AX22" s="10">
        <v>0</v>
      </c>
      <c r="AY22" s="10">
        <v>2144976.4500000002</v>
      </c>
      <c r="AZ22" s="10">
        <v>0</v>
      </c>
      <c r="BA22" s="10">
        <v>2144976.4500000002</v>
      </c>
      <c r="BB22" s="10">
        <v>-44719.7</v>
      </c>
      <c r="BC22" s="10">
        <v>2100256.75</v>
      </c>
      <c r="BD22" s="10">
        <v>0</v>
      </c>
      <c r="BE22" s="10">
        <v>2100256.75</v>
      </c>
      <c r="BF22" s="10">
        <v>0</v>
      </c>
      <c r="BG22" s="10">
        <v>2100256.75</v>
      </c>
      <c r="BH22" s="10">
        <v>117113.59</v>
      </c>
      <c r="BI22" s="10">
        <v>2217370.34</v>
      </c>
      <c r="BJ22" s="10">
        <f t="shared" si="0"/>
        <v>0</v>
      </c>
      <c r="BK22" s="10">
        <f>BK21</f>
        <v>2217370.34</v>
      </c>
      <c r="BL22" s="10">
        <f t="shared" si="0"/>
        <v>0</v>
      </c>
      <c r="BM22" s="10">
        <f>BM21</f>
        <v>2217370.34</v>
      </c>
    </row>
    <row r="23" spans="1:65" x14ac:dyDescent="0.35">
      <c r="A23" s="4" t="s">
        <v>0</v>
      </c>
      <c r="B23" s="5" t="s">
        <v>178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>
        <f t="shared" si="0"/>
        <v>0</v>
      </c>
      <c r="BM23" s="9"/>
    </row>
    <row r="24" spans="1:65" x14ac:dyDescent="0.35">
      <c r="A24" s="4" t="s">
        <v>179</v>
      </c>
      <c r="B24" s="5" t="s">
        <v>180</v>
      </c>
      <c r="C24" s="9">
        <v>426363.14</v>
      </c>
      <c r="D24" s="9">
        <v>-72678</v>
      </c>
      <c r="E24" s="9">
        <v>353685.14</v>
      </c>
      <c r="F24" s="9">
        <v>-164017.95000000001</v>
      </c>
      <c r="G24" s="9">
        <v>189667.19</v>
      </c>
      <c r="H24" s="9">
        <v>81869.570000000007</v>
      </c>
      <c r="I24" s="9">
        <v>271536.76</v>
      </c>
      <c r="J24" s="9">
        <v>-162373.98000000001</v>
      </c>
      <c r="K24" s="9">
        <v>109162.78</v>
      </c>
      <c r="L24" s="9">
        <v>2320.33</v>
      </c>
      <c r="M24" s="9">
        <v>111483.11</v>
      </c>
      <c r="N24" s="9">
        <v>-78268.759999999995</v>
      </c>
      <c r="O24" s="9">
        <v>33214.35</v>
      </c>
      <c r="P24" s="9">
        <v>73410.36</v>
      </c>
      <c r="Q24" s="9">
        <v>106624.71</v>
      </c>
      <c r="R24" s="9">
        <v>125386.51</v>
      </c>
      <c r="S24" s="9">
        <v>232011.22</v>
      </c>
      <c r="T24" s="9">
        <v>-69945.38</v>
      </c>
      <c r="U24" s="9">
        <v>162065.84</v>
      </c>
      <c r="V24" s="9">
        <v>-59859.96</v>
      </c>
      <c r="W24" s="9">
        <v>102205.88</v>
      </c>
      <c r="X24" s="9">
        <v>202816.27</v>
      </c>
      <c r="Y24" s="9">
        <v>305022.15000000002</v>
      </c>
      <c r="Z24" s="9">
        <v>-121150.37</v>
      </c>
      <c r="AA24" s="9">
        <v>183871.78</v>
      </c>
      <c r="AB24" s="9">
        <v>119663.31</v>
      </c>
      <c r="AC24" s="9">
        <v>303535.09000000003</v>
      </c>
      <c r="AD24" s="9">
        <v>93295.74</v>
      </c>
      <c r="AE24" s="9">
        <v>396830.83</v>
      </c>
      <c r="AF24" s="9">
        <v>-16947.509999999998</v>
      </c>
      <c r="AG24" s="9">
        <v>379883.32</v>
      </c>
      <c r="AH24" s="9">
        <v>-216334.36</v>
      </c>
      <c r="AI24" s="9">
        <v>163548.96</v>
      </c>
      <c r="AJ24" s="9">
        <v>180159.65</v>
      </c>
      <c r="AK24" s="9">
        <v>343708.61</v>
      </c>
      <c r="AL24" s="9">
        <v>-207789.44</v>
      </c>
      <c r="AM24" s="9">
        <v>135919.17000000001</v>
      </c>
      <c r="AN24" s="9">
        <v>24630.03</v>
      </c>
      <c r="AO24" s="9">
        <v>160549.20000000001</v>
      </c>
      <c r="AP24" s="9">
        <v>49655.19</v>
      </c>
      <c r="AQ24" s="9">
        <v>210204.39</v>
      </c>
      <c r="AR24" s="9">
        <v>-70585.350000000006</v>
      </c>
      <c r="AS24" s="9">
        <v>139619.04</v>
      </c>
      <c r="AT24" s="9">
        <v>52538.36</v>
      </c>
      <c r="AU24" s="9">
        <v>192157.4</v>
      </c>
      <c r="AV24" s="9">
        <v>169339.03</v>
      </c>
      <c r="AW24" s="9">
        <v>361496.43</v>
      </c>
      <c r="AX24" s="9">
        <v>-158644.21</v>
      </c>
      <c r="AY24" s="9">
        <v>202852.22</v>
      </c>
      <c r="AZ24" s="9">
        <v>3975107.57</v>
      </c>
      <c r="BA24" s="9">
        <v>4177959.79</v>
      </c>
      <c r="BB24" s="9">
        <v>-3790153.41</v>
      </c>
      <c r="BC24" s="9">
        <v>387806.38</v>
      </c>
      <c r="BD24" s="9">
        <v>-136903.32999999999</v>
      </c>
      <c r="BE24" s="9">
        <v>250903.05</v>
      </c>
      <c r="BF24" s="9">
        <v>-2526.92</v>
      </c>
      <c r="BG24" s="9">
        <v>248376.13</v>
      </c>
      <c r="BH24" s="9">
        <v>-8143.56</v>
      </c>
      <c r="BI24" s="9">
        <v>240232.57</v>
      </c>
      <c r="BJ24" s="9">
        <f t="shared" si="0"/>
        <v>239632.07</v>
      </c>
      <c r="BK24" s="9">
        <v>479864.64</v>
      </c>
      <c r="BL24" s="9">
        <f t="shared" si="0"/>
        <v>-294426.23999999999</v>
      </c>
      <c r="BM24" s="9">
        <v>185438.4</v>
      </c>
    </row>
    <row r="25" spans="1:65" x14ac:dyDescent="0.35">
      <c r="A25" s="7" t="s">
        <v>0</v>
      </c>
      <c r="B25" s="5" t="s">
        <v>181</v>
      </c>
      <c r="C25" s="10">
        <v>426363.14</v>
      </c>
      <c r="D25" s="10">
        <v>-72678</v>
      </c>
      <c r="E25" s="10">
        <v>353685.14</v>
      </c>
      <c r="F25" s="10">
        <v>-164017.95000000001</v>
      </c>
      <c r="G25" s="10">
        <v>189667.19</v>
      </c>
      <c r="H25" s="10">
        <v>81869.570000000007</v>
      </c>
      <c r="I25" s="10">
        <v>271536.76</v>
      </c>
      <c r="J25" s="10">
        <v>-162373.98000000001</v>
      </c>
      <c r="K25" s="10">
        <v>109162.78</v>
      </c>
      <c r="L25" s="10">
        <v>2320.33</v>
      </c>
      <c r="M25" s="10">
        <v>111483.11</v>
      </c>
      <c r="N25" s="10">
        <v>-78268.759999999995</v>
      </c>
      <c r="O25" s="10">
        <v>33214.35</v>
      </c>
      <c r="P25" s="10">
        <v>73410.36</v>
      </c>
      <c r="Q25" s="10">
        <v>106624.71</v>
      </c>
      <c r="R25" s="10">
        <v>125386.51</v>
      </c>
      <c r="S25" s="10">
        <v>232011.22</v>
      </c>
      <c r="T25" s="10">
        <v>-69945.38</v>
      </c>
      <c r="U25" s="10">
        <v>162065.84</v>
      </c>
      <c r="V25" s="10">
        <v>-59859.96</v>
      </c>
      <c r="W25" s="10">
        <v>102205.88</v>
      </c>
      <c r="X25" s="10">
        <v>202816.27</v>
      </c>
      <c r="Y25" s="10">
        <v>305022.15000000002</v>
      </c>
      <c r="Z25" s="10">
        <v>-121150.37</v>
      </c>
      <c r="AA25" s="10">
        <v>183871.78</v>
      </c>
      <c r="AB25" s="10">
        <v>119663.31</v>
      </c>
      <c r="AC25" s="10">
        <v>303535.09000000003</v>
      </c>
      <c r="AD25" s="10">
        <v>93295.74</v>
      </c>
      <c r="AE25" s="10">
        <v>396830.83</v>
      </c>
      <c r="AF25" s="10">
        <v>-16947.509999999998</v>
      </c>
      <c r="AG25" s="10">
        <v>379883.32</v>
      </c>
      <c r="AH25" s="10">
        <v>-216334.36</v>
      </c>
      <c r="AI25" s="10">
        <v>163548.96</v>
      </c>
      <c r="AJ25" s="10">
        <v>180159.65</v>
      </c>
      <c r="AK25" s="10">
        <v>343708.61</v>
      </c>
      <c r="AL25" s="10">
        <v>-207789.44</v>
      </c>
      <c r="AM25" s="10">
        <v>135919.17000000001</v>
      </c>
      <c r="AN25" s="10">
        <v>24630.03</v>
      </c>
      <c r="AO25" s="10">
        <v>160549.20000000001</v>
      </c>
      <c r="AP25" s="10">
        <v>49655.19</v>
      </c>
      <c r="AQ25" s="10">
        <v>210204.39</v>
      </c>
      <c r="AR25" s="10">
        <v>-70585.350000000006</v>
      </c>
      <c r="AS25" s="10">
        <v>139619.04</v>
      </c>
      <c r="AT25" s="10">
        <v>52538.36</v>
      </c>
      <c r="AU25" s="10">
        <v>192157.4</v>
      </c>
      <c r="AV25" s="10">
        <v>169339.03</v>
      </c>
      <c r="AW25" s="10">
        <v>361496.43</v>
      </c>
      <c r="AX25" s="10">
        <v>-158644.21</v>
      </c>
      <c r="AY25" s="10">
        <v>202852.22</v>
      </c>
      <c r="AZ25" s="10">
        <v>3975107.57</v>
      </c>
      <c r="BA25" s="10">
        <v>4177959.79</v>
      </c>
      <c r="BB25" s="10">
        <v>-3790153.41</v>
      </c>
      <c r="BC25" s="10">
        <v>387806.38</v>
      </c>
      <c r="BD25" s="10">
        <v>-136903.32999999999</v>
      </c>
      <c r="BE25" s="10">
        <v>250903.05</v>
      </c>
      <c r="BF25" s="10">
        <v>-2526.92</v>
      </c>
      <c r="BG25" s="10">
        <v>248376.13</v>
      </c>
      <c r="BH25" s="10">
        <v>-8143.56</v>
      </c>
      <c r="BI25" s="10">
        <v>240232.57</v>
      </c>
      <c r="BJ25" s="10">
        <f t="shared" si="0"/>
        <v>239632.07</v>
      </c>
      <c r="BK25" s="10">
        <f>SUM(BK24)</f>
        <v>479864.64</v>
      </c>
      <c r="BL25" s="10">
        <f t="shared" si="0"/>
        <v>-294426.23999999999</v>
      </c>
      <c r="BM25" s="10">
        <f>SUM(BM24)</f>
        <v>185438.4</v>
      </c>
    </row>
    <row r="26" spans="1:65" x14ac:dyDescent="0.35">
      <c r="A26" s="4" t="s">
        <v>299</v>
      </c>
      <c r="B26" s="5" t="s">
        <v>300</v>
      </c>
      <c r="C26" s="9">
        <v>5475</v>
      </c>
      <c r="D26" s="9">
        <v>0</v>
      </c>
      <c r="E26" s="9">
        <v>5475</v>
      </c>
      <c r="F26" s="9">
        <v>0</v>
      </c>
      <c r="G26" s="9">
        <v>5475</v>
      </c>
      <c r="H26" s="9">
        <v>-900</v>
      </c>
      <c r="I26" s="9">
        <v>4575</v>
      </c>
      <c r="J26" s="9">
        <v>0</v>
      </c>
      <c r="K26" s="9">
        <v>4575</v>
      </c>
      <c r="L26" s="9">
        <v>0</v>
      </c>
      <c r="M26" s="9">
        <v>4575</v>
      </c>
      <c r="N26" s="9">
        <v>0</v>
      </c>
      <c r="O26" s="9">
        <v>4575</v>
      </c>
      <c r="P26" s="9">
        <v>0</v>
      </c>
      <c r="Q26" s="9">
        <v>4575</v>
      </c>
      <c r="R26" s="9">
        <v>0</v>
      </c>
      <c r="S26" s="9">
        <v>4575</v>
      </c>
      <c r="T26" s="9">
        <v>0</v>
      </c>
      <c r="U26" s="9">
        <v>4575</v>
      </c>
      <c r="V26" s="9">
        <v>0</v>
      </c>
      <c r="W26" s="9">
        <v>4575</v>
      </c>
      <c r="X26" s="9">
        <v>0</v>
      </c>
      <c r="Y26" s="9">
        <v>4575</v>
      </c>
      <c r="Z26" s="9">
        <v>0</v>
      </c>
      <c r="AA26" s="9">
        <v>4575</v>
      </c>
      <c r="AB26" s="9">
        <v>0</v>
      </c>
      <c r="AC26" s="9">
        <v>4575</v>
      </c>
      <c r="AD26" s="9">
        <v>0</v>
      </c>
      <c r="AE26" s="9">
        <v>4575</v>
      </c>
      <c r="AF26" s="9">
        <v>0</v>
      </c>
      <c r="AG26" s="9">
        <v>4575</v>
      </c>
      <c r="AH26" s="9">
        <v>0</v>
      </c>
      <c r="AI26" s="9">
        <v>4575</v>
      </c>
      <c r="AJ26" s="9">
        <v>0</v>
      </c>
      <c r="AK26" s="9">
        <v>4575</v>
      </c>
      <c r="AL26" s="9">
        <v>0</v>
      </c>
      <c r="AM26" s="9">
        <v>4575</v>
      </c>
      <c r="AN26" s="9">
        <v>0</v>
      </c>
      <c r="AO26" s="9">
        <v>4575</v>
      </c>
      <c r="AP26" s="9">
        <v>0</v>
      </c>
      <c r="AQ26" s="9">
        <v>4575</v>
      </c>
      <c r="AR26" s="9">
        <v>0</v>
      </c>
      <c r="AS26" s="9">
        <v>4575</v>
      </c>
      <c r="AT26" s="9">
        <v>0</v>
      </c>
      <c r="AU26" s="9">
        <v>4575</v>
      </c>
      <c r="AV26" s="9">
        <v>0</v>
      </c>
      <c r="AW26" s="9">
        <v>4575</v>
      </c>
      <c r="AX26" s="9">
        <v>0</v>
      </c>
      <c r="AY26" s="9">
        <v>4575</v>
      </c>
      <c r="AZ26" s="9">
        <v>0</v>
      </c>
      <c r="BA26" s="9">
        <v>4575</v>
      </c>
      <c r="BB26" s="9">
        <v>0</v>
      </c>
      <c r="BC26" s="9">
        <v>4575</v>
      </c>
      <c r="BD26" s="9">
        <v>0</v>
      </c>
      <c r="BE26" s="9">
        <v>4575</v>
      </c>
      <c r="BF26" s="9">
        <v>0</v>
      </c>
      <c r="BG26" s="9">
        <v>4575</v>
      </c>
      <c r="BH26" s="9">
        <v>0</v>
      </c>
      <c r="BI26" s="9">
        <v>4575</v>
      </c>
      <c r="BJ26" s="9">
        <f t="shared" si="0"/>
        <v>0</v>
      </c>
      <c r="BK26" s="9">
        <v>4575</v>
      </c>
      <c r="BL26" s="9">
        <f t="shared" si="0"/>
        <v>0</v>
      </c>
      <c r="BM26" s="9">
        <v>4575</v>
      </c>
    </row>
    <row r="27" spans="1:65" x14ac:dyDescent="0.35">
      <c r="A27" s="7" t="s">
        <v>0</v>
      </c>
      <c r="B27" s="5" t="s">
        <v>301</v>
      </c>
      <c r="C27" s="10">
        <v>5475</v>
      </c>
      <c r="D27" s="10">
        <v>0</v>
      </c>
      <c r="E27" s="10">
        <v>5475</v>
      </c>
      <c r="F27" s="10">
        <v>0</v>
      </c>
      <c r="G27" s="10">
        <v>5475</v>
      </c>
      <c r="H27" s="10">
        <v>-900</v>
      </c>
      <c r="I27" s="10">
        <v>4575</v>
      </c>
      <c r="J27" s="10">
        <v>0</v>
      </c>
      <c r="K27" s="10">
        <v>4575</v>
      </c>
      <c r="L27" s="10">
        <v>0</v>
      </c>
      <c r="M27" s="10">
        <v>4575</v>
      </c>
      <c r="N27" s="10">
        <v>0</v>
      </c>
      <c r="O27" s="10">
        <v>4575</v>
      </c>
      <c r="P27" s="10">
        <v>0</v>
      </c>
      <c r="Q27" s="10">
        <v>4575</v>
      </c>
      <c r="R27" s="10">
        <v>0</v>
      </c>
      <c r="S27" s="10">
        <v>4575</v>
      </c>
      <c r="T27" s="10">
        <v>0</v>
      </c>
      <c r="U27" s="10">
        <v>4575</v>
      </c>
      <c r="V27" s="10">
        <v>0</v>
      </c>
      <c r="W27" s="10">
        <v>4575</v>
      </c>
      <c r="X27" s="10">
        <v>0</v>
      </c>
      <c r="Y27" s="10">
        <v>4575</v>
      </c>
      <c r="Z27" s="10">
        <v>0</v>
      </c>
      <c r="AA27" s="10">
        <v>4575</v>
      </c>
      <c r="AB27" s="10">
        <v>0</v>
      </c>
      <c r="AC27" s="10">
        <v>4575</v>
      </c>
      <c r="AD27" s="10">
        <v>0</v>
      </c>
      <c r="AE27" s="10">
        <v>4575</v>
      </c>
      <c r="AF27" s="10">
        <v>0</v>
      </c>
      <c r="AG27" s="10">
        <v>4575</v>
      </c>
      <c r="AH27" s="10">
        <v>0</v>
      </c>
      <c r="AI27" s="10">
        <v>4575</v>
      </c>
      <c r="AJ27" s="10">
        <v>0</v>
      </c>
      <c r="AK27" s="10">
        <v>4575</v>
      </c>
      <c r="AL27" s="10">
        <v>0</v>
      </c>
      <c r="AM27" s="10">
        <v>4575</v>
      </c>
      <c r="AN27" s="10">
        <v>0</v>
      </c>
      <c r="AO27" s="10">
        <v>4575</v>
      </c>
      <c r="AP27" s="10">
        <v>0</v>
      </c>
      <c r="AQ27" s="10">
        <v>4575</v>
      </c>
      <c r="AR27" s="10">
        <v>0</v>
      </c>
      <c r="AS27" s="10">
        <v>4575</v>
      </c>
      <c r="AT27" s="10">
        <v>0</v>
      </c>
      <c r="AU27" s="10">
        <v>4575</v>
      </c>
      <c r="AV27" s="10">
        <v>0</v>
      </c>
      <c r="AW27" s="10">
        <v>4575</v>
      </c>
      <c r="AX27" s="10">
        <v>0</v>
      </c>
      <c r="AY27" s="10">
        <v>4575</v>
      </c>
      <c r="AZ27" s="10">
        <v>0</v>
      </c>
      <c r="BA27" s="10">
        <v>4575</v>
      </c>
      <c r="BB27" s="10">
        <v>0</v>
      </c>
      <c r="BC27" s="10">
        <v>4575</v>
      </c>
      <c r="BD27" s="10">
        <v>0</v>
      </c>
      <c r="BE27" s="10">
        <v>4575</v>
      </c>
      <c r="BF27" s="10">
        <v>0</v>
      </c>
      <c r="BG27" s="10">
        <v>4575</v>
      </c>
      <c r="BH27" s="10">
        <v>0</v>
      </c>
      <c r="BI27" s="10">
        <v>4575</v>
      </c>
      <c r="BJ27" s="10">
        <f t="shared" si="0"/>
        <v>0</v>
      </c>
      <c r="BK27" s="10">
        <f>SUM(BK26)</f>
        <v>4575</v>
      </c>
      <c r="BL27" s="10">
        <f t="shared" si="0"/>
        <v>0</v>
      </c>
      <c r="BM27" s="10">
        <f>SUM(BM26)</f>
        <v>4575</v>
      </c>
    </row>
    <row r="28" spans="1:65" x14ac:dyDescent="0.35">
      <c r="A28" s="4" t="s">
        <v>182</v>
      </c>
      <c r="B28" s="5" t="s">
        <v>183</v>
      </c>
      <c r="C28" s="9">
        <v>290387.33</v>
      </c>
      <c r="D28" s="9">
        <v>418671.08</v>
      </c>
      <c r="E28" s="9">
        <v>709058.41</v>
      </c>
      <c r="F28" s="9">
        <v>1450792.94</v>
      </c>
      <c r="G28" s="9">
        <v>2159851.35</v>
      </c>
      <c r="H28" s="9">
        <v>-1114029.55</v>
      </c>
      <c r="I28" s="9">
        <v>1045821.8</v>
      </c>
      <c r="J28" s="9">
        <v>-490061.97</v>
      </c>
      <c r="K28" s="9">
        <v>555759.82999999996</v>
      </c>
      <c r="L28" s="9">
        <v>568878.43999999994</v>
      </c>
      <c r="M28" s="9">
        <v>1124638.27</v>
      </c>
      <c r="N28" s="9">
        <v>-1219876.75</v>
      </c>
      <c r="O28" s="9">
        <v>-95238.48</v>
      </c>
      <c r="P28" s="9">
        <v>-168939.6</v>
      </c>
      <c r="Q28" s="9">
        <v>-264178.08</v>
      </c>
      <c r="R28" s="9">
        <v>1225789.3999999999</v>
      </c>
      <c r="S28" s="9">
        <v>961611.32</v>
      </c>
      <c r="T28" s="9">
        <v>-1651231.14</v>
      </c>
      <c r="U28" s="9">
        <v>-689619.82</v>
      </c>
      <c r="V28" s="9">
        <v>134170.93</v>
      </c>
      <c r="W28" s="9">
        <v>-555448.89</v>
      </c>
      <c r="X28" s="9">
        <v>1805695.63</v>
      </c>
      <c r="Y28" s="9">
        <v>1250246.74</v>
      </c>
      <c r="Z28" s="9">
        <v>-1195731.75</v>
      </c>
      <c r="AA28" s="9">
        <v>54514.99</v>
      </c>
      <c r="AB28" s="9">
        <v>716313.77</v>
      </c>
      <c r="AC28" s="9">
        <v>770828.76</v>
      </c>
      <c r="AD28" s="9">
        <v>718799.22</v>
      </c>
      <c r="AE28" s="9">
        <v>1489627.98</v>
      </c>
      <c r="AF28" s="9">
        <v>-504610.6</v>
      </c>
      <c r="AG28" s="9">
        <v>985017.38</v>
      </c>
      <c r="AH28" s="9">
        <v>-143859.71</v>
      </c>
      <c r="AI28" s="9">
        <v>841157.67</v>
      </c>
      <c r="AJ28" s="9">
        <v>315031.78000000003</v>
      </c>
      <c r="AK28" s="9">
        <v>1156189.45</v>
      </c>
      <c r="AL28" s="9">
        <v>-712511.04</v>
      </c>
      <c r="AM28" s="9">
        <v>443678.41</v>
      </c>
      <c r="AN28" s="9">
        <v>-104205.44</v>
      </c>
      <c r="AO28" s="9">
        <v>339472.97</v>
      </c>
      <c r="AP28" s="9">
        <v>753282.42</v>
      </c>
      <c r="AQ28" s="9">
        <v>1092755.3899999999</v>
      </c>
      <c r="AR28" s="9">
        <v>-1202101.3600000001</v>
      </c>
      <c r="AS28" s="9">
        <v>-109345.97</v>
      </c>
      <c r="AT28" s="9">
        <v>80379.759999999995</v>
      </c>
      <c r="AU28" s="9">
        <v>-28966.21</v>
      </c>
      <c r="AV28" s="9">
        <v>1440351.66</v>
      </c>
      <c r="AW28" s="9">
        <v>1411385.45</v>
      </c>
      <c r="AX28" s="9">
        <v>-112525.3</v>
      </c>
      <c r="AY28" s="9">
        <v>1298860.1499999999</v>
      </c>
      <c r="AZ28" s="9">
        <v>406126.15</v>
      </c>
      <c r="BA28" s="9">
        <v>1704986.3</v>
      </c>
      <c r="BB28" s="9">
        <v>2676676.4300000002</v>
      </c>
      <c r="BC28" s="9">
        <v>4381662.7300000004</v>
      </c>
      <c r="BD28" s="9">
        <v>-2565881.0499999998</v>
      </c>
      <c r="BE28" s="9">
        <v>1815781.68</v>
      </c>
      <c r="BF28" s="9">
        <v>252376.91</v>
      </c>
      <c r="BG28" s="9">
        <v>2068158.59</v>
      </c>
      <c r="BH28" s="9">
        <v>544180.18999999994</v>
      </c>
      <c r="BI28" s="9">
        <v>2612338.7799999998</v>
      </c>
      <c r="BJ28" s="9">
        <f t="shared" si="0"/>
        <v>-1148150.3599999999</v>
      </c>
      <c r="BK28" s="9">
        <v>1464188.42</v>
      </c>
      <c r="BL28" s="9">
        <f t="shared" si="0"/>
        <v>-31839.780000000028</v>
      </c>
      <c r="BM28" s="9">
        <v>1432348.64</v>
      </c>
    </row>
    <row r="29" spans="1:65" x14ac:dyDescent="0.35">
      <c r="A29" s="7" t="s">
        <v>0</v>
      </c>
      <c r="B29" s="5" t="s">
        <v>184</v>
      </c>
      <c r="C29" s="10">
        <v>290387.33</v>
      </c>
      <c r="D29" s="10">
        <v>418671.08</v>
      </c>
      <c r="E29" s="10">
        <v>709058.41</v>
      </c>
      <c r="F29" s="10">
        <v>1450792.94</v>
      </c>
      <c r="G29" s="10">
        <v>2159851.35</v>
      </c>
      <c r="H29" s="10">
        <v>-1114029.55</v>
      </c>
      <c r="I29" s="10">
        <v>1045821.8</v>
      </c>
      <c r="J29" s="10">
        <v>-490061.97</v>
      </c>
      <c r="K29" s="10">
        <v>555759.82999999996</v>
      </c>
      <c r="L29" s="10">
        <v>568878.43999999994</v>
      </c>
      <c r="M29" s="10">
        <v>1124638.27</v>
      </c>
      <c r="N29" s="10">
        <v>-1219876.75</v>
      </c>
      <c r="O29" s="10">
        <v>-95238.48</v>
      </c>
      <c r="P29" s="10">
        <v>-168939.6</v>
      </c>
      <c r="Q29" s="10">
        <v>-264178.08</v>
      </c>
      <c r="R29" s="10">
        <v>1225789.3999999999</v>
      </c>
      <c r="S29" s="10">
        <v>961611.32</v>
      </c>
      <c r="T29" s="10">
        <v>-1651231.14</v>
      </c>
      <c r="U29" s="10">
        <v>-689619.82</v>
      </c>
      <c r="V29" s="10">
        <v>134170.93</v>
      </c>
      <c r="W29" s="10">
        <v>-555448.89</v>
      </c>
      <c r="X29" s="10">
        <v>1805695.63</v>
      </c>
      <c r="Y29" s="10">
        <v>1250246.74</v>
      </c>
      <c r="Z29" s="10">
        <v>-1195731.75</v>
      </c>
      <c r="AA29" s="10">
        <v>54514.99</v>
      </c>
      <c r="AB29" s="10">
        <v>716313.77</v>
      </c>
      <c r="AC29" s="10">
        <v>770828.76</v>
      </c>
      <c r="AD29" s="10">
        <v>718799.22</v>
      </c>
      <c r="AE29" s="10">
        <v>1489627.98</v>
      </c>
      <c r="AF29" s="10">
        <v>-504610.6</v>
      </c>
      <c r="AG29" s="10">
        <v>985017.38</v>
      </c>
      <c r="AH29" s="10">
        <v>-143859.71</v>
      </c>
      <c r="AI29" s="10">
        <v>841157.67</v>
      </c>
      <c r="AJ29" s="10">
        <v>315031.78000000003</v>
      </c>
      <c r="AK29" s="10">
        <v>1156189.45</v>
      </c>
      <c r="AL29" s="10">
        <v>-712511.04</v>
      </c>
      <c r="AM29" s="10">
        <v>443678.41</v>
      </c>
      <c r="AN29" s="10">
        <v>-104205.44</v>
      </c>
      <c r="AO29" s="10">
        <v>339472.97</v>
      </c>
      <c r="AP29" s="10">
        <v>753282.42</v>
      </c>
      <c r="AQ29" s="10">
        <v>1092755.3899999999</v>
      </c>
      <c r="AR29" s="10">
        <v>-1202101.3600000001</v>
      </c>
      <c r="AS29" s="10">
        <v>-109345.97</v>
      </c>
      <c r="AT29" s="10">
        <v>80379.759999999995</v>
      </c>
      <c r="AU29" s="10">
        <v>-28966.21</v>
      </c>
      <c r="AV29" s="10">
        <v>1440351.66</v>
      </c>
      <c r="AW29" s="10">
        <v>1411385.45</v>
      </c>
      <c r="AX29" s="10">
        <v>-112525.3</v>
      </c>
      <c r="AY29" s="10">
        <v>1298860.1499999999</v>
      </c>
      <c r="AZ29" s="10">
        <v>406126.15</v>
      </c>
      <c r="BA29" s="10">
        <v>1704986.3</v>
      </c>
      <c r="BB29" s="10">
        <v>2676676.4300000002</v>
      </c>
      <c r="BC29" s="10">
        <v>4381662.7300000004</v>
      </c>
      <c r="BD29" s="10">
        <v>-2565881.0499999998</v>
      </c>
      <c r="BE29" s="10">
        <v>1815781.68</v>
      </c>
      <c r="BF29" s="10">
        <v>252376.91</v>
      </c>
      <c r="BG29" s="10">
        <v>2068158.59</v>
      </c>
      <c r="BH29" s="10">
        <v>544180.18999999994</v>
      </c>
      <c r="BI29" s="10">
        <v>2612338.7799999998</v>
      </c>
      <c r="BJ29" s="10">
        <f t="shared" si="0"/>
        <v>-1148150.3599999999</v>
      </c>
      <c r="BK29" s="10">
        <f>SUM(BK28)</f>
        <v>1464188.42</v>
      </c>
      <c r="BL29" s="10">
        <f t="shared" si="0"/>
        <v>-31839.780000000028</v>
      </c>
      <c r="BM29" s="10">
        <f>SUM(BM28)</f>
        <v>1432348.64</v>
      </c>
    </row>
    <row r="30" spans="1:65" x14ac:dyDescent="0.35">
      <c r="A30" s="4" t="s">
        <v>302</v>
      </c>
      <c r="B30" s="5" t="s">
        <v>303</v>
      </c>
      <c r="C30" s="9">
        <v>330691.21000000002</v>
      </c>
      <c r="D30" s="9">
        <v>-281109.32</v>
      </c>
      <c r="E30" s="9">
        <v>49581.89</v>
      </c>
      <c r="F30" s="9">
        <v>27982.32</v>
      </c>
      <c r="G30" s="9">
        <v>77564.210000000006</v>
      </c>
      <c r="H30" s="9">
        <v>14025.97</v>
      </c>
      <c r="I30" s="9">
        <v>91590.18</v>
      </c>
      <c r="J30" s="9">
        <v>387766.9</v>
      </c>
      <c r="K30" s="9">
        <v>479357.08</v>
      </c>
      <c r="L30" s="9">
        <v>-49134.49</v>
      </c>
      <c r="M30" s="9">
        <v>430222.59</v>
      </c>
      <c r="N30" s="9">
        <v>55130.87</v>
      </c>
      <c r="O30" s="9">
        <v>485353.46</v>
      </c>
      <c r="P30" s="9">
        <v>-434835.4</v>
      </c>
      <c r="Q30" s="9">
        <v>50518.06</v>
      </c>
      <c r="R30" s="9">
        <v>-14571.22</v>
      </c>
      <c r="S30" s="9">
        <v>35946.839999999997</v>
      </c>
      <c r="T30" s="9">
        <v>47405.32</v>
      </c>
      <c r="U30" s="9">
        <v>83352.160000000003</v>
      </c>
      <c r="V30" s="9">
        <v>-35872.879999999997</v>
      </c>
      <c r="W30" s="9">
        <v>47479.28</v>
      </c>
      <c r="X30" s="9">
        <v>-36750.67</v>
      </c>
      <c r="Y30" s="9">
        <v>10728.61</v>
      </c>
      <c r="Z30" s="9">
        <v>126565.34</v>
      </c>
      <c r="AA30" s="9">
        <v>137293.95000000001</v>
      </c>
      <c r="AB30" s="9">
        <v>-42677.64</v>
      </c>
      <c r="AC30" s="9">
        <v>94616.31</v>
      </c>
      <c r="AD30" s="9">
        <v>-88647.87</v>
      </c>
      <c r="AE30" s="9">
        <v>5968.44</v>
      </c>
      <c r="AF30" s="9">
        <v>-952.83</v>
      </c>
      <c r="AG30" s="9">
        <v>5015.6099999999997</v>
      </c>
      <c r="AH30" s="9">
        <v>9702.15</v>
      </c>
      <c r="AI30" s="9">
        <v>14717.76</v>
      </c>
      <c r="AJ30" s="9">
        <v>2002.12</v>
      </c>
      <c r="AK30" s="9">
        <v>16719.88</v>
      </c>
      <c r="AL30" s="9">
        <v>2322.9499999999998</v>
      </c>
      <c r="AM30" s="9">
        <v>19042.830000000002</v>
      </c>
      <c r="AN30" s="9">
        <v>-312.58</v>
      </c>
      <c r="AO30" s="9">
        <v>18730.25</v>
      </c>
      <c r="AP30" s="9">
        <v>-544.32000000000005</v>
      </c>
      <c r="AQ30" s="9">
        <v>18185.93</v>
      </c>
      <c r="AR30" s="9">
        <v>17598.03</v>
      </c>
      <c r="AS30" s="9">
        <v>35783.96</v>
      </c>
      <c r="AT30" s="9">
        <v>2170.81</v>
      </c>
      <c r="AU30" s="9">
        <v>37954.769999999997</v>
      </c>
      <c r="AV30" s="9">
        <v>99365.48</v>
      </c>
      <c r="AW30" s="9">
        <v>137320.25</v>
      </c>
      <c r="AX30" s="9">
        <v>211456.14</v>
      </c>
      <c r="AY30" s="9">
        <v>348776.39</v>
      </c>
      <c r="AZ30" s="9">
        <v>154748.29</v>
      </c>
      <c r="BA30" s="9">
        <v>503524.68</v>
      </c>
      <c r="BB30" s="9">
        <v>546.03</v>
      </c>
      <c r="BC30" s="9">
        <v>504070.71</v>
      </c>
      <c r="BD30" s="9">
        <v>-383911.14</v>
      </c>
      <c r="BE30" s="9">
        <v>120159.57</v>
      </c>
      <c r="BF30" s="9">
        <v>2687.61</v>
      </c>
      <c r="BG30" s="9">
        <v>122847.18</v>
      </c>
      <c r="BH30" s="9">
        <v>-1299.26</v>
      </c>
      <c r="BI30" s="9">
        <v>121547.92</v>
      </c>
      <c r="BJ30" s="9">
        <f t="shared" si="0"/>
        <v>1907.3099999999977</v>
      </c>
      <c r="BK30" s="9">
        <v>123455.23</v>
      </c>
      <c r="BL30" s="9">
        <f t="shared" si="0"/>
        <v>961.7100000000064</v>
      </c>
      <c r="BM30" s="9">
        <v>124416.94</v>
      </c>
    </row>
    <row r="31" spans="1:65" x14ac:dyDescent="0.35">
      <c r="A31" s="7" t="s">
        <v>0</v>
      </c>
      <c r="B31" s="5" t="s">
        <v>304</v>
      </c>
      <c r="C31" s="10">
        <v>330691.21000000002</v>
      </c>
      <c r="D31" s="10">
        <v>-281109.32</v>
      </c>
      <c r="E31" s="10">
        <v>49581.89</v>
      </c>
      <c r="F31" s="10">
        <v>27982.32</v>
      </c>
      <c r="G31" s="10">
        <v>77564.210000000006</v>
      </c>
      <c r="H31" s="10">
        <v>14025.97</v>
      </c>
      <c r="I31" s="10">
        <v>91590.18</v>
      </c>
      <c r="J31" s="10">
        <v>387766.9</v>
      </c>
      <c r="K31" s="10">
        <v>479357.08</v>
      </c>
      <c r="L31" s="10">
        <v>-49134.49</v>
      </c>
      <c r="M31" s="10">
        <v>430222.59</v>
      </c>
      <c r="N31" s="10">
        <v>55130.87</v>
      </c>
      <c r="O31" s="10">
        <v>485353.46</v>
      </c>
      <c r="P31" s="10">
        <v>-434835.4</v>
      </c>
      <c r="Q31" s="10">
        <v>50518.06</v>
      </c>
      <c r="R31" s="10">
        <v>-14571.22</v>
      </c>
      <c r="S31" s="10">
        <v>35946.839999999997</v>
      </c>
      <c r="T31" s="10">
        <v>47405.32</v>
      </c>
      <c r="U31" s="10">
        <v>83352.160000000003</v>
      </c>
      <c r="V31" s="10">
        <v>-35872.879999999997</v>
      </c>
      <c r="W31" s="10">
        <v>47479.28</v>
      </c>
      <c r="X31" s="10">
        <v>-36750.67</v>
      </c>
      <c r="Y31" s="10">
        <v>10728.61</v>
      </c>
      <c r="Z31" s="10">
        <v>126565.34</v>
      </c>
      <c r="AA31" s="10">
        <v>137293.95000000001</v>
      </c>
      <c r="AB31" s="10">
        <v>-42677.64</v>
      </c>
      <c r="AC31" s="10">
        <v>94616.31</v>
      </c>
      <c r="AD31" s="10">
        <v>-88647.87</v>
      </c>
      <c r="AE31" s="10">
        <v>5968.44</v>
      </c>
      <c r="AF31" s="10">
        <v>-952.83</v>
      </c>
      <c r="AG31" s="10">
        <v>5015.6099999999997</v>
      </c>
      <c r="AH31" s="10">
        <v>9702.15</v>
      </c>
      <c r="AI31" s="10">
        <v>14717.76</v>
      </c>
      <c r="AJ31" s="10">
        <v>2002.12</v>
      </c>
      <c r="AK31" s="10">
        <v>16719.88</v>
      </c>
      <c r="AL31" s="10">
        <v>2322.9499999999998</v>
      </c>
      <c r="AM31" s="10">
        <v>19042.830000000002</v>
      </c>
      <c r="AN31" s="10">
        <v>-312.58</v>
      </c>
      <c r="AO31" s="10">
        <v>18730.25</v>
      </c>
      <c r="AP31" s="10">
        <v>-544.32000000000005</v>
      </c>
      <c r="AQ31" s="10">
        <v>18185.93</v>
      </c>
      <c r="AR31" s="10">
        <v>17598.03</v>
      </c>
      <c r="AS31" s="10">
        <v>35783.96</v>
      </c>
      <c r="AT31" s="10">
        <v>2170.81</v>
      </c>
      <c r="AU31" s="10">
        <v>37954.769999999997</v>
      </c>
      <c r="AV31" s="10">
        <v>99365.48</v>
      </c>
      <c r="AW31" s="10">
        <v>137320.25</v>
      </c>
      <c r="AX31" s="10">
        <v>211456.14</v>
      </c>
      <c r="AY31" s="10">
        <v>348776.39</v>
      </c>
      <c r="AZ31" s="10">
        <v>154748.29</v>
      </c>
      <c r="BA31" s="10">
        <v>503524.68</v>
      </c>
      <c r="BB31" s="10">
        <v>546.03</v>
      </c>
      <c r="BC31" s="10">
        <v>504070.71</v>
      </c>
      <c r="BD31" s="10">
        <v>-383911.14</v>
      </c>
      <c r="BE31" s="10">
        <v>120159.57</v>
      </c>
      <c r="BF31" s="10">
        <v>2687.61</v>
      </c>
      <c r="BG31" s="10">
        <v>122847.18</v>
      </c>
      <c r="BH31" s="10">
        <v>-1299.26</v>
      </c>
      <c r="BI31" s="10">
        <v>121547.92</v>
      </c>
      <c r="BJ31" s="10">
        <f t="shared" si="0"/>
        <v>1907.3099999999977</v>
      </c>
      <c r="BK31" s="10">
        <f>SUM(BK30)</f>
        <v>123455.23</v>
      </c>
      <c r="BL31" s="10">
        <f t="shared" si="0"/>
        <v>961.7100000000064</v>
      </c>
      <c r="BM31" s="10">
        <f>SUM(BM30)</f>
        <v>124416.94</v>
      </c>
    </row>
    <row r="32" spans="1:65" x14ac:dyDescent="0.35">
      <c r="A32" s="4" t="s">
        <v>185</v>
      </c>
      <c r="B32" s="5" t="s">
        <v>186</v>
      </c>
      <c r="C32" s="9">
        <v>-165463.87</v>
      </c>
      <c r="D32" s="9">
        <v>10254.06</v>
      </c>
      <c r="E32" s="9">
        <v>-155209.81</v>
      </c>
      <c r="F32" s="9">
        <v>-6056.07</v>
      </c>
      <c r="G32" s="9">
        <v>-161265.88</v>
      </c>
      <c r="H32" s="9">
        <v>-728.99</v>
      </c>
      <c r="I32" s="9">
        <v>-161994.87</v>
      </c>
      <c r="J32" s="9">
        <v>-3097.19</v>
      </c>
      <c r="K32" s="9">
        <v>-165092.06</v>
      </c>
      <c r="L32" s="9">
        <v>-39549.96</v>
      </c>
      <c r="M32" s="9">
        <v>-204642.02</v>
      </c>
      <c r="N32" s="9">
        <v>-18962.689999999999</v>
      </c>
      <c r="O32" s="9">
        <v>-223604.71</v>
      </c>
      <c r="P32" s="9">
        <v>-16060.81</v>
      </c>
      <c r="Q32" s="9">
        <v>-239665.52</v>
      </c>
      <c r="R32" s="9">
        <v>45587.96</v>
      </c>
      <c r="S32" s="9">
        <v>-194077.56</v>
      </c>
      <c r="T32" s="9">
        <v>-18414.650000000001</v>
      </c>
      <c r="U32" s="9">
        <v>-212492.21</v>
      </c>
      <c r="V32" s="9">
        <v>-19268.939999999999</v>
      </c>
      <c r="W32" s="9">
        <v>-231761.15</v>
      </c>
      <c r="X32" s="9">
        <v>46379.16</v>
      </c>
      <c r="Y32" s="9">
        <v>-185381.99</v>
      </c>
      <c r="Z32" s="9">
        <v>19865.71</v>
      </c>
      <c r="AA32" s="9">
        <v>-165516.28</v>
      </c>
      <c r="AB32" s="9">
        <v>-13437.32</v>
      </c>
      <c r="AC32" s="9">
        <v>-178953.60000000001</v>
      </c>
      <c r="AD32" s="9">
        <v>-17788.86</v>
      </c>
      <c r="AE32" s="9">
        <v>-196742.46</v>
      </c>
      <c r="AF32" s="9">
        <v>-48468.31</v>
      </c>
      <c r="AG32" s="9">
        <v>-245210.77</v>
      </c>
      <c r="AH32" s="9">
        <v>-22128.17</v>
      </c>
      <c r="AI32" s="9">
        <v>-267338.94</v>
      </c>
      <c r="AJ32" s="9">
        <v>9002.76</v>
      </c>
      <c r="AK32" s="9">
        <v>-258336.18</v>
      </c>
      <c r="AL32" s="9">
        <v>-10239.09</v>
      </c>
      <c r="AM32" s="9">
        <v>-268575.27</v>
      </c>
      <c r="AN32" s="9">
        <v>-3959.08</v>
      </c>
      <c r="AO32" s="9">
        <v>-272534.34999999998</v>
      </c>
      <c r="AP32" s="9">
        <v>3465.62</v>
      </c>
      <c r="AQ32" s="9">
        <v>-269068.73</v>
      </c>
      <c r="AR32" s="9">
        <v>-15045.24</v>
      </c>
      <c r="AS32" s="9">
        <v>-284113.96999999997</v>
      </c>
      <c r="AT32" s="9">
        <v>-13166.95</v>
      </c>
      <c r="AU32" s="9">
        <v>-297280.92</v>
      </c>
      <c r="AV32" s="9">
        <v>-3659.96</v>
      </c>
      <c r="AW32" s="9">
        <v>-300940.88</v>
      </c>
      <c r="AX32" s="9">
        <v>-23307.26</v>
      </c>
      <c r="AY32" s="9">
        <v>-324248.14</v>
      </c>
      <c r="AZ32" s="9">
        <v>-26452.99</v>
      </c>
      <c r="BA32" s="9">
        <v>-350701.13</v>
      </c>
      <c r="BB32" s="9">
        <v>-259085.16</v>
      </c>
      <c r="BC32" s="9">
        <v>-609786.29</v>
      </c>
      <c r="BD32" s="9">
        <v>-33487.599999999999</v>
      </c>
      <c r="BE32" s="9">
        <v>-643273.89</v>
      </c>
      <c r="BF32" s="9">
        <v>-33441.440000000002</v>
      </c>
      <c r="BG32" s="9">
        <v>-676715.33</v>
      </c>
      <c r="BH32" s="9">
        <v>-36547.379999999997</v>
      </c>
      <c r="BI32" s="9">
        <v>-713262.71</v>
      </c>
      <c r="BJ32" s="9">
        <f t="shared" si="0"/>
        <v>92503.039999999921</v>
      </c>
      <c r="BK32" s="9">
        <v>-620759.67000000004</v>
      </c>
      <c r="BL32" s="9">
        <f t="shared" si="0"/>
        <v>12738.109999999986</v>
      </c>
      <c r="BM32" s="9">
        <v>-608021.56000000006</v>
      </c>
    </row>
    <row r="33" spans="1:65" x14ac:dyDescent="0.35">
      <c r="A33" s="7" t="s">
        <v>0</v>
      </c>
      <c r="B33" s="5" t="s">
        <v>187</v>
      </c>
      <c r="C33" s="10">
        <v>-165463.87</v>
      </c>
      <c r="D33" s="10">
        <v>10254.06</v>
      </c>
      <c r="E33" s="10">
        <v>-155209.81</v>
      </c>
      <c r="F33" s="10">
        <v>-6056.07</v>
      </c>
      <c r="G33" s="10">
        <v>-161265.88</v>
      </c>
      <c r="H33" s="10">
        <v>-728.99</v>
      </c>
      <c r="I33" s="10">
        <v>-161994.87</v>
      </c>
      <c r="J33" s="10">
        <v>-3097.19</v>
      </c>
      <c r="K33" s="10">
        <v>-165092.06</v>
      </c>
      <c r="L33" s="10">
        <v>-39549.96</v>
      </c>
      <c r="M33" s="10">
        <v>-204642.02</v>
      </c>
      <c r="N33" s="10">
        <v>-18962.689999999999</v>
      </c>
      <c r="O33" s="10">
        <v>-223604.71</v>
      </c>
      <c r="P33" s="10">
        <v>-16060.81</v>
      </c>
      <c r="Q33" s="10">
        <v>-239665.52</v>
      </c>
      <c r="R33" s="10">
        <v>45587.96</v>
      </c>
      <c r="S33" s="10">
        <v>-194077.56</v>
      </c>
      <c r="T33" s="10">
        <v>-18414.650000000001</v>
      </c>
      <c r="U33" s="10">
        <v>-212492.21</v>
      </c>
      <c r="V33" s="10">
        <v>-19268.939999999999</v>
      </c>
      <c r="W33" s="10">
        <v>-231761.15</v>
      </c>
      <c r="X33" s="10">
        <v>46379.16</v>
      </c>
      <c r="Y33" s="10">
        <v>-185381.99</v>
      </c>
      <c r="Z33" s="10">
        <v>19865.71</v>
      </c>
      <c r="AA33" s="10">
        <v>-165516.28</v>
      </c>
      <c r="AB33" s="10">
        <v>-13437.32</v>
      </c>
      <c r="AC33" s="10">
        <v>-178953.60000000001</v>
      </c>
      <c r="AD33" s="10">
        <v>-17788.86</v>
      </c>
      <c r="AE33" s="10">
        <v>-196742.46</v>
      </c>
      <c r="AF33" s="10">
        <v>-48468.31</v>
      </c>
      <c r="AG33" s="10">
        <v>-245210.77</v>
      </c>
      <c r="AH33" s="10">
        <v>-22128.17</v>
      </c>
      <c r="AI33" s="10">
        <v>-267338.94</v>
      </c>
      <c r="AJ33" s="10">
        <v>9002.76</v>
      </c>
      <c r="AK33" s="10">
        <v>-258336.18</v>
      </c>
      <c r="AL33" s="10">
        <v>-10239.09</v>
      </c>
      <c r="AM33" s="10">
        <v>-268575.27</v>
      </c>
      <c r="AN33" s="10">
        <v>-3959.08</v>
      </c>
      <c r="AO33" s="10">
        <v>-272534.34999999998</v>
      </c>
      <c r="AP33" s="10">
        <v>3465.62</v>
      </c>
      <c r="AQ33" s="10">
        <v>-269068.73</v>
      </c>
      <c r="AR33" s="10">
        <v>-15045.24</v>
      </c>
      <c r="AS33" s="10">
        <v>-284113.96999999997</v>
      </c>
      <c r="AT33" s="10">
        <v>-13166.95</v>
      </c>
      <c r="AU33" s="10">
        <v>-297280.92</v>
      </c>
      <c r="AV33" s="10">
        <v>-3659.96</v>
      </c>
      <c r="AW33" s="10">
        <v>-300940.88</v>
      </c>
      <c r="AX33" s="10">
        <v>-23307.26</v>
      </c>
      <c r="AY33" s="10">
        <v>-324248.14</v>
      </c>
      <c r="AZ33" s="10">
        <v>-26452.99</v>
      </c>
      <c r="BA33" s="10">
        <v>-350701.13</v>
      </c>
      <c r="BB33" s="10">
        <v>-259085.16</v>
      </c>
      <c r="BC33" s="10">
        <v>-609786.29</v>
      </c>
      <c r="BD33" s="10">
        <v>-33487.599999999999</v>
      </c>
      <c r="BE33" s="10">
        <v>-643273.89</v>
      </c>
      <c r="BF33" s="10">
        <v>-33441.440000000002</v>
      </c>
      <c r="BG33" s="10">
        <v>-676715.33</v>
      </c>
      <c r="BH33" s="10">
        <v>-36547.379999999997</v>
      </c>
      <c r="BI33" s="10">
        <v>-713262.71</v>
      </c>
      <c r="BJ33" s="10">
        <f t="shared" si="0"/>
        <v>92503.039999999921</v>
      </c>
      <c r="BK33" s="10">
        <f>SUM(BK32)</f>
        <v>-620759.67000000004</v>
      </c>
      <c r="BL33" s="10">
        <f t="shared" si="0"/>
        <v>12738.109999999986</v>
      </c>
      <c r="BM33" s="10">
        <f>SUM(BM32)</f>
        <v>-608021.56000000006</v>
      </c>
    </row>
    <row r="34" spans="1:65" x14ac:dyDescent="0.35">
      <c r="A34" s="4" t="s">
        <v>305</v>
      </c>
      <c r="B34" s="5" t="s">
        <v>306</v>
      </c>
      <c r="C34" s="9">
        <v>3180490.57</v>
      </c>
      <c r="D34" s="9">
        <v>2692003.92</v>
      </c>
      <c r="E34" s="9">
        <v>5872494.4900000002</v>
      </c>
      <c r="F34" s="9">
        <v>-4419533.32</v>
      </c>
      <c r="G34" s="9">
        <v>1452961.17</v>
      </c>
      <c r="H34" s="9">
        <v>2371105.1800000002</v>
      </c>
      <c r="I34" s="9">
        <v>3824066.35</v>
      </c>
      <c r="J34" s="9">
        <v>-181857.71</v>
      </c>
      <c r="K34" s="9">
        <v>3642208.64</v>
      </c>
      <c r="L34" s="9">
        <v>-1550082.96</v>
      </c>
      <c r="M34" s="9">
        <v>2092125.68</v>
      </c>
      <c r="N34" s="9">
        <v>509624.08</v>
      </c>
      <c r="O34" s="9">
        <v>2601749.7599999998</v>
      </c>
      <c r="P34" s="9">
        <v>-1526247.01</v>
      </c>
      <c r="Q34" s="9">
        <v>1075502.75</v>
      </c>
      <c r="R34" s="9">
        <v>219840.84</v>
      </c>
      <c r="S34" s="9">
        <v>1295343.5900000001</v>
      </c>
      <c r="T34" s="9">
        <v>-699221.65</v>
      </c>
      <c r="U34" s="9">
        <v>596121.93999999994</v>
      </c>
      <c r="V34" s="9">
        <v>37631.49</v>
      </c>
      <c r="W34" s="9">
        <v>633753.43000000005</v>
      </c>
      <c r="X34" s="9">
        <v>-633753.43000000005</v>
      </c>
      <c r="Y34" s="9">
        <v>0</v>
      </c>
      <c r="Z34" s="9">
        <v>0</v>
      </c>
      <c r="AA34" s="9">
        <v>0</v>
      </c>
      <c r="AB34" s="9">
        <v>2504938.9900000002</v>
      </c>
      <c r="AC34" s="9">
        <v>2504938.9900000002</v>
      </c>
      <c r="AD34" s="9">
        <v>541841.04</v>
      </c>
      <c r="AE34" s="9">
        <v>3046780.03</v>
      </c>
      <c r="AF34" s="9">
        <v>1348383.91</v>
      </c>
      <c r="AG34" s="9">
        <v>4395163.9400000004</v>
      </c>
      <c r="AH34" s="9">
        <v>403801.75</v>
      </c>
      <c r="AI34" s="9">
        <v>4798965.6900000004</v>
      </c>
      <c r="AJ34" s="9">
        <v>-1819989.75</v>
      </c>
      <c r="AK34" s="9">
        <v>2978975.94</v>
      </c>
      <c r="AL34" s="9">
        <v>-410741.68</v>
      </c>
      <c r="AM34" s="9">
        <v>2568234.2599999998</v>
      </c>
      <c r="AN34" s="9">
        <v>-1291512.53</v>
      </c>
      <c r="AO34" s="9">
        <v>1276721.73</v>
      </c>
      <c r="AP34" s="9">
        <v>-264553.07</v>
      </c>
      <c r="AQ34" s="9">
        <v>1012168.66</v>
      </c>
      <c r="AR34" s="9">
        <v>12602.24</v>
      </c>
      <c r="AS34" s="9">
        <v>1024770.9</v>
      </c>
      <c r="AT34" s="9">
        <v>-448924.6</v>
      </c>
      <c r="AU34" s="9">
        <v>575846.30000000005</v>
      </c>
      <c r="AV34" s="9">
        <v>-575846.30000000005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f t="shared" si="0"/>
        <v>0</v>
      </c>
      <c r="BK34" s="9">
        <v>0</v>
      </c>
      <c r="BL34" s="9">
        <f t="shared" si="0"/>
        <v>0</v>
      </c>
      <c r="BM34" s="9">
        <v>0</v>
      </c>
    </row>
    <row r="35" spans="1:65" x14ac:dyDescent="0.35">
      <c r="A35" s="7" t="s">
        <v>0</v>
      </c>
      <c r="B35" s="5" t="s">
        <v>307</v>
      </c>
      <c r="C35" s="10">
        <v>3180490.57</v>
      </c>
      <c r="D35" s="10">
        <v>2692003.92</v>
      </c>
      <c r="E35" s="10">
        <v>5872494.4900000002</v>
      </c>
      <c r="F35" s="10">
        <v>-4419533.32</v>
      </c>
      <c r="G35" s="10">
        <v>1452961.17</v>
      </c>
      <c r="H35" s="10">
        <v>2371105.1800000002</v>
      </c>
      <c r="I35" s="10">
        <v>3824066.35</v>
      </c>
      <c r="J35" s="10">
        <v>-181857.71</v>
      </c>
      <c r="K35" s="10">
        <v>3642208.64</v>
      </c>
      <c r="L35" s="10">
        <v>-1550082.96</v>
      </c>
      <c r="M35" s="10">
        <v>2092125.68</v>
      </c>
      <c r="N35" s="10">
        <v>509624.08</v>
      </c>
      <c r="O35" s="10">
        <v>2601749.7599999998</v>
      </c>
      <c r="P35" s="10">
        <v>-1526247.01</v>
      </c>
      <c r="Q35" s="10">
        <v>1075502.75</v>
      </c>
      <c r="R35" s="10">
        <v>219840.84</v>
      </c>
      <c r="S35" s="10">
        <v>1295343.5900000001</v>
      </c>
      <c r="T35" s="10">
        <v>-699221.65</v>
      </c>
      <c r="U35" s="10">
        <v>596121.93999999994</v>
      </c>
      <c r="V35" s="10">
        <v>37631.49</v>
      </c>
      <c r="W35" s="10">
        <v>633753.43000000005</v>
      </c>
      <c r="X35" s="10">
        <v>-633753.43000000005</v>
      </c>
      <c r="Y35" s="10">
        <v>0</v>
      </c>
      <c r="Z35" s="10">
        <v>0</v>
      </c>
      <c r="AA35" s="10">
        <v>0</v>
      </c>
      <c r="AB35" s="10">
        <v>2504938.9900000002</v>
      </c>
      <c r="AC35" s="10">
        <v>2504938.9900000002</v>
      </c>
      <c r="AD35" s="10">
        <v>541841.04</v>
      </c>
      <c r="AE35" s="10">
        <v>3046780.03</v>
      </c>
      <c r="AF35" s="10">
        <v>1348383.91</v>
      </c>
      <c r="AG35" s="10">
        <v>4395163.9400000004</v>
      </c>
      <c r="AH35" s="10">
        <v>403801.75</v>
      </c>
      <c r="AI35" s="10">
        <v>4798965.6900000004</v>
      </c>
      <c r="AJ35" s="10">
        <v>-1819989.75</v>
      </c>
      <c r="AK35" s="10">
        <v>2978975.94</v>
      </c>
      <c r="AL35" s="10">
        <v>-410741.68</v>
      </c>
      <c r="AM35" s="10">
        <v>2568234.2599999998</v>
      </c>
      <c r="AN35" s="10">
        <v>-1291512.53</v>
      </c>
      <c r="AO35" s="10">
        <v>1276721.73</v>
      </c>
      <c r="AP35" s="10">
        <v>-264553.07</v>
      </c>
      <c r="AQ35" s="10">
        <v>1012168.66</v>
      </c>
      <c r="AR35" s="10">
        <v>12602.24</v>
      </c>
      <c r="AS35" s="10">
        <v>1024770.9</v>
      </c>
      <c r="AT35" s="10">
        <v>-448924.6</v>
      </c>
      <c r="AU35" s="10">
        <v>575846.30000000005</v>
      </c>
      <c r="AV35" s="10">
        <v>-575846.30000000005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f t="shared" si="0"/>
        <v>0</v>
      </c>
      <c r="BK35" s="10">
        <f>SUM(BK34)</f>
        <v>0</v>
      </c>
      <c r="BL35" s="10">
        <f t="shared" si="0"/>
        <v>0</v>
      </c>
      <c r="BM35" s="10">
        <f>SUM(BM34)</f>
        <v>0</v>
      </c>
    </row>
    <row r="36" spans="1:65" x14ac:dyDescent="0.35">
      <c r="A36" s="4" t="s">
        <v>188</v>
      </c>
      <c r="B36" s="5" t="s">
        <v>189</v>
      </c>
      <c r="C36" s="9">
        <v>1409074.09</v>
      </c>
      <c r="D36" s="9">
        <v>-1374517.17</v>
      </c>
      <c r="E36" s="9">
        <v>34556.92</v>
      </c>
      <c r="F36" s="9">
        <v>839225.22</v>
      </c>
      <c r="G36" s="9">
        <v>873782.14</v>
      </c>
      <c r="H36" s="9">
        <v>-692349.59</v>
      </c>
      <c r="I36" s="9">
        <v>181432.55</v>
      </c>
      <c r="J36" s="9">
        <v>501797.73</v>
      </c>
      <c r="K36" s="9">
        <v>683230.28</v>
      </c>
      <c r="L36" s="9">
        <v>-598158.31999999995</v>
      </c>
      <c r="M36" s="9">
        <v>85071.96</v>
      </c>
      <c r="N36" s="9">
        <v>176152.94</v>
      </c>
      <c r="O36" s="9">
        <v>261224.9</v>
      </c>
      <c r="P36" s="9">
        <v>897727.06</v>
      </c>
      <c r="Q36" s="9">
        <v>1158951.96</v>
      </c>
      <c r="R36" s="9">
        <v>-882453.73</v>
      </c>
      <c r="S36" s="9">
        <v>276498.23</v>
      </c>
      <c r="T36" s="9">
        <v>515374.07</v>
      </c>
      <c r="U36" s="9">
        <v>791872.3</v>
      </c>
      <c r="V36" s="9">
        <v>-173717.24</v>
      </c>
      <c r="W36" s="9">
        <v>618155.06000000006</v>
      </c>
      <c r="X36" s="9">
        <v>-242363.61</v>
      </c>
      <c r="Y36" s="9">
        <v>375791.45</v>
      </c>
      <c r="Z36" s="9">
        <v>-118197.64</v>
      </c>
      <c r="AA36" s="9">
        <v>257593.81</v>
      </c>
      <c r="AB36" s="9">
        <v>-61868.21</v>
      </c>
      <c r="AC36" s="9">
        <v>195725.6</v>
      </c>
      <c r="AD36" s="9">
        <v>-22598.49</v>
      </c>
      <c r="AE36" s="9">
        <v>173127.11</v>
      </c>
      <c r="AF36" s="9">
        <v>-140882.23000000001</v>
      </c>
      <c r="AG36" s="9">
        <v>32244.880000000001</v>
      </c>
      <c r="AH36" s="9">
        <v>48867.77</v>
      </c>
      <c r="AI36" s="9">
        <v>81112.649999999994</v>
      </c>
      <c r="AJ36" s="9">
        <v>117716.08</v>
      </c>
      <c r="AK36" s="9">
        <v>198828.73</v>
      </c>
      <c r="AL36" s="9">
        <v>1043.45</v>
      </c>
      <c r="AM36" s="9">
        <v>199872.18</v>
      </c>
      <c r="AN36" s="9">
        <v>689678.51</v>
      </c>
      <c r="AO36" s="9">
        <v>889550.69</v>
      </c>
      <c r="AP36" s="9">
        <v>-554665.47</v>
      </c>
      <c r="AQ36" s="9">
        <v>334885.21999999997</v>
      </c>
      <c r="AR36" s="9">
        <v>-59448.57</v>
      </c>
      <c r="AS36" s="9">
        <v>275436.65000000002</v>
      </c>
      <c r="AT36" s="9">
        <v>165242.71</v>
      </c>
      <c r="AU36" s="9">
        <v>440679.36</v>
      </c>
      <c r="AV36" s="9">
        <v>88860.53</v>
      </c>
      <c r="AW36" s="9">
        <v>529539.89</v>
      </c>
      <c r="AX36" s="9">
        <v>839932.56</v>
      </c>
      <c r="AY36" s="9">
        <v>1369472.45</v>
      </c>
      <c r="AZ36" s="9">
        <v>-101629.38</v>
      </c>
      <c r="BA36" s="9">
        <v>1267843.07</v>
      </c>
      <c r="BB36" s="9">
        <v>-797533.18</v>
      </c>
      <c r="BC36" s="9">
        <v>470309.89</v>
      </c>
      <c r="BD36" s="9">
        <v>-129499.89</v>
      </c>
      <c r="BE36" s="9">
        <v>340810</v>
      </c>
      <c r="BF36" s="9">
        <v>113337.72</v>
      </c>
      <c r="BG36" s="9">
        <v>454147.72</v>
      </c>
      <c r="BH36" s="9">
        <v>-126214.35</v>
      </c>
      <c r="BI36" s="9">
        <v>327933.37</v>
      </c>
      <c r="BJ36" s="9">
        <f t="shared" si="0"/>
        <v>-111797.25</v>
      </c>
      <c r="BK36" s="9">
        <v>216136.12</v>
      </c>
      <c r="BL36" s="9">
        <f t="shared" si="0"/>
        <v>155382.21000000002</v>
      </c>
      <c r="BM36" s="9">
        <v>371518.33</v>
      </c>
    </row>
    <row r="37" spans="1:65" x14ac:dyDescent="0.35">
      <c r="A37" s="7" t="s">
        <v>0</v>
      </c>
      <c r="B37" s="5" t="s">
        <v>190</v>
      </c>
      <c r="C37" s="10">
        <v>1409074.09</v>
      </c>
      <c r="D37" s="10">
        <v>-1374517.17</v>
      </c>
      <c r="E37" s="10">
        <v>34556.92</v>
      </c>
      <c r="F37" s="10">
        <v>839225.22</v>
      </c>
      <c r="G37" s="10">
        <v>873782.14</v>
      </c>
      <c r="H37" s="10">
        <v>-692349.59</v>
      </c>
      <c r="I37" s="10">
        <v>181432.55</v>
      </c>
      <c r="J37" s="10">
        <v>501797.73</v>
      </c>
      <c r="K37" s="10">
        <v>683230.28</v>
      </c>
      <c r="L37" s="10">
        <v>-598158.31999999995</v>
      </c>
      <c r="M37" s="10">
        <v>85071.96</v>
      </c>
      <c r="N37" s="10">
        <v>176152.94</v>
      </c>
      <c r="O37" s="10">
        <v>261224.9</v>
      </c>
      <c r="P37" s="10">
        <v>897727.06</v>
      </c>
      <c r="Q37" s="10">
        <v>1158951.96</v>
      </c>
      <c r="R37" s="10">
        <v>-882453.73</v>
      </c>
      <c r="S37" s="10">
        <v>276498.23</v>
      </c>
      <c r="T37" s="10">
        <v>515374.07</v>
      </c>
      <c r="U37" s="10">
        <v>791872.3</v>
      </c>
      <c r="V37" s="10">
        <v>-173717.24</v>
      </c>
      <c r="W37" s="10">
        <v>618155.06000000006</v>
      </c>
      <c r="X37" s="10">
        <v>-242363.61</v>
      </c>
      <c r="Y37" s="10">
        <v>375791.45</v>
      </c>
      <c r="Z37" s="10">
        <v>-118197.64</v>
      </c>
      <c r="AA37" s="10">
        <v>257593.81</v>
      </c>
      <c r="AB37" s="10">
        <v>-61868.21</v>
      </c>
      <c r="AC37" s="10">
        <v>195725.6</v>
      </c>
      <c r="AD37" s="10">
        <v>-22598.49</v>
      </c>
      <c r="AE37" s="10">
        <v>173127.11</v>
      </c>
      <c r="AF37" s="10">
        <v>-140882.23000000001</v>
      </c>
      <c r="AG37" s="10">
        <v>32244.880000000001</v>
      </c>
      <c r="AH37" s="10">
        <v>48867.77</v>
      </c>
      <c r="AI37" s="10">
        <v>81112.649999999994</v>
      </c>
      <c r="AJ37" s="10">
        <v>117716.08</v>
      </c>
      <c r="AK37" s="10">
        <v>198828.73</v>
      </c>
      <c r="AL37" s="10">
        <v>1043.45</v>
      </c>
      <c r="AM37" s="10">
        <v>199872.18</v>
      </c>
      <c r="AN37" s="10">
        <v>689678.51</v>
      </c>
      <c r="AO37" s="10">
        <v>889550.69</v>
      </c>
      <c r="AP37" s="10">
        <v>-554665.47</v>
      </c>
      <c r="AQ37" s="10">
        <v>334885.21999999997</v>
      </c>
      <c r="AR37" s="10">
        <v>-59448.57</v>
      </c>
      <c r="AS37" s="10">
        <v>275436.65000000002</v>
      </c>
      <c r="AT37" s="10">
        <v>165242.71</v>
      </c>
      <c r="AU37" s="10">
        <v>440679.36</v>
      </c>
      <c r="AV37" s="10">
        <v>88860.53</v>
      </c>
      <c r="AW37" s="10">
        <v>529539.89</v>
      </c>
      <c r="AX37" s="10">
        <v>839932.56</v>
      </c>
      <c r="AY37" s="10">
        <v>1369472.45</v>
      </c>
      <c r="AZ37" s="10">
        <v>-101629.38</v>
      </c>
      <c r="BA37" s="10">
        <v>1267843.07</v>
      </c>
      <c r="BB37" s="10">
        <v>-797533.18</v>
      </c>
      <c r="BC37" s="10">
        <v>470309.89</v>
      </c>
      <c r="BD37" s="10">
        <v>-129499.89</v>
      </c>
      <c r="BE37" s="10">
        <v>340810</v>
      </c>
      <c r="BF37" s="10">
        <v>113337.72</v>
      </c>
      <c r="BG37" s="10">
        <v>454147.72</v>
      </c>
      <c r="BH37" s="10">
        <v>-126214.35</v>
      </c>
      <c r="BI37" s="10">
        <v>327933.37</v>
      </c>
      <c r="BJ37" s="10">
        <f t="shared" si="0"/>
        <v>-111797.25</v>
      </c>
      <c r="BK37" s="10">
        <f>SUM(BK36)</f>
        <v>216136.12</v>
      </c>
      <c r="BL37" s="10">
        <f t="shared" si="0"/>
        <v>155382.21000000002</v>
      </c>
      <c r="BM37" s="10">
        <f>SUM(BM36)</f>
        <v>371518.33</v>
      </c>
    </row>
    <row r="38" spans="1:65" x14ac:dyDescent="0.35">
      <c r="A38" s="4" t="s">
        <v>191</v>
      </c>
      <c r="B38" s="5" t="s">
        <v>192</v>
      </c>
      <c r="C38" s="9">
        <v>549212.22</v>
      </c>
      <c r="D38" s="9">
        <v>-4332.28</v>
      </c>
      <c r="E38" s="9">
        <v>544879.93999999994</v>
      </c>
      <c r="F38" s="9">
        <v>-6965.28</v>
      </c>
      <c r="G38" s="9">
        <v>537914.66</v>
      </c>
      <c r="H38" s="9">
        <v>29873.96</v>
      </c>
      <c r="I38" s="9">
        <v>567788.62</v>
      </c>
      <c r="J38" s="9">
        <v>13761.49</v>
      </c>
      <c r="K38" s="9">
        <v>581550.11</v>
      </c>
      <c r="L38" s="9">
        <v>-11880.05</v>
      </c>
      <c r="M38" s="9">
        <v>569670.06000000006</v>
      </c>
      <c r="N38" s="9">
        <v>-911.96</v>
      </c>
      <c r="O38" s="9">
        <v>568758.1</v>
      </c>
      <c r="P38" s="9">
        <v>25628.75</v>
      </c>
      <c r="Q38" s="9">
        <v>594386.85</v>
      </c>
      <c r="R38" s="9">
        <v>-13294.93</v>
      </c>
      <c r="S38" s="9">
        <v>581091.92000000004</v>
      </c>
      <c r="T38" s="9">
        <v>14900.35</v>
      </c>
      <c r="U38" s="9">
        <v>595992.27</v>
      </c>
      <c r="V38" s="9">
        <v>-53116.36</v>
      </c>
      <c r="W38" s="9">
        <v>542875.91</v>
      </c>
      <c r="X38" s="9">
        <v>-62516.57</v>
      </c>
      <c r="Y38" s="9">
        <v>480359.34</v>
      </c>
      <c r="Z38" s="9">
        <v>4638.2299999999996</v>
      </c>
      <c r="AA38" s="9">
        <v>484997.57</v>
      </c>
      <c r="AB38" s="9">
        <v>35264.03</v>
      </c>
      <c r="AC38" s="9">
        <v>520261.6</v>
      </c>
      <c r="AD38" s="9">
        <v>28830.53</v>
      </c>
      <c r="AE38" s="9">
        <v>549092.13</v>
      </c>
      <c r="AF38" s="9">
        <v>4243.26</v>
      </c>
      <c r="AG38" s="9">
        <v>553335.39</v>
      </c>
      <c r="AH38" s="9">
        <v>18620.330000000002</v>
      </c>
      <c r="AI38" s="9">
        <v>571955.72</v>
      </c>
      <c r="AJ38" s="9">
        <v>99563.82</v>
      </c>
      <c r="AK38" s="9">
        <v>671519.54</v>
      </c>
      <c r="AL38" s="9">
        <v>-38499.33</v>
      </c>
      <c r="AM38" s="9">
        <v>633020.21</v>
      </c>
      <c r="AN38" s="9">
        <v>-15537.22</v>
      </c>
      <c r="AO38" s="9">
        <v>617482.99</v>
      </c>
      <c r="AP38" s="9">
        <v>-23184.75</v>
      </c>
      <c r="AQ38" s="9">
        <v>594298.24</v>
      </c>
      <c r="AR38" s="9">
        <v>-19003.650000000001</v>
      </c>
      <c r="AS38" s="9">
        <v>575294.59</v>
      </c>
      <c r="AT38" s="9">
        <v>33982.18</v>
      </c>
      <c r="AU38" s="9">
        <v>609276.77</v>
      </c>
      <c r="AV38" s="9">
        <v>-8122.48</v>
      </c>
      <c r="AW38" s="9">
        <v>601154.29</v>
      </c>
      <c r="AX38" s="9">
        <v>-333.48</v>
      </c>
      <c r="AY38" s="9">
        <v>600820.81000000006</v>
      </c>
      <c r="AZ38" s="9">
        <v>-7127.24</v>
      </c>
      <c r="BA38" s="9">
        <v>593693.56999999995</v>
      </c>
      <c r="BB38" s="9">
        <v>95868.89</v>
      </c>
      <c r="BC38" s="9">
        <v>689562.46</v>
      </c>
      <c r="BD38" s="9">
        <v>87050.28</v>
      </c>
      <c r="BE38" s="9">
        <v>776612.74</v>
      </c>
      <c r="BF38" s="9">
        <v>33328.22</v>
      </c>
      <c r="BG38" s="9">
        <v>809940.96</v>
      </c>
      <c r="BH38" s="9">
        <v>59819.21</v>
      </c>
      <c r="BI38" s="9">
        <v>869760.17</v>
      </c>
      <c r="BJ38" s="9">
        <f t="shared" si="0"/>
        <v>240523.45000000007</v>
      </c>
      <c r="BK38" s="9">
        <v>1110283.6200000001</v>
      </c>
      <c r="BL38" s="9">
        <f t="shared" si="0"/>
        <v>109283.26999999979</v>
      </c>
      <c r="BM38" s="9">
        <v>1219566.8899999999</v>
      </c>
    </row>
    <row r="39" spans="1:65" x14ac:dyDescent="0.35">
      <c r="A39" s="7" t="s">
        <v>0</v>
      </c>
      <c r="B39" s="5" t="s">
        <v>193</v>
      </c>
      <c r="C39" s="10">
        <v>549212.22</v>
      </c>
      <c r="D39" s="10">
        <v>-4332.28</v>
      </c>
      <c r="E39" s="10">
        <v>544879.93999999994</v>
      </c>
      <c r="F39" s="10">
        <v>-6965.28</v>
      </c>
      <c r="G39" s="10">
        <v>537914.66</v>
      </c>
      <c r="H39" s="10">
        <v>29873.96</v>
      </c>
      <c r="I39" s="10">
        <v>567788.62</v>
      </c>
      <c r="J39" s="10">
        <v>13761.49</v>
      </c>
      <c r="K39" s="10">
        <v>581550.11</v>
      </c>
      <c r="L39" s="10">
        <v>-11880.05</v>
      </c>
      <c r="M39" s="10">
        <v>569670.06000000006</v>
      </c>
      <c r="N39" s="10">
        <v>-911.96</v>
      </c>
      <c r="O39" s="10">
        <v>568758.1</v>
      </c>
      <c r="P39" s="10">
        <v>25628.75</v>
      </c>
      <c r="Q39" s="10">
        <v>594386.85</v>
      </c>
      <c r="R39" s="10">
        <v>-13294.93</v>
      </c>
      <c r="S39" s="10">
        <v>581091.92000000004</v>
      </c>
      <c r="T39" s="10">
        <v>14900.35</v>
      </c>
      <c r="U39" s="10">
        <v>595992.27</v>
      </c>
      <c r="V39" s="10">
        <v>-53116.36</v>
      </c>
      <c r="W39" s="10">
        <v>542875.91</v>
      </c>
      <c r="X39" s="10">
        <v>-62516.57</v>
      </c>
      <c r="Y39" s="10">
        <v>480359.34</v>
      </c>
      <c r="Z39" s="10">
        <v>4638.2299999999996</v>
      </c>
      <c r="AA39" s="10">
        <v>484997.57</v>
      </c>
      <c r="AB39" s="10">
        <v>35264.03</v>
      </c>
      <c r="AC39" s="10">
        <v>520261.6</v>
      </c>
      <c r="AD39" s="10">
        <v>28830.53</v>
      </c>
      <c r="AE39" s="10">
        <v>549092.13</v>
      </c>
      <c r="AF39" s="10">
        <v>4243.26</v>
      </c>
      <c r="AG39" s="10">
        <v>553335.39</v>
      </c>
      <c r="AH39" s="10">
        <v>18620.330000000002</v>
      </c>
      <c r="AI39" s="10">
        <v>571955.72</v>
      </c>
      <c r="AJ39" s="10">
        <v>99563.82</v>
      </c>
      <c r="AK39" s="10">
        <v>671519.54</v>
      </c>
      <c r="AL39" s="10">
        <v>-38499.33</v>
      </c>
      <c r="AM39" s="10">
        <v>633020.21</v>
      </c>
      <c r="AN39" s="10">
        <v>-15537.22</v>
      </c>
      <c r="AO39" s="10">
        <v>617482.99</v>
      </c>
      <c r="AP39" s="10">
        <v>-23184.75</v>
      </c>
      <c r="AQ39" s="10">
        <v>594298.24</v>
      </c>
      <c r="AR39" s="10">
        <v>-19003.650000000001</v>
      </c>
      <c r="AS39" s="10">
        <v>575294.59</v>
      </c>
      <c r="AT39" s="10">
        <v>33982.18</v>
      </c>
      <c r="AU39" s="10">
        <v>609276.77</v>
      </c>
      <c r="AV39" s="10">
        <v>-8122.48</v>
      </c>
      <c r="AW39" s="10">
        <v>601154.29</v>
      </c>
      <c r="AX39" s="10">
        <v>-333.48</v>
      </c>
      <c r="AY39" s="10">
        <v>600820.81000000006</v>
      </c>
      <c r="AZ39" s="10">
        <v>-7127.24</v>
      </c>
      <c r="BA39" s="10">
        <v>593693.56999999995</v>
      </c>
      <c r="BB39" s="10">
        <v>95868.89</v>
      </c>
      <c r="BC39" s="10">
        <v>689562.46</v>
      </c>
      <c r="BD39" s="10">
        <v>87050.28</v>
      </c>
      <c r="BE39" s="10">
        <v>776612.74</v>
      </c>
      <c r="BF39" s="10">
        <v>33328.22</v>
      </c>
      <c r="BG39" s="10">
        <v>809940.96</v>
      </c>
      <c r="BH39" s="10">
        <v>59819.21</v>
      </c>
      <c r="BI39" s="10">
        <v>869760.17</v>
      </c>
      <c r="BJ39" s="10">
        <f t="shared" si="0"/>
        <v>240523.45000000007</v>
      </c>
      <c r="BK39" s="10">
        <f>SUM(BK38)</f>
        <v>1110283.6200000001</v>
      </c>
      <c r="BL39" s="10">
        <f t="shared" si="0"/>
        <v>109283.26999999979</v>
      </c>
      <c r="BM39" s="10">
        <f>SUM(BM38)</f>
        <v>1219566.8899999999</v>
      </c>
    </row>
    <row r="40" spans="1:65" x14ac:dyDescent="0.35">
      <c r="A40" s="4" t="s">
        <v>308</v>
      </c>
      <c r="B40" s="5" t="s">
        <v>309</v>
      </c>
      <c r="C40" s="9">
        <v>1305141.31</v>
      </c>
      <c r="D40" s="9">
        <v>-554905.63</v>
      </c>
      <c r="E40" s="9">
        <v>750235.68</v>
      </c>
      <c r="F40" s="9">
        <v>-407028.71</v>
      </c>
      <c r="G40" s="9">
        <v>343206.97</v>
      </c>
      <c r="H40" s="9">
        <v>1314663.18</v>
      </c>
      <c r="I40" s="9">
        <v>1657870.15</v>
      </c>
      <c r="J40" s="9">
        <v>1722652.19</v>
      </c>
      <c r="K40" s="9">
        <v>3380522.34</v>
      </c>
      <c r="L40" s="9">
        <v>-2632.02</v>
      </c>
      <c r="M40" s="9">
        <v>3377890.32</v>
      </c>
      <c r="N40" s="9">
        <v>0</v>
      </c>
      <c r="O40" s="9">
        <v>3377890.32</v>
      </c>
      <c r="P40" s="9">
        <v>0</v>
      </c>
      <c r="Q40" s="9">
        <v>3377890.32</v>
      </c>
      <c r="R40" s="9">
        <v>0</v>
      </c>
      <c r="S40" s="9">
        <v>3377890.32</v>
      </c>
      <c r="T40" s="9">
        <v>0</v>
      </c>
      <c r="U40" s="9">
        <v>3377890.32</v>
      </c>
      <c r="V40" s="9">
        <v>0</v>
      </c>
      <c r="W40" s="9">
        <v>3377890.32</v>
      </c>
      <c r="X40" s="9">
        <v>-1020624.65</v>
      </c>
      <c r="Y40" s="9">
        <v>2357265.67</v>
      </c>
      <c r="Z40" s="9">
        <v>-1294263.27</v>
      </c>
      <c r="AA40" s="9">
        <v>1063002.3999999999</v>
      </c>
      <c r="AB40" s="9">
        <v>-814536.65</v>
      </c>
      <c r="AC40" s="9">
        <v>248465.75</v>
      </c>
      <c r="AD40" s="9">
        <v>291405.15000000002</v>
      </c>
      <c r="AE40" s="9">
        <v>539870.9</v>
      </c>
      <c r="AF40" s="9">
        <v>710044.98</v>
      </c>
      <c r="AG40" s="9">
        <v>1249915.8799999999</v>
      </c>
      <c r="AH40" s="9">
        <v>388030.65</v>
      </c>
      <c r="AI40" s="9">
        <v>1637946.53</v>
      </c>
      <c r="AJ40" s="9">
        <v>160.47999999999999</v>
      </c>
      <c r="AK40" s="9">
        <v>1638107.01</v>
      </c>
      <c r="AL40" s="9">
        <v>0</v>
      </c>
      <c r="AM40" s="9">
        <v>1638107.01</v>
      </c>
      <c r="AN40" s="9">
        <v>-78068</v>
      </c>
      <c r="AO40" s="9">
        <v>1560039.01</v>
      </c>
      <c r="AP40" s="9">
        <v>0</v>
      </c>
      <c r="AQ40" s="9">
        <v>1560039.01</v>
      </c>
      <c r="AR40" s="9">
        <v>0</v>
      </c>
      <c r="AS40" s="9">
        <v>1560039.01</v>
      </c>
      <c r="AT40" s="9">
        <v>0</v>
      </c>
      <c r="AU40" s="9">
        <v>1560039.01</v>
      </c>
      <c r="AV40" s="9">
        <v>-684294.77</v>
      </c>
      <c r="AW40" s="9">
        <v>875744.24</v>
      </c>
      <c r="AX40" s="9">
        <v>-450087.6</v>
      </c>
      <c r="AY40" s="9">
        <v>425656.64</v>
      </c>
      <c r="AZ40" s="9">
        <v>-24597.73</v>
      </c>
      <c r="BA40" s="9">
        <v>401058.91</v>
      </c>
      <c r="BB40" s="9">
        <v>-179495.8</v>
      </c>
      <c r="BC40" s="9">
        <v>221563.11</v>
      </c>
      <c r="BD40" s="9">
        <v>1629359.78</v>
      </c>
      <c r="BE40" s="9">
        <v>1850922.89</v>
      </c>
      <c r="BF40" s="9">
        <v>513105.11</v>
      </c>
      <c r="BG40" s="9">
        <v>2364028</v>
      </c>
      <c r="BH40" s="9">
        <v>-28233.45</v>
      </c>
      <c r="BI40" s="9">
        <v>2335794.5499999998</v>
      </c>
      <c r="BJ40" s="9">
        <f t="shared" si="0"/>
        <v>0</v>
      </c>
      <c r="BK40" s="9">
        <v>2335794.5499999998</v>
      </c>
      <c r="BL40" s="9">
        <f t="shared" si="0"/>
        <v>0</v>
      </c>
      <c r="BM40" s="9">
        <v>2335794.5499999998</v>
      </c>
    </row>
    <row r="41" spans="1:65" x14ac:dyDescent="0.35">
      <c r="A41" s="7" t="s">
        <v>0</v>
      </c>
      <c r="B41" s="5" t="s">
        <v>310</v>
      </c>
      <c r="C41" s="10">
        <v>1305141.31</v>
      </c>
      <c r="D41" s="10">
        <v>-554905.63</v>
      </c>
      <c r="E41" s="10">
        <v>750235.68</v>
      </c>
      <c r="F41" s="10">
        <v>-407028.71</v>
      </c>
      <c r="G41" s="10">
        <v>343206.97</v>
      </c>
      <c r="H41" s="10">
        <v>1314663.18</v>
      </c>
      <c r="I41" s="10">
        <v>1657870.15</v>
      </c>
      <c r="J41" s="10">
        <v>1722652.19</v>
      </c>
      <c r="K41" s="10">
        <v>3380522.34</v>
      </c>
      <c r="L41" s="10">
        <v>-2632.02</v>
      </c>
      <c r="M41" s="10">
        <v>3377890.32</v>
      </c>
      <c r="N41" s="10">
        <v>0</v>
      </c>
      <c r="O41" s="10">
        <v>3377890.32</v>
      </c>
      <c r="P41" s="10">
        <v>0</v>
      </c>
      <c r="Q41" s="10">
        <v>3377890.32</v>
      </c>
      <c r="R41" s="10">
        <v>0</v>
      </c>
      <c r="S41" s="10">
        <v>3377890.32</v>
      </c>
      <c r="T41" s="10">
        <v>0</v>
      </c>
      <c r="U41" s="10">
        <v>3377890.32</v>
      </c>
      <c r="V41" s="10">
        <v>0</v>
      </c>
      <c r="W41" s="10">
        <v>3377890.32</v>
      </c>
      <c r="X41" s="10">
        <v>-1020624.65</v>
      </c>
      <c r="Y41" s="10">
        <v>2357265.67</v>
      </c>
      <c r="Z41" s="10">
        <v>-1294263.27</v>
      </c>
      <c r="AA41" s="10">
        <v>1063002.3999999999</v>
      </c>
      <c r="AB41" s="10">
        <v>-814536.65</v>
      </c>
      <c r="AC41" s="10">
        <v>248465.75</v>
      </c>
      <c r="AD41" s="10">
        <v>291405.15000000002</v>
      </c>
      <c r="AE41" s="10">
        <v>539870.9</v>
      </c>
      <c r="AF41" s="10">
        <v>710044.98</v>
      </c>
      <c r="AG41" s="10">
        <v>1249915.8799999999</v>
      </c>
      <c r="AH41" s="10">
        <v>388030.65</v>
      </c>
      <c r="AI41" s="10">
        <v>1637946.53</v>
      </c>
      <c r="AJ41" s="10">
        <v>160.47999999999999</v>
      </c>
      <c r="AK41" s="10">
        <v>1638107.01</v>
      </c>
      <c r="AL41" s="10">
        <v>0</v>
      </c>
      <c r="AM41" s="10">
        <v>1638107.01</v>
      </c>
      <c r="AN41" s="10">
        <v>-78068</v>
      </c>
      <c r="AO41" s="10">
        <v>1560039.01</v>
      </c>
      <c r="AP41" s="10">
        <v>0</v>
      </c>
      <c r="AQ41" s="10">
        <v>1560039.01</v>
      </c>
      <c r="AR41" s="10">
        <v>0</v>
      </c>
      <c r="AS41" s="10">
        <v>1560039.01</v>
      </c>
      <c r="AT41" s="10">
        <v>0</v>
      </c>
      <c r="AU41" s="10">
        <v>1560039.01</v>
      </c>
      <c r="AV41" s="10">
        <v>-684294.77</v>
      </c>
      <c r="AW41" s="10">
        <v>875744.24</v>
      </c>
      <c r="AX41" s="10">
        <v>-450087.6</v>
      </c>
      <c r="AY41" s="10">
        <v>425656.64</v>
      </c>
      <c r="AZ41" s="10">
        <v>-24597.73</v>
      </c>
      <c r="BA41" s="10">
        <v>401058.91</v>
      </c>
      <c r="BB41" s="10">
        <v>-179495.8</v>
      </c>
      <c r="BC41" s="10">
        <v>221563.11</v>
      </c>
      <c r="BD41" s="10">
        <v>1629359.78</v>
      </c>
      <c r="BE41" s="10">
        <v>1850922.89</v>
      </c>
      <c r="BF41" s="10">
        <v>513105.11</v>
      </c>
      <c r="BG41" s="10">
        <v>2364028</v>
      </c>
      <c r="BH41" s="10">
        <v>-28233.45</v>
      </c>
      <c r="BI41" s="10">
        <v>2335794.5499999998</v>
      </c>
      <c r="BJ41" s="10">
        <f t="shared" si="0"/>
        <v>0</v>
      </c>
      <c r="BK41" s="10">
        <f>SUM(BK40)</f>
        <v>2335794.5499999998</v>
      </c>
      <c r="BL41" s="10">
        <f t="shared" si="0"/>
        <v>0</v>
      </c>
      <c r="BM41" s="10">
        <f>SUM(BM40)</f>
        <v>2335794.5499999998</v>
      </c>
    </row>
    <row r="42" spans="1:65" x14ac:dyDescent="0.35">
      <c r="A42" s="4" t="s">
        <v>194</v>
      </c>
      <c r="B42" s="5" t="s">
        <v>195</v>
      </c>
      <c r="C42" s="9">
        <v>954332.22</v>
      </c>
      <c r="D42" s="9">
        <v>-114003.33</v>
      </c>
      <c r="E42" s="9">
        <v>840328.89</v>
      </c>
      <c r="F42" s="9">
        <v>456903.02</v>
      </c>
      <c r="G42" s="9">
        <v>1297231.9099999999</v>
      </c>
      <c r="H42" s="9">
        <v>-125595.97</v>
      </c>
      <c r="I42" s="9">
        <v>1171635.94</v>
      </c>
      <c r="J42" s="9">
        <v>-164618.46</v>
      </c>
      <c r="K42" s="9">
        <v>1007017.48</v>
      </c>
      <c r="L42" s="9">
        <v>-75453.119999999995</v>
      </c>
      <c r="M42" s="9">
        <v>931564.36</v>
      </c>
      <c r="N42" s="9">
        <v>-120483.09</v>
      </c>
      <c r="O42" s="9">
        <v>811081.27</v>
      </c>
      <c r="P42" s="9">
        <v>-78241.350000000006</v>
      </c>
      <c r="Q42" s="9">
        <v>732839.92</v>
      </c>
      <c r="R42" s="9">
        <v>-110188.43</v>
      </c>
      <c r="S42" s="9">
        <v>622651.49</v>
      </c>
      <c r="T42" s="9">
        <v>442920.28</v>
      </c>
      <c r="U42" s="9">
        <v>1065571.77</v>
      </c>
      <c r="V42" s="9">
        <v>-104647.67999999999</v>
      </c>
      <c r="W42" s="9">
        <v>960924.09</v>
      </c>
      <c r="X42" s="9">
        <v>786419</v>
      </c>
      <c r="Y42" s="9">
        <v>1747343.09</v>
      </c>
      <c r="Z42" s="9">
        <v>-988570.38</v>
      </c>
      <c r="AA42" s="9">
        <v>758772.71</v>
      </c>
      <c r="AB42" s="9">
        <v>-74309.08</v>
      </c>
      <c r="AC42" s="9">
        <v>684463.63</v>
      </c>
      <c r="AD42" s="9">
        <v>11604.98</v>
      </c>
      <c r="AE42" s="9">
        <v>696068.61</v>
      </c>
      <c r="AF42" s="9">
        <v>-97039.74</v>
      </c>
      <c r="AG42" s="9">
        <v>599028.87</v>
      </c>
      <c r="AH42" s="9">
        <v>-149050.70000000001</v>
      </c>
      <c r="AI42" s="9">
        <v>449978.17</v>
      </c>
      <c r="AJ42" s="9">
        <v>863867.68</v>
      </c>
      <c r="AK42" s="9">
        <v>1313845.8500000001</v>
      </c>
      <c r="AL42" s="9">
        <v>-110682.26</v>
      </c>
      <c r="AM42" s="9">
        <v>1203163.5900000001</v>
      </c>
      <c r="AN42" s="9">
        <v>-71588</v>
      </c>
      <c r="AO42" s="9">
        <v>1131575.5900000001</v>
      </c>
      <c r="AP42" s="9">
        <v>745900.51</v>
      </c>
      <c r="AQ42" s="9">
        <v>1877476.1</v>
      </c>
      <c r="AR42" s="9">
        <v>-794934.1</v>
      </c>
      <c r="AS42" s="9">
        <v>1082542</v>
      </c>
      <c r="AT42" s="9">
        <v>-50426.63</v>
      </c>
      <c r="AU42" s="9">
        <v>1032115.37</v>
      </c>
      <c r="AV42" s="9">
        <v>-11686.55</v>
      </c>
      <c r="AW42" s="9">
        <v>1020428.82</v>
      </c>
      <c r="AX42" s="9">
        <v>-21115.35</v>
      </c>
      <c r="AY42" s="9">
        <v>999313.47</v>
      </c>
      <c r="AZ42" s="9">
        <v>-21115.35</v>
      </c>
      <c r="BA42" s="9">
        <v>978198.12</v>
      </c>
      <c r="BB42" s="9">
        <v>-1246440.58</v>
      </c>
      <c r="BC42" s="9">
        <v>-268242.46000000002</v>
      </c>
      <c r="BD42" s="9">
        <v>1209393.4099999999</v>
      </c>
      <c r="BE42" s="9">
        <v>941150.95</v>
      </c>
      <c r="BF42" s="9">
        <v>-18523.59</v>
      </c>
      <c r="BG42" s="9">
        <v>922627.36</v>
      </c>
      <c r="BH42" s="9">
        <v>-649104.65</v>
      </c>
      <c r="BI42" s="9">
        <v>273522.71000000002</v>
      </c>
      <c r="BJ42" s="9">
        <f t="shared" si="0"/>
        <v>-13340.47000000003</v>
      </c>
      <c r="BK42" s="9">
        <v>260182.24</v>
      </c>
      <c r="BL42" s="9">
        <f t="shared" si="0"/>
        <v>-14155.00999999998</v>
      </c>
      <c r="BM42" s="9">
        <v>246027.23</v>
      </c>
    </row>
    <row r="43" spans="1:65" x14ac:dyDescent="0.35">
      <c r="A43" s="7" t="s">
        <v>0</v>
      </c>
      <c r="B43" s="5" t="s">
        <v>196</v>
      </c>
      <c r="C43" s="10">
        <v>954332.22</v>
      </c>
      <c r="D43" s="10">
        <v>-114003.33</v>
      </c>
      <c r="E43" s="10">
        <v>840328.89</v>
      </c>
      <c r="F43" s="10">
        <v>456903.02</v>
      </c>
      <c r="G43" s="10">
        <v>1297231.9099999999</v>
      </c>
      <c r="H43" s="10">
        <v>-125595.97</v>
      </c>
      <c r="I43" s="10">
        <v>1171635.94</v>
      </c>
      <c r="J43" s="10">
        <v>-164618.46</v>
      </c>
      <c r="K43" s="10">
        <v>1007017.48</v>
      </c>
      <c r="L43" s="10">
        <v>-75453.119999999995</v>
      </c>
      <c r="M43" s="10">
        <v>931564.36</v>
      </c>
      <c r="N43" s="10">
        <v>-120483.09</v>
      </c>
      <c r="O43" s="10">
        <v>811081.27</v>
      </c>
      <c r="P43" s="10">
        <v>-78241.350000000006</v>
      </c>
      <c r="Q43" s="10">
        <v>732839.92</v>
      </c>
      <c r="R43" s="10">
        <v>-110188.43</v>
      </c>
      <c r="S43" s="10">
        <v>622651.49</v>
      </c>
      <c r="T43" s="10">
        <v>442920.28</v>
      </c>
      <c r="U43" s="10">
        <v>1065571.77</v>
      </c>
      <c r="V43" s="10">
        <v>-104647.67999999999</v>
      </c>
      <c r="W43" s="10">
        <v>960924.09</v>
      </c>
      <c r="X43" s="10">
        <v>786419</v>
      </c>
      <c r="Y43" s="10">
        <v>1747343.09</v>
      </c>
      <c r="Z43" s="10">
        <v>-988570.38</v>
      </c>
      <c r="AA43" s="10">
        <v>758772.71</v>
      </c>
      <c r="AB43" s="10">
        <v>-74309.08</v>
      </c>
      <c r="AC43" s="10">
        <v>684463.63</v>
      </c>
      <c r="AD43" s="10">
        <v>11604.98</v>
      </c>
      <c r="AE43" s="10">
        <v>696068.61</v>
      </c>
      <c r="AF43" s="10">
        <v>-97039.74</v>
      </c>
      <c r="AG43" s="10">
        <v>599028.87</v>
      </c>
      <c r="AH43" s="10">
        <v>-149050.70000000001</v>
      </c>
      <c r="AI43" s="10">
        <v>449978.17</v>
      </c>
      <c r="AJ43" s="10">
        <v>863867.68</v>
      </c>
      <c r="AK43" s="10">
        <v>1313845.8500000001</v>
      </c>
      <c r="AL43" s="10">
        <v>-110682.26</v>
      </c>
      <c r="AM43" s="10">
        <v>1203163.5900000001</v>
      </c>
      <c r="AN43" s="10">
        <v>-71588</v>
      </c>
      <c r="AO43" s="10">
        <v>1131575.5900000001</v>
      </c>
      <c r="AP43" s="10">
        <v>745900.51</v>
      </c>
      <c r="AQ43" s="10">
        <v>1877476.1</v>
      </c>
      <c r="AR43" s="10">
        <v>-794934.1</v>
      </c>
      <c r="AS43" s="10">
        <v>1082542</v>
      </c>
      <c r="AT43" s="10">
        <v>-50426.63</v>
      </c>
      <c r="AU43" s="10">
        <v>1032115.37</v>
      </c>
      <c r="AV43" s="10">
        <v>-11686.55</v>
      </c>
      <c r="AW43" s="10">
        <v>1020428.82</v>
      </c>
      <c r="AX43" s="10">
        <v>-21115.35</v>
      </c>
      <c r="AY43" s="10">
        <v>999313.47</v>
      </c>
      <c r="AZ43" s="10">
        <v>-21115.35</v>
      </c>
      <c r="BA43" s="10">
        <v>978198.12</v>
      </c>
      <c r="BB43" s="10">
        <v>-1246440.58</v>
      </c>
      <c r="BC43" s="10">
        <v>-268242.46000000002</v>
      </c>
      <c r="BD43" s="10">
        <v>1209393.4099999999</v>
      </c>
      <c r="BE43" s="10">
        <v>941150.95</v>
      </c>
      <c r="BF43" s="10">
        <v>-18523.59</v>
      </c>
      <c r="BG43" s="10">
        <v>922627.36</v>
      </c>
      <c r="BH43" s="10">
        <v>-649104.65</v>
      </c>
      <c r="BI43" s="10">
        <v>273522.71000000002</v>
      </c>
      <c r="BJ43" s="10">
        <f t="shared" si="0"/>
        <v>-13340.47000000003</v>
      </c>
      <c r="BK43" s="10">
        <f>SUM(BK42)</f>
        <v>260182.24</v>
      </c>
      <c r="BL43" s="10">
        <f t="shared" si="0"/>
        <v>-14155.00999999998</v>
      </c>
      <c r="BM43" s="10">
        <f>SUM(BM42)</f>
        <v>246027.23</v>
      </c>
    </row>
    <row r="44" spans="1:65" x14ac:dyDescent="0.35">
      <c r="A44" s="4" t="s">
        <v>197</v>
      </c>
      <c r="B44" s="5" t="s">
        <v>198</v>
      </c>
      <c r="C44" s="9">
        <v>6623773</v>
      </c>
      <c r="D44" s="9">
        <v>-614989</v>
      </c>
      <c r="E44" s="9">
        <v>6008784</v>
      </c>
      <c r="F44" s="9">
        <v>-558261</v>
      </c>
      <c r="G44" s="9">
        <v>5450523</v>
      </c>
      <c r="H44" s="9">
        <v>-2596348</v>
      </c>
      <c r="I44" s="9">
        <v>2854175</v>
      </c>
      <c r="J44" s="9">
        <v>-1083899</v>
      </c>
      <c r="K44" s="9">
        <v>1770276</v>
      </c>
      <c r="L44" s="9">
        <v>-174787</v>
      </c>
      <c r="M44" s="9">
        <v>1595489</v>
      </c>
      <c r="N44" s="9">
        <v>-149458</v>
      </c>
      <c r="O44" s="9">
        <v>1446031</v>
      </c>
      <c r="P44" s="9">
        <v>-5273</v>
      </c>
      <c r="Q44" s="9">
        <v>1440758</v>
      </c>
      <c r="R44" s="9">
        <v>-23375</v>
      </c>
      <c r="S44" s="9">
        <v>1417383</v>
      </c>
      <c r="T44" s="9">
        <v>658039</v>
      </c>
      <c r="U44" s="9">
        <v>2075422</v>
      </c>
      <c r="V44" s="9">
        <v>2222324</v>
      </c>
      <c r="W44" s="9">
        <v>4297746</v>
      </c>
      <c r="X44" s="9">
        <v>999163</v>
      </c>
      <c r="Y44" s="9">
        <v>5296909</v>
      </c>
      <c r="Z44" s="9">
        <v>81359</v>
      </c>
      <c r="AA44" s="9">
        <v>5378268</v>
      </c>
      <c r="AB44" s="9">
        <v>238351</v>
      </c>
      <c r="AC44" s="9">
        <v>5616619</v>
      </c>
      <c r="AD44" s="9">
        <v>-1760561</v>
      </c>
      <c r="AE44" s="9">
        <v>3856058</v>
      </c>
      <c r="AF44" s="9">
        <v>-851480</v>
      </c>
      <c r="AG44" s="9">
        <v>3004578</v>
      </c>
      <c r="AH44" s="9">
        <v>-382429</v>
      </c>
      <c r="AI44" s="9">
        <v>2622149</v>
      </c>
      <c r="AJ44" s="9">
        <v>-1138923</v>
      </c>
      <c r="AK44" s="9">
        <v>1483226</v>
      </c>
      <c r="AL44" s="9">
        <v>-96623</v>
      </c>
      <c r="AM44" s="9">
        <v>1386603</v>
      </c>
      <c r="AN44" s="9">
        <v>725</v>
      </c>
      <c r="AO44" s="9">
        <v>1387328</v>
      </c>
      <c r="AP44" s="9">
        <v>96280</v>
      </c>
      <c r="AQ44" s="9">
        <v>1483608</v>
      </c>
      <c r="AR44" s="9">
        <v>525263</v>
      </c>
      <c r="AS44" s="9">
        <v>2008871</v>
      </c>
      <c r="AT44" s="9">
        <v>953583</v>
      </c>
      <c r="AU44" s="9">
        <v>2962454</v>
      </c>
      <c r="AV44" s="9">
        <v>3237345</v>
      </c>
      <c r="AW44" s="9">
        <v>6199799</v>
      </c>
      <c r="AX44" s="9">
        <v>-647979</v>
      </c>
      <c r="AY44" s="9">
        <v>5551820</v>
      </c>
      <c r="AZ44" s="9">
        <v>395348.66</v>
      </c>
      <c r="BA44" s="9">
        <v>5947168.6600000001</v>
      </c>
      <c r="BB44" s="9">
        <v>-4103312.59</v>
      </c>
      <c r="BC44" s="9">
        <v>1843856.07</v>
      </c>
      <c r="BD44" s="9">
        <v>1015822.69</v>
      </c>
      <c r="BE44" s="9">
        <v>2859678.76</v>
      </c>
      <c r="BF44" s="9">
        <v>-758925.1</v>
      </c>
      <c r="BG44" s="9">
        <v>2100753.66</v>
      </c>
      <c r="BH44" s="9">
        <v>-1348375.36</v>
      </c>
      <c r="BI44" s="9">
        <v>752378.3</v>
      </c>
      <c r="BJ44" s="9">
        <f t="shared" si="0"/>
        <v>863371.78</v>
      </c>
      <c r="BK44" s="9">
        <v>1615750.08</v>
      </c>
      <c r="BL44" s="9">
        <f t="shared" si="0"/>
        <v>-92856.670000000158</v>
      </c>
      <c r="BM44" s="9">
        <v>1522893.41</v>
      </c>
    </row>
    <row r="45" spans="1:65" x14ac:dyDescent="0.35">
      <c r="A45" s="7" t="s">
        <v>0</v>
      </c>
      <c r="B45" s="5" t="s">
        <v>199</v>
      </c>
      <c r="C45" s="10">
        <v>6623773</v>
      </c>
      <c r="D45" s="10">
        <v>-614989</v>
      </c>
      <c r="E45" s="10">
        <v>6008784</v>
      </c>
      <c r="F45" s="10">
        <v>-558261</v>
      </c>
      <c r="G45" s="10">
        <v>5450523</v>
      </c>
      <c r="H45" s="10">
        <v>-2596348</v>
      </c>
      <c r="I45" s="10">
        <v>2854175</v>
      </c>
      <c r="J45" s="10">
        <v>-1083899</v>
      </c>
      <c r="K45" s="10">
        <v>1770276</v>
      </c>
      <c r="L45" s="10">
        <v>-174787</v>
      </c>
      <c r="M45" s="10">
        <v>1595489</v>
      </c>
      <c r="N45" s="10">
        <v>-149458</v>
      </c>
      <c r="O45" s="10">
        <v>1446031</v>
      </c>
      <c r="P45" s="10">
        <v>-5273</v>
      </c>
      <c r="Q45" s="10">
        <v>1440758</v>
      </c>
      <c r="R45" s="10">
        <v>-23375</v>
      </c>
      <c r="S45" s="10">
        <v>1417383</v>
      </c>
      <c r="T45" s="10">
        <v>658039</v>
      </c>
      <c r="U45" s="10">
        <v>2075422</v>
      </c>
      <c r="V45" s="10">
        <v>2222324</v>
      </c>
      <c r="W45" s="10">
        <v>4297746</v>
      </c>
      <c r="X45" s="10">
        <v>999163</v>
      </c>
      <c r="Y45" s="10">
        <v>5296909</v>
      </c>
      <c r="Z45" s="10">
        <v>81359</v>
      </c>
      <c r="AA45" s="10">
        <v>5378268</v>
      </c>
      <c r="AB45" s="10">
        <v>238351</v>
      </c>
      <c r="AC45" s="10">
        <v>5616619</v>
      </c>
      <c r="AD45" s="10">
        <v>-1760561</v>
      </c>
      <c r="AE45" s="10">
        <v>3856058</v>
      </c>
      <c r="AF45" s="10">
        <v>-851480</v>
      </c>
      <c r="AG45" s="10">
        <v>3004578</v>
      </c>
      <c r="AH45" s="10">
        <v>-382429</v>
      </c>
      <c r="AI45" s="10">
        <v>2622149</v>
      </c>
      <c r="AJ45" s="10">
        <v>-1138923</v>
      </c>
      <c r="AK45" s="10">
        <v>1483226</v>
      </c>
      <c r="AL45" s="10">
        <v>-96623</v>
      </c>
      <c r="AM45" s="10">
        <v>1386603</v>
      </c>
      <c r="AN45" s="10">
        <v>725</v>
      </c>
      <c r="AO45" s="10">
        <v>1387328</v>
      </c>
      <c r="AP45" s="10">
        <v>96280</v>
      </c>
      <c r="AQ45" s="10">
        <v>1483608</v>
      </c>
      <c r="AR45" s="10">
        <v>525263</v>
      </c>
      <c r="AS45" s="10">
        <v>2008871</v>
      </c>
      <c r="AT45" s="10">
        <v>953583</v>
      </c>
      <c r="AU45" s="10">
        <v>2962454</v>
      </c>
      <c r="AV45" s="10">
        <v>3237345</v>
      </c>
      <c r="AW45" s="10">
        <v>6199799</v>
      </c>
      <c r="AX45" s="10">
        <v>-647979</v>
      </c>
      <c r="AY45" s="10">
        <v>5551820</v>
      </c>
      <c r="AZ45" s="10">
        <v>395348.66</v>
      </c>
      <c r="BA45" s="10">
        <v>5947168.6600000001</v>
      </c>
      <c r="BB45" s="10">
        <v>-4103312.59</v>
      </c>
      <c r="BC45" s="10">
        <v>1843856.07</v>
      </c>
      <c r="BD45" s="10">
        <v>1015822.69</v>
      </c>
      <c r="BE45" s="10">
        <v>2859678.76</v>
      </c>
      <c r="BF45" s="10">
        <v>-758925.1</v>
      </c>
      <c r="BG45" s="10">
        <v>2100753.66</v>
      </c>
      <c r="BH45" s="10">
        <v>-1348375.36</v>
      </c>
      <c r="BI45" s="10">
        <v>752378.3</v>
      </c>
      <c r="BJ45" s="10">
        <f t="shared" si="0"/>
        <v>863371.78</v>
      </c>
      <c r="BK45" s="10">
        <f>SUM(BK44)</f>
        <v>1615750.08</v>
      </c>
      <c r="BL45" s="10">
        <f t="shared" si="0"/>
        <v>-92856.670000000158</v>
      </c>
      <c r="BM45" s="10">
        <f>SUM(BM44)</f>
        <v>1522893.41</v>
      </c>
    </row>
    <row r="46" spans="1:65" x14ac:dyDescent="0.35">
      <c r="A46" s="4" t="s">
        <v>311</v>
      </c>
      <c r="B46" s="5" t="s">
        <v>312</v>
      </c>
      <c r="C46" s="9">
        <v>757827.07</v>
      </c>
      <c r="D46" s="9">
        <v>-156742.32999999999</v>
      </c>
      <c r="E46" s="9">
        <v>601084.74</v>
      </c>
      <c r="F46" s="9">
        <v>120566.69</v>
      </c>
      <c r="G46" s="9">
        <v>721651.43</v>
      </c>
      <c r="H46" s="9">
        <v>-599448.02</v>
      </c>
      <c r="I46" s="9">
        <v>122203.41</v>
      </c>
      <c r="J46" s="9">
        <v>-6061.18</v>
      </c>
      <c r="K46" s="9">
        <v>116142.23</v>
      </c>
      <c r="L46" s="9">
        <v>-16663.740000000002</v>
      </c>
      <c r="M46" s="9">
        <v>99478.49</v>
      </c>
      <c r="N46" s="9">
        <v>104725.97</v>
      </c>
      <c r="O46" s="9">
        <v>204204.46</v>
      </c>
      <c r="P46" s="9">
        <v>2918.2</v>
      </c>
      <c r="Q46" s="9">
        <v>207122.66</v>
      </c>
      <c r="R46" s="9">
        <v>189446.15</v>
      </c>
      <c r="S46" s="9">
        <v>396568.81</v>
      </c>
      <c r="T46" s="9">
        <v>-78954.86</v>
      </c>
      <c r="U46" s="9">
        <v>317613.95</v>
      </c>
      <c r="V46" s="9">
        <v>-124127.7</v>
      </c>
      <c r="W46" s="9">
        <v>193486.25</v>
      </c>
      <c r="X46" s="9">
        <v>129285.56</v>
      </c>
      <c r="Y46" s="9">
        <v>322771.81</v>
      </c>
      <c r="Z46" s="9">
        <v>284946.96999999997</v>
      </c>
      <c r="AA46" s="9">
        <v>607718.78</v>
      </c>
      <c r="AB46" s="9">
        <v>-145849.53</v>
      </c>
      <c r="AC46" s="9">
        <v>461869.25</v>
      </c>
      <c r="AD46" s="9">
        <v>-156584.04</v>
      </c>
      <c r="AE46" s="9">
        <v>305285.21000000002</v>
      </c>
      <c r="AF46" s="9">
        <v>-185546.97</v>
      </c>
      <c r="AG46" s="9">
        <v>119738.24000000001</v>
      </c>
      <c r="AH46" s="9">
        <v>11091.5</v>
      </c>
      <c r="AI46" s="9">
        <v>130829.74</v>
      </c>
      <c r="AJ46" s="9">
        <v>-38434.839999999997</v>
      </c>
      <c r="AK46" s="9">
        <v>92394.9</v>
      </c>
      <c r="AL46" s="9">
        <v>146976.64000000001</v>
      </c>
      <c r="AM46" s="9">
        <v>239371.54</v>
      </c>
      <c r="AN46" s="9">
        <v>14200.97</v>
      </c>
      <c r="AO46" s="9">
        <v>253572.51</v>
      </c>
      <c r="AP46" s="9">
        <v>67094.03</v>
      </c>
      <c r="AQ46" s="9">
        <v>320666.53999999998</v>
      </c>
      <c r="AR46" s="9">
        <v>440651.42</v>
      </c>
      <c r="AS46" s="9">
        <v>761317.96</v>
      </c>
      <c r="AT46" s="9">
        <v>-257100.4</v>
      </c>
      <c r="AU46" s="9">
        <v>504217.56</v>
      </c>
      <c r="AV46" s="9">
        <v>196712.42</v>
      </c>
      <c r="AW46" s="9">
        <v>700929.98</v>
      </c>
      <c r="AX46" s="9">
        <v>-64926.15</v>
      </c>
      <c r="AY46" s="9">
        <v>636003.82999999996</v>
      </c>
      <c r="AZ46" s="9">
        <v>-262435.34000000003</v>
      </c>
      <c r="BA46" s="9">
        <v>373568.49</v>
      </c>
      <c r="BB46" s="9">
        <v>-121600.83</v>
      </c>
      <c r="BC46" s="9">
        <v>251967.66</v>
      </c>
      <c r="BD46" s="9">
        <v>-40783.97</v>
      </c>
      <c r="BE46" s="9">
        <v>211183.69</v>
      </c>
      <c r="BF46" s="9">
        <v>245835.95</v>
      </c>
      <c r="BG46" s="9">
        <v>457019.64</v>
      </c>
      <c r="BH46" s="9">
        <v>20880.09</v>
      </c>
      <c r="BI46" s="9">
        <v>477899.73</v>
      </c>
      <c r="BJ46" s="9">
        <f t="shared" si="0"/>
        <v>669527.92999999993</v>
      </c>
      <c r="BK46" s="9">
        <v>1147427.6599999999</v>
      </c>
      <c r="BL46" s="9">
        <f t="shared" si="0"/>
        <v>-600239.57999999996</v>
      </c>
      <c r="BM46" s="9">
        <v>547188.07999999996</v>
      </c>
    </row>
    <row r="47" spans="1:65" x14ac:dyDescent="0.35">
      <c r="A47" s="7" t="s">
        <v>0</v>
      </c>
      <c r="B47" s="5" t="s">
        <v>313</v>
      </c>
      <c r="C47" s="10">
        <v>757827.07</v>
      </c>
      <c r="D47" s="10">
        <v>-156742.32999999999</v>
      </c>
      <c r="E47" s="10">
        <v>601084.74</v>
      </c>
      <c r="F47" s="10">
        <v>120566.69</v>
      </c>
      <c r="G47" s="10">
        <v>721651.43</v>
      </c>
      <c r="H47" s="10">
        <v>-599448.02</v>
      </c>
      <c r="I47" s="10">
        <v>122203.41</v>
      </c>
      <c r="J47" s="10">
        <v>-6061.18</v>
      </c>
      <c r="K47" s="10">
        <v>116142.23</v>
      </c>
      <c r="L47" s="10">
        <v>-16663.740000000002</v>
      </c>
      <c r="M47" s="10">
        <v>99478.49</v>
      </c>
      <c r="N47" s="10">
        <v>104725.97</v>
      </c>
      <c r="O47" s="10">
        <v>204204.46</v>
      </c>
      <c r="P47" s="10">
        <v>2918.2</v>
      </c>
      <c r="Q47" s="10">
        <v>207122.66</v>
      </c>
      <c r="R47" s="10">
        <v>189446.15</v>
      </c>
      <c r="S47" s="10">
        <v>396568.81</v>
      </c>
      <c r="T47" s="10">
        <v>-78954.86</v>
      </c>
      <c r="U47" s="10">
        <v>317613.95</v>
      </c>
      <c r="V47" s="10">
        <v>-124127.7</v>
      </c>
      <c r="W47" s="10">
        <v>193486.25</v>
      </c>
      <c r="X47" s="10">
        <v>129285.56</v>
      </c>
      <c r="Y47" s="10">
        <v>322771.81</v>
      </c>
      <c r="Z47" s="10">
        <v>284946.96999999997</v>
      </c>
      <c r="AA47" s="10">
        <v>607718.78</v>
      </c>
      <c r="AB47" s="10">
        <v>-145849.53</v>
      </c>
      <c r="AC47" s="10">
        <v>461869.25</v>
      </c>
      <c r="AD47" s="10">
        <v>-156584.04</v>
      </c>
      <c r="AE47" s="10">
        <v>305285.21000000002</v>
      </c>
      <c r="AF47" s="10">
        <v>-185546.97</v>
      </c>
      <c r="AG47" s="10">
        <v>119738.24000000001</v>
      </c>
      <c r="AH47" s="10">
        <v>11091.5</v>
      </c>
      <c r="AI47" s="10">
        <v>130829.74</v>
      </c>
      <c r="AJ47" s="10">
        <v>-38434.839999999997</v>
      </c>
      <c r="AK47" s="10">
        <v>92394.9</v>
      </c>
      <c r="AL47" s="10">
        <v>146976.64000000001</v>
      </c>
      <c r="AM47" s="10">
        <v>239371.54</v>
      </c>
      <c r="AN47" s="10">
        <v>14200.97</v>
      </c>
      <c r="AO47" s="10">
        <v>253572.51</v>
      </c>
      <c r="AP47" s="10">
        <v>67094.03</v>
      </c>
      <c r="AQ47" s="10">
        <v>320666.53999999998</v>
      </c>
      <c r="AR47" s="10">
        <v>440651.42</v>
      </c>
      <c r="AS47" s="10">
        <v>761317.96</v>
      </c>
      <c r="AT47" s="10">
        <v>-257100.4</v>
      </c>
      <c r="AU47" s="10">
        <v>504217.56</v>
      </c>
      <c r="AV47" s="10">
        <v>196712.42</v>
      </c>
      <c r="AW47" s="10">
        <v>700929.98</v>
      </c>
      <c r="AX47" s="10">
        <v>-64926.15</v>
      </c>
      <c r="AY47" s="10">
        <v>636003.82999999996</v>
      </c>
      <c r="AZ47" s="10">
        <v>-262435.34000000003</v>
      </c>
      <c r="BA47" s="10">
        <v>373568.49</v>
      </c>
      <c r="BB47" s="10">
        <v>-121600.83</v>
      </c>
      <c r="BC47" s="10">
        <v>251967.66</v>
      </c>
      <c r="BD47" s="10">
        <v>-40783.97</v>
      </c>
      <c r="BE47" s="10">
        <v>211183.69</v>
      </c>
      <c r="BF47" s="10">
        <v>245835.95</v>
      </c>
      <c r="BG47" s="10">
        <v>457019.64</v>
      </c>
      <c r="BH47" s="10">
        <v>20880.09</v>
      </c>
      <c r="BI47" s="10">
        <v>477899.73</v>
      </c>
      <c r="BJ47" s="10">
        <f t="shared" si="0"/>
        <v>669527.92999999993</v>
      </c>
      <c r="BK47" s="10">
        <f>SUM(BK46)</f>
        <v>1147427.6599999999</v>
      </c>
      <c r="BL47" s="10">
        <f t="shared" si="0"/>
        <v>-600239.57999999996</v>
      </c>
      <c r="BM47" s="10">
        <f>SUM(BM46)</f>
        <v>547188.07999999996</v>
      </c>
    </row>
    <row r="48" spans="1:65" x14ac:dyDescent="0.35">
      <c r="A48" s="7" t="s">
        <v>0</v>
      </c>
      <c r="B48" s="5" t="s">
        <v>200</v>
      </c>
      <c r="C48" s="10">
        <v>15667303.289999999</v>
      </c>
      <c r="D48" s="10">
        <v>-52348</v>
      </c>
      <c r="E48" s="10">
        <v>15614955.289999999</v>
      </c>
      <c r="F48" s="10">
        <v>-2666392.14</v>
      </c>
      <c r="G48" s="10">
        <v>12948563.15</v>
      </c>
      <c r="H48" s="10">
        <v>-1317862.26</v>
      </c>
      <c r="I48" s="10">
        <v>11630700.890000001</v>
      </c>
      <c r="J48" s="10">
        <v>534008.81999999995</v>
      </c>
      <c r="K48" s="10">
        <v>12164709.710000001</v>
      </c>
      <c r="L48" s="10">
        <v>-1947142.89</v>
      </c>
      <c r="M48" s="10">
        <v>10217566.82</v>
      </c>
      <c r="N48" s="10">
        <v>-742327.39</v>
      </c>
      <c r="O48" s="10">
        <v>9475239.4299999997</v>
      </c>
      <c r="P48" s="10">
        <v>-1229912.8</v>
      </c>
      <c r="Q48" s="10">
        <v>8245326.6299999999</v>
      </c>
      <c r="R48" s="10">
        <v>762167.55</v>
      </c>
      <c r="S48" s="10">
        <v>9007494.1799999997</v>
      </c>
      <c r="T48" s="10">
        <v>-839128.66</v>
      </c>
      <c r="U48" s="10">
        <v>8168365.5199999996</v>
      </c>
      <c r="V48" s="10">
        <v>1823515.66</v>
      </c>
      <c r="W48" s="10">
        <v>9991881.1799999997</v>
      </c>
      <c r="X48" s="10">
        <v>1973749.69</v>
      </c>
      <c r="Y48" s="10">
        <v>11965630.869999999</v>
      </c>
      <c r="Z48" s="10">
        <v>-3200538.16</v>
      </c>
      <c r="AA48" s="10">
        <v>8765092.7100000009</v>
      </c>
      <c r="AB48" s="10">
        <v>2461852.67</v>
      </c>
      <c r="AC48" s="10">
        <v>11226945.380000001</v>
      </c>
      <c r="AD48" s="10">
        <v>-360403.6</v>
      </c>
      <c r="AE48" s="10">
        <v>10866541.779999999</v>
      </c>
      <c r="AF48" s="10">
        <v>216743.96</v>
      </c>
      <c r="AG48" s="10">
        <v>11083285.74</v>
      </c>
      <c r="AH48" s="10">
        <v>-33687.79</v>
      </c>
      <c r="AI48" s="10">
        <v>11049597.949999999</v>
      </c>
      <c r="AJ48" s="10">
        <v>-1409843.22</v>
      </c>
      <c r="AK48" s="10">
        <v>9639754.7300000004</v>
      </c>
      <c r="AL48" s="10">
        <v>-1436742.8</v>
      </c>
      <c r="AM48" s="10">
        <v>8203011.9299999997</v>
      </c>
      <c r="AN48" s="10">
        <v>-835948.34</v>
      </c>
      <c r="AO48" s="10">
        <v>7367063.5899999999</v>
      </c>
      <c r="AP48" s="10">
        <v>872730.16</v>
      </c>
      <c r="AQ48" s="10">
        <v>8239793.75</v>
      </c>
      <c r="AR48" s="10">
        <v>-1165003.58</v>
      </c>
      <c r="AS48" s="10">
        <v>7074790.1699999999</v>
      </c>
      <c r="AT48" s="10">
        <v>518278.24</v>
      </c>
      <c r="AU48" s="10">
        <v>7593068.4100000001</v>
      </c>
      <c r="AV48" s="10">
        <v>3948364.06</v>
      </c>
      <c r="AW48" s="10">
        <v>11541432.470000001</v>
      </c>
      <c r="AX48" s="10">
        <v>-427529.65</v>
      </c>
      <c r="AY48" s="10">
        <v>11113902.82</v>
      </c>
      <c r="AZ48" s="10">
        <v>4487972.6399999997</v>
      </c>
      <c r="BA48" s="10">
        <v>15601875.460000001</v>
      </c>
      <c r="BB48" s="10">
        <v>-7724530.2000000002</v>
      </c>
      <c r="BC48" s="10">
        <v>7877345.2599999998</v>
      </c>
      <c r="BD48" s="10">
        <v>651159.18000000005</v>
      </c>
      <c r="BE48" s="10">
        <v>8528504.4399999995</v>
      </c>
      <c r="BF48" s="10">
        <v>347254.47</v>
      </c>
      <c r="BG48" s="10">
        <v>8875758.9100000001</v>
      </c>
      <c r="BH48" s="10">
        <v>-1573038.52</v>
      </c>
      <c r="BI48" s="10">
        <v>7302720.3899999997</v>
      </c>
      <c r="BJ48" s="10">
        <f t="shared" si="0"/>
        <v>834177.50000000093</v>
      </c>
      <c r="BK48" s="10">
        <f>BK25+BK27+BK29+BK31+BK33+BK35+BK37+BK39+BK41+BK43+BK45+BK47</f>
        <v>8136897.8900000006</v>
      </c>
      <c r="BL48" s="10">
        <f t="shared" si="0"/>
        <v>-755151.98000000045</v>
      </c>
      <c r="BM48" s="10">
        <f>BM25+BM27+BM29+BM31+BM33+BM35+BM37+BM39+BM41+BM43+BM45+BM47</f>
        <v>7381745.9100000001</v>
      </c>
    </row>
    <row r="49" spans="1:65" x14ac:dyDescent="0.35">
      <c r="A49" s="4" t="s">
        <v>0</v>
      </c>
      <c r="B49" s="5" t="s">
        <v>201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x14ac:dyDescent="0.35">
      <c r="A50" s="4" t="s">
        <v>202</v>
      </c>
      <c r="B50" s="5" t="s">
        <v>203</v>
      </c>
      <c r="C50" s="9">
        <v>61103.51</v>
      </c>
      <c r="D50" s="9">
        <v>-500</v>
      </c>
      <c r="E50" s="9">
        <v>60603.51</v>
      </c>
      <c r="F50" s="9">
        <v>-500</v>
      </c>
      <c r="G50" s="9">
        <v>60103.51</v>
      </c>
      <c r="H50" s="9">
        <v>-500</v>
      </c>
      <c r="I50" s="9">
        <v>59603.51</v>
      </c>
      <c r="J50" s="9">
        <v>-500</v>
      </c>
      <c r="K50" s="9">
        <v>59103.51</v>
      </c>
      <c r="L50" s="9">
        <v>-500</v>
      </c>
      <c r="M50" s="9">
        <v>58603.51</v>
      </c>
      <c r="N50" s="9">
        <v>-500</v>
      </c>
      <c r="O50" s="9">
        <v>58103.51</v>
      </c>
      <c r="P50" s="9">
        <v>-500</v>
      </c>
      <c r="Q50" s="9">
        <v>57603.51</v>
      </c>
      <c r="R50" s="9">
        <v>-500</v>
      </c>
      <c r="S50" s="9">
        <v>57103.51</v>
      </c>
      <c r="T50" s="9">
        <v>-500</v>
      </c>
      <c r="U50" s="9">
        <v>56603.51</v>
      </c>
      <c r="V50" s="9">
        <v>-500</v>
      </c>
      <c r="W50" s="9">
        <v>56103.51</v>
      </c>
      <c r="X50" s="9">
        <v>-500</v>
      </c>
      <c r="Y50" s="9">
        <v>55603.51</v>
      </c>
      <c r="Z50" s="9">
        <v>-466.67</v>
      </c>
      <c r="AA50" s="9">
        <v>55136.84</v>
      </c>
      <c r="AB50" s="9">
        <v>-466.67</v>
      </c>
      <c r="AC50" s="9">
        <v>54670.17</v>
      </c>
      <c r="AD50" s="9">
        <v>-54670.17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</row>
    <row r="51" spans="1:65" x14ac:dyDescent="0.35">
      <c r="A51" s="7" t="s">
        <v>0</v>
      </c>
      <c r="B51" s="5" t="s">
        <v>204</v>
      </c>
      <c r="C51" s="10">
        <v>61103.51</v>
      </c>
      <c r="D51" s="10">
        <v>-500</v>
      </c>
      <c r="E51" s="10">
        <v>60603.51</v>
      </c>
      <c r="F51" s="10">
        <v>-500</v>
      </c>
      <c r="G51" s="10">
        <v>60103.51</v>
      </c>
      <c r="H51" s="10">
        <v>-500</v>
      </c>
      <c r="I51" s="10">
        <v>59603.51</v>
      </c>
      <c r="J51" s="10">
        <v>-500</v>
      </c>
      <c r="K51" s="10">
        <v>59103.51</v>
      </c>
      <c r="L51" s="10">
        <v>-500</v>
      </c>
      <c r="M51" s="10">
        <v>58603.51</v>
      </c>
      <c r="N51" s="10">
        <v>-500</v>
      </c>
      <c r="O51" s="10">
        <v>58103.51</v>
      </c>
      <c r="P51" s="10">
        <v>-500</v>
      </c>
      <c r="Q51" s="10">
        <v>57603.51</v>
      </c>
      <c r="R51" s="10">
        <v>-500</v>
      </c>
      <c r="S51" s="10">
        <v>57103.51</v>
      </c>
      <c r="T51" s="10">
        <v>-500</v>
      </c>
      <c r="U51" s="10">
        <v>56603.51</v>
      </c>
      <c r="V51" s="10">
        <v>-500</v>
      </c>
      <c r="W51" s="10">
        <v>56103.51</v>
      </c>
      <c r="X51" s="10">
        <v>-500</v>
      </c>
      <c r="Y51" s="10">
        <v>55603.51</v>
      </c>
      <c r="Z51" s="10">
        <v>-466.67</v>
      </c>
      <c r="AA51" s="10">
        <v>55136.84</v>
      </c>
      <c r="AB51" s="10">
        <v>-466.67</v>
      </c>
      <c r="AC51" s="10">
        <v>54670.17</v>
      </c>
      <c r="AD51" s="10">
        <v>-54670.17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/>
      <c r="BL51" s="10">
        <f t="shared" si="0"/>
        <v>0</v>
      </c>
      <c r="BM51" s="10"/>
    </row>
    <row r="52" spans="1:65" x14ac:dyDescent="0.35">
      <c r="A52" s="4" t="s">
        <v>286</v>
      </c>
      <c r="B52" s="5" t="s">
        <v>287</v>
      </c>
      <c r="C52" s="9">
        <v>6523225.2599999998</v>
      </c>
      <c r="D52" s="9">
        <v>21625.19</v>
      </c>
      <c r="E52" s="9">
        <v>6544850.4500000002</v>
      </c>
      <c r="F52" s="9">
        <v>-15787.27</v>
      </c>
      <c r="G52" s="9">
        <v>6529063.1799999997</v>
      </c>
      <c r="H52" s="9">
        <v>30066.37</v>
      </c>
      <c r="I52" s="9">
        <v>6559129.5499999998</v>
      </c>
      <c r="J52" s="9">
        <v>9185.2199999999993</v>
      </c>
      <c r="K52" s="9">
        <v>6568314.7699999996</v>
      </c>
      <c r="L52" s="9">
        <v>15497.59</v>
      </c>
      <c r="M52" s="9">
        <v>6583812.3600000003</v>
      </c>
      <c r="N52" s="9">
        <v>16536.2</v>
      </c>
      <c r="O52" s="9">
        <v>6600348.5599999996</v>
      </c>
      <c r="P52" s="9">
        <v>17435.439999999999</v>
      </c>
      <c r="Q52" s="9">
        <v>6617784</v>
      </c>
      <c r="R52" s="9">
        <v>17329.5</v>
      </c>
      <c r="S52" s="9">
        <v>6635113.5</v>
      </c>
      <c r="T52" s="9">
        <v>17744.28</v>
      </c>
      <c r="U52" s="9">
        <v>6652857.7800000003</v>
      </c>
      <c r="V52" s="9">
        <v>12039.33</v>
      </c>
      <c r="W52" s="9">
        <v>6664897.1100000003</v>
      </c>
      <c r="X52" s="9">
        <v>1956664.67</v>
      </c>
      <c r="Y52" s="9">
        <v>8621561.7799999993</v>
      </c>
      <c r="Z52" s="9">
        <v>-8807.3799999999992</v>
      </c>
      <c r="AA52" s="9">
        <v>8612754.4000000004</v>
      </c>
      <c r="AB52" s="9">
        <v>25093.78</v>
      </c>
      <c r="AC52" s="9">
        <v>8637848.1799999997</v>
      </c>
      <c r="AD52" s="9">
        <v>3587277.68</v>
      </c>
      <c r="AE52" s="9">
        <v>12225125.859999999</v>
      </c>
      <c r="AF52" s="9">
        <v>17850.349999999999</v>
      </c>
      <c r="AG52" s="9">
        <v>12242976.210000001</v>
      </c>
      <c r="AH52" s="9">
        <v>3566.22</v>
      </c>
      <c r="AI52" s="9">
        <v>12246542.43</v>
      </c>
      <c r="AJ52" s="9">
        <v>-5351948.95</v>
      </c>
      <c r="AK52" s="9">
        <v>6894593.4800000004</v>
      </c>
      <c r="AL52" s="9">
        <v>5881.28</v>
      </c>
      <c r="AM52" s="9">
        <v>6900474.7599999998</v>
      </c>
      <c r="AN52" s="9">
        <v>-564930.05000000005</v>
      </c>
      <c r="AO52" s="9">
        <v>6335544.71</v>
      </c>
      <c r="AP52" s="9">
        <v>45112.35</v>
      </c>
      <c r="AQ52" s="9">
        <v>6380657.0599999996</v>
      </c>
      <c r="AR52" s="9">
        <v>6273.88</v>
      </c>
      <c r="AS52" s="9">
        <v>6386930.9400000004</v>
      </c>
      <c r="AT52" s="9">
        <v>5875.06</v>
      </c>
      <c r="AU52" s="9">
        <v>6392806</v>
      </c>
      <c r="AV52" s="9">
        <v>-4306780.5199999996</v>
      </c>
      <c r="AW52" s="9">
        <v>2086025.48</v>
      </c>
      <c r="AX52" s="9">
        <v>-37729.31</v>
      </c>
      <c r="AY52" s="9">
        <v>2048296.17</v>
      </c>
      <c r="AZ52" s="9">
        <v>-4988.57</v>
      </c>
      <c r="BA52" s="9">
        <v>2043307.6</v>
      </c>
      <c r="BB52" s="9">
        <v>467396.49</v>
      </c>
      <c r="BC52" s="9">
        <v>2510704.09</v>
      </c>
      <c r="BD52" s="9">
        <v>32212.79</v>
      </c>
      <c r="BE52" s="9">
        <v>2542916.88</v>
      </c>
      <c r="BF52" s="9">
        <v>48187.17</v>
      </c>
      <c r="BG52" s="9">
        <v>2591104.0499999998</v>
      </c>
      <c r="BH52" s="9">
        <v>185058.76</v>
      </c>
      <c r="BI52" s="9">
        <v>2776162.81</v>
      </c>
      <c r="BJ52" s="9">
        <f>BK52-BI52</f>
        <v>74443.529999999795</v>
      </c>
      <c r="BK52" s="9">
        <v>2850606.34</v>
      </c>
      <c r="BL52" s="9">
        <f t="shared" si="0"/>
        <v>78017.840000000317</v>
      </c>
      <c r="BM52" s="9">
        <v>2928624.18</v>
      </c>
    </row>
    <row r="53" spans="1:65" x14ac:dyDescent="0.35">
      <c r="A53" s="7" t="s">
        <v>0</v>
      </c>
      <c r="B53" s="5" t="s">
        <v>288</v>
      </c>
      <c r="C53" s="10">
        <v>6523225.2599999998</v>
      </c>
      <c r="D53" s="10">
        <v>21625.19</v>
      </c>
      <c r="E53" s="10">
        <v>6544850.4500000002</v>
      </c>
      <c r="F53" s="10">
        <v>-15787.27</v>
      </c>
      <c r="G53" s="10">
        <v>6529063.1799999997</v>
      </c>
      <c r="H53" s="10">
        <v>30066.37</v>
      </c>
      <c r="I53" s="10">
        <v>6559129.5499999998</v>
      </c>
      <c r="J53" s="10">
        <v>9185.2199999999993</v>
      </c>
      <c r="K53" s="10">
        <v>6568314.7699999996</v>
      </c>
      <c r="L53" s="10">
        <v>15497.59</v>
      </c>
      <c r="M53" s="10">
        <v>6583812.3600000003</v>
      </c>
      <c r="N53" s="10">
        <v>16536.2</v>
      </c>
      <c r="O53" s="10">
        <v>6600348.5599999996</v>
      </c>
      <c r="P53" s="10">
        <v>17435.439999999999</v>
      </c>
      <c r="Q53" s="10">
        <v>6617784</v>
      </c>
      <c r="R53" s="10">
        <v>17329.5</v>
      </c>
      <c r="S53" s="10">
        <v>6635113.5</v>
      </c>
      <c r="T53" s="10">
        <v>17744.28</v>
      </c>
      <c r="U53" s="10">
        <v>6652857.7800000003</v>
      </c>
      <c r="V53" s="10">
        <v>12039.33</v>
      </c>
      <c r="W53" s="10">
        <v>6664897.1100000003</v>
      </c>
      <c r="X53" s="10">
        <v>1956664.67</v>
      </c>
      <c r="Y53" s="10">
        <v>8621561.7799999993</v>
      </c>
      <c r="Z53" s="10">
        <v>-8807.3799999999992</v>
      </c>
      <c r="AA53" s="10">
        <v>8612754.4000000004</v>
      </c>
      <c r="AB53" s="10">
        <v>25093.78</v>
      </c>
      <c r="AC53" s="10">
        <v>8637848.1799999997</v>
      </c>
      <c r="AD53" s="10">
        <v>3587277.68</v>
      </c>
      <c r="AE53" s="10">
        <v>12225125.859999999</v>
      </c>
      <c r="AF53" s="10">
        <v>17850.349999999999</v>
      </c>
      <c r="AG53" s="10">
        <v>12242976.210000001</v>
      </c>
      <c r="AH53" s="10">
        <v>3566.22</v>
      </c>
      <c r="AI53" s="10">
        <v>12246542.43</v>
      </c>
      <c r="AJ53" s="10">
        <v>-5351948.95</v>
      </c>
      <c r="AK53" s="10">
        <v>6894593.4800000004</v>
      </c>
      <c r="AL53" s="10">
        <v>5881.28</v>
      </c>
      <c r="AM53" s="10">
        <v>6900474.7599999998</v>
      </c>
      <c r="AN53" s="10">
        <v>-564930.05000000005</v>
      </c>
      <c r="AO53" s="10">
        <v>6335544.71</v>
      </c>
      <c r="AP53" s="10">
        <v>45112.35</v>
      </c>
      <c r="AQ53" s="10">
        <v>6380657.0599999996</v>
      </c>
      <c r="AR53" s="10">
        <v>6273.88</v>
      </c>
      <c r="AS53" s="10">
        <v>6386930.9400000004</v>
      </c>
      <c r="AT53" s="10">
        <v>5875.06</v>
      </c>
      <c r="AU53" s="10">
        <v>6392806</v>
      </c>
      <c r="AV53" s="10">
        <v>-4306780.5199999996</v>
      </c>
      <c r="AW53" s="10">
        <v>2086025.48</v>
      </c>
      <c r="AX53" s="10">
        <v>-37729.31</v>
      </c>
      <c r="AY53" s="10">
        <v>2048296.17</v>
      </c>
      <c r="AZ53" s="10">
        <v>-4988.57</v>
      </c>
      <c r="BA53" s="10">
        <v>2043307.6</v>
      </c>
      <c r="BB53" s="10">
        <v>467396.49</v>
      </c>
      <c r="BC53" s="10">
        <v>2510704.09</v>
      </c>
      <c r="BD53" s="10">
        <v>32212.79</v>
      </c>
      <c r="BE53" s="10">
        <v>2542916.88</v>
      </c>
      <c r="BF53" s="10">
        <v>48187.17</v>
      </c>
      <c r="BG53" s="10">
        <v>2591104.0499999998</v>
      </c>
      <c r="BH53" s="10">
        <v>185058.76</v>
      </c>
      <c r="BI53" s="10">
        <v>2776162.81</v>
      </c>
      <c r="BJ53" s="10">
        <f>SUM(BJ50:BJ52)</f>
        <v>74443.529999999795</v>
      </c>
      <c r="BK53" s="10">
        <f>SUM(BK52)</f>
        <v>2850606.34</v>
      </c>
      <c r="BL53" s="10">
        <f t="shared" si="0"/>
        <v>78017.840000000317</v>
      </c>
      <c r="BM53" s="10">
        <f>SUM(BM52)</f>
        <v>2928624.18</v>
      </c>
    </row>
    <row r="54" spans="1:65" x14ac:dyDescent="0.35">
      <c r="A54" s="4" t="s">
        <v>289</v>
      </c>
      <c r="B54" s="5" t="s">
        <v>290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>
        <v>-6828.69</v>
      </c>
      <c r="BG54" s="9">
        <v>-6828.69</v>
      </c>
      <c r="BH54" s="9">
        <v>-9115.2900000000009</v>
      </c>
      <c r="BI54" s="9">
        <v>-15943.98</v>
      </c>
      <c r="BJ54" s="9">
        <f>BK54-BI54</f>
        <v>0</v>
      </c>
      <c r="BK54" s="9">
        <v>-15943.98</v>
      </c>
      <c r="BL54" s="9">
        <f t="shared" si="0"/>
        <v>-4222.2999999999993</v>
      </c>
      <c r="BM54" s="9">
        <v>-20166.28</v>
      </c>
    </row>
    <row r="55" spans="1:65" x14ac:dyDescent="0.35">
      <c r="A55" s="7" t="s">
        <v>0</v>
      </c>
      <c r="B55" s="5" t="s">
        <v>291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>
        <v>-6828.69</v>
      </c>
      <c r="BG55" s="10">
        <f>SUM(BG54)</f>
        <v>-6828.69</v>
      </c>
      <c r="BH55" s="10">
        <f t="shared" ref="BH55:BJ55" si="1">SUM(BH54)</f>
        <v>-9115.2900000000009</v>
      </c>
      <c r="BI55" s="10">
        <f t="shared" si="1"/>
        <v>-15943.98</v>
      </c>
      <c r="BJ55" s="10">
        <f t="shared" si="1"/>
        <v>0</v>
      </c>
      <c r="BK55" s="10">
        <f>SUM(BK54)</f>
        <v>-15943.98</v>
      </c>
      <c r="BL55" s="10">
        <f>SUM(BL54)</f>
        <v>-4222.2999999999993</v>
      </c>
      <c r="BM55" s="10">
        <f>SUM(BM54)</f>
        <v>-20166.28</v>
      </c>
    </row>
    <row r="56" spans="1:65" x14ac:dyDescent="0.35">
      <c r="A56" s="4" t="s">
        <v>277</v>
      </c>
      <c r="B56" s="5" t="s">
        <v>278</v>
      </c>
      <c r="C56" s="9">
        <v>2812075</v>
      </c>
      <c r="D56" s="9">
        <v>-53511</v>
      </c>
      <c r="E56" s="9">
        <v>2758564</v>
      </c>
      <c r="F56" s="9">
        <v>-53511</v>
      </c>
      <c r="G56" s="9">
        <v>2705053</v>
      </c>
      <c r="H56" s="9">
        <v>-53511</v>
      </c>
      <c r="I56" s="9">
        <v>2651542</v>
      </c>
      <c r="J56" s="9">
        <v>-53511</v>
      </c>
      <c r="K56" s="9">
        <v>2598031</v>
      </c>
      <c r="L56" s="9">
        <v>-53511</v>
      </c>
      <c r="M56" s="9">
        <v>2544520</v>
      </c>
      <c r="N56" s="9">
        <v>-76784</v>
      </c>
      <c r="O56" s="9">
        <v>2467736</v>
      </c>
      <c r="P56" s="9">
        <v>423218</v>
      </c>
      <c r="Q56" s="9">
        <v>2890954</v>
      </c>
      <c r="R56" s="9">
        <v>-76782</v>
      </c>
      <c r="S56" s="9">
        <v>2814172</v>
      </c>
      <c r="T56" s="9">
        <v>-76782</v>
      </c>
      <c r="U56" s="9">
        <v>2737390</v>
      </c>
      <c r="V56" s="9">
        <v>-76782</v>
      </c>
      <c r="W56" s="9">
        <v>2660608</v>
      </c>
      <c r="X56" s="9">
        <v>-2030005</v>
      </c>
      <c r="Y56" s="9">
        <v>630603</v>
      </c>
      <c r="Z56" s="9">
        <v>-38150</v>
      </c>
      <c r="AA56" s="9">
        <v>592453</v>
      </c>
      <c r="AB56" s="9">
        <v>-38150</v>
      </c>
      <c r="AC56" s="9">
        <v>554303</v>
      </c>
      <c r="AD56" s="9">
        <v>-544303</v>
      </c>
      <c r="AE56" s="9">
        <v>10000</v>
      </c>
      <c r="AF56" s="9">
        <v>0</v>
      </c>
      <c r="AG56" s="9">
        <v>10000</v>
      </c>
      <c r="AH56" s="9">
        <v>0</v>
      </c>
      <c r="AI56" s="9">
        <v>10000</v>
      </c>
      <c r="AJ56" s="9">
        <v>0</v>
      </c>
      <c r="AK56" s="9">
        <v>10000</v>
      </c>
      <c r="AL56" s="9">
        <v>0</v>
      </c>
      <c r="AM56" s="9">
        <v>10000</v>
      </c>
      <c r="AN56" s="9">
        <v>0</v>
      </c>
      <c r="AO56" s="9">
        <v>10000</v>
      </c>
      <c r="AP56" s="9">
        <v>0</v>
      </c>
      <c r="AQ56" s="9">
        <v>10000</v>
      </c>
      <c r="AR56" s="9">
        <v>0</v>
      </c>
      <c r="AS56" s="9">
        <v>10000</v>
      </c>
      <c r="AT56" s="9">
        <v>0</v>
      </c>
      <c r="AU56" s="9">
        <v>10000</v>
      </c>
      <c r="AV56" s="9">
        <v>0</v>
      </c>
      <c r="AW56" s="9">
        <v>10000</v>
      </c>
      <c r="AX56" s="9">
        <v>0</v>
      </c>
      <c r="AY56" s="9">
        <v>10000</v>
      </c>
      <c r="AZ56" s="9">
        <v>0</v>
      </c>
      <c r="BA56" s="9">
        <v>10000</v>
      </c>
      <c r="BB56" s="9">
        <v>0</v>
      </c>
      <c r="BC56" s="9">
        <v>10000</v>
      </c>
      <c r="BD56" s="9">
        <v>0</v>
      </c>
      <c r="BE56" s="9">
        <v>10000</v>
      </c>
      <c r="BF56" s="9">
        <v>0</v>
      </c>
      <c r="BG56" s="9">
        <v>10000</v>
      </c>
      <c r="BH56" s="9">
        <v>0</v>
      </c>
      <c r="BI56" s="9">
        <v>10000</v>
      </c>
      <c r="BJ56" s="9">
        <f t="shared" si="0"/>
        <v>0</v>
      </c>
      <c r="BK56" s="9">
        <v>10000</v>
      </c>
      <c r="BL56" s="9">
        <f t="shared" si="0"/>
        <v>0</v>
      </c>
      <c r="BM56" s="9">
        <v>10000</v>
      </c>
    </row>
    <row r="57" spans="1:65" x14ac:dyDescent="0.35">
      <c r="A57" s="7" t="s">
        <v>0</v>
      </c>
      <c r="B57" s="5" t="s">
        <v>279</v>
      </c>
      <c r="C57" s="10">
        <v>2812075</v>
      </c>
      <c r="D57" s="10">
        <v>-53511</v>
      </c>
      <c r="E57" s="10">
        <v>2758564</v>
      </c>
      <c r="F57" s="10">
        <v>-53511</v>
      </c>
      <c r="G57" s="10">
        <v>2705053</v>
      </c>
      <c r="H57" s="10">
        <v>-53511</v>
      </c>
      <c r="I57" s="10">
        <v>2651542</v>
      </c>
      <c r="J57" s="10">
        <v>-53511</v>
      </c>
      <c r="K57" s="10">
        <v>2598031</v>
      </c>
      <c r="L57" s="10">
        <v>-53511</v>
      </c>
      <c r="M57" s="10">
        <v>2544520</v>
      </c>
      <c r="N57" s="10">
        <v>-76784</v>
      </c>
      <c r="O57" s="10">
        <v>2467736</v>
      </c>
      <c r="P57" s="10">
        <v>423218</v>
      </c>
      <c r="Q57" s="10">
        <v>2890954</v>
      </c>
      <c r="R57" s="10">
        <v>-76782</v>
      </c>
      <c r="S57" s="10">
        <v>2814172</v>
      </c>
      <c r="T57" s="10">
        <v>-76782</v>
      </c>
      <c r="U57" s="10">
        <v>2737390</v>
      </c>
      <c r="V57" s="10">
        <v>-76782</v>
      </c>
      <c r="W57" s="10">
        <v>2660608</v>
      </c>
      <c r="X57" s="10">
        <v>-2030005</v>
      </c>
      <c r="Y57" s="10">
        <v>630603</v>
      </c>
      <c r="Z57" s="10">
        <v>-38150</v>
      </c>
      <c r="AA57" s="10">
        <v>592453</v>
      </c>
      <c r="AB57" s="10">
        <v>-38150</v>
      </c>
      <c r="AC57" s="10">
        <v>554303</v>
      </c>
      <c r="AD57" s="10">
        <v>-544303</v>
      </c>
      <c r="AE57" s="10">
        <v>10000</v>
      </c>
      <c r="AF57" s="10">
        <v>0</v>
      </c>
      <c r="AG57" s="10">
        <v>10000</v>
      </c>
      <c r="AH57" s="10">
        <v>0</v>
      </c>
      <c r="AI57" s="10">
        <v>10000</v>
      </c>
      <c r="AJ57" s="10">
        <v>0</v>
      </c>
      <c r="AK57" s="10">
        <v>10000</v>
      </c>
      <c r="AL57" s="10">
        <v>0</v>
      </c>
      <c r="AM57" s="10">
        <v>10000</v>
      </c>
      <c r="AN57" s="10">
        <v>0</v>
      </c>
      <c r="AO57" s="10">
        <v>10000</v>
      </c>
      <c r="AP57" s="10">
        <v>0</v>
      </c>
      <c r="AQ57" s="10">
        <v>10000</v>
      </c>
      <c r="AR57" s="10">
        <v>0</v>
      </c>
      <c r="AS57" s="10">
        <v>10000</v>
      </c>
      <c r="AT57" s="10">
        <v>0</v>
      </c>
      <c r="AU57" s="10">
        <v>10000</v>
      </c>
      <c r="AV57" s="10">
        <v>0</v>
      </c>
      <c r="AW57" s="10">
        <v>10000</v>
      </c>
      <c r="AX57" s="10">
        <v>0</v>
      </c>
      <c r="AY57" s="10">
        <v>10000</v>
      </c>
      <c r="AZ57" s="10">
        <v>0</v>
      </c>
      <c r="BA57" s="10">
        <v>10000</v>
      </c>
      <c r="BB57" s="10">
        <v>0</v>
      </c>
      <c r="BC57" s="10">
        <v>10000</v>
      </c>
      <c r="BD57" s="10">
        <v>0</v>
      </c>
      <c r="BE57" s="10">
        <v>10000</v>
      </c>
      <c r="BF57" s="10">
        <v>0</v>
      </c>
      <c r="BG57" s="10">
        <v>10000</v>
      </c>
      <c r="BH57" s="10">
        <v>0</v>
      </c>
      <c r="BI57" s="10">
        <v>10000</v>
      </c>
      <c r="BJ57" s="10">
        <f t="shared" si="0"/>
        <v>0</v>
      </c>
      <c r="BK57" s="10">
        <f>SUM(BK56)</f>
        <v>10000</v>
      </c>
      <c r="BL57" s="10">
        <f t="shared" si="0"/>
        <v>0</v>
      </c>
      <c r="BM57" s="10">
        <f>SUM(BM56)</f>
        <v>10000</v>
      </c>
    </row>
    <row r="58" spans="1:65" x14ac:dyDescent="0.35">
      <c r="A58" s="4" t="s">
        <v>205</v>
      </c>
      <c r="B58" s="5" t="s">
        <v>206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-74101</v>
      </c>
      <c r="W58" s="9">
        <v>-74101</v>
      </c>
      <c r="X58" s="9">
        <v>4873485</v>
      </c>
      <c r="Y58" s="9">
        <v>4799384</v>
      </c>
      <c r="Z58" s="9">
        <v>0</v>
      </c>
      <c r="AA58" s="9">
        <v>4799384</v>
      </c>
      <c r="AB58" s="9">
        <v>0</v>
      </c>
      <c r="AC58" s="9">
        <v>4799384</v>
      </c>
      <c r="AD58" s="9">
        <v>-64307</v>
      </c>
      <c r="AE58" s="9">
        <v>4735077</v>
      </c>
      <c r="AF58" s="9">
        <v>-131173</v>
      </c>
      <c r="AG58" s="9">
        <v>4603904</v>
      </c>
      <c r="AH58" s="9">
        <v>-7719</v>
      </c>
      <c r="AI58" s="9">
        <v>4596185</v>
      </c>
      <c r="AJ58" s="9">
        <v>-7719</v>
      </c>
      <c r="AK58" s="9">
        <v>4588466</v>
      </c>
      <c r="AL58" s="9">
        <v>-7719</v>
      </c>
      <c r="AM58" s="9">
        <v>4580747</v>
      </c>
      <c r="AN58" s="9">
        <v>-7719</v>
      </c>
      <c r="AO58" s="9">
        <v>4573028</v>
      </c>
      <c r="AP58" s="9">
        <v>-7719</v>
      </c>
      <c r="AQ58" s="9">
        <v>4565309</v>
      </c>
      <c r="AR58" s="9">
        <v>-7719</v>
      </c>
      <c r="AS58" s="9">
        <v>4557590</v>
      </c>
      <c r="AT58" s="9">
        <v>5998</v>
      </c>
      <c r="AU58" s="9">
        <v>4563588</v>
      </c>
      <c r="AV58" s="9">
        <v>-32154</v>
      </c>
      <c r="AW58" s="9">
        <v>4531434</v>
      </c>
      <c r="AX58" s="9">
        <v>0</v>
      </c>
      <c r="AY58" s="9">
        <v>4531434</v>
      </c>
      <c r="AZ58" s="9">
        <v>0</v>
      </c>
      <c r="BA58" s="9">
        <v>4531434</v>
      </c>
      <c r="BB58" s="9">
        <v>-101040</v>
      </c>
      <c r="BC58" s="9">
        <v>4430394</v>
      </c>
      <c r="BD58" s="9">
        <v>0</v>
      </c>
      <c r="BE58" s="9">
        <v>4430394</v>
      </c>
      <c r="BF58" s="9">
        <v>0</v>
      </c>
      <c r="BG58" s="9">
        <v>4430394</v>
      </c>
      <c r="BH58" s="9">
        <v>0</v>
      </c>
      <c r="BI58" s="9">
        <v>4430394</v>
      </c>
      <c r="BJ58" s="9">
        <f t="shared" si="0"/>
        <v>0</v>
      </c>
      <c r="BK58" s="9">
        <v>4430394</v>
      </c>
      <c r="BL58" s="9">
        <f t="shared" si="0"/>
        <v>0</v>
      </c>
      <c r="BM58" s="9">
        <v>4430394</v>
      </c>
    </row>
    <row r="59" spans="1:65" x14ac:dyDescent="0.35">
      <c r="A59" s="7" t="s">
        <v>0</v>
      </c>
      <c r="B59" s="5" t="s">
        <v>207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-74101</v>
      </c>
      <c r="W59" s="10">
        <v>-74101</v>
      </c>
      <c r="X59" s="10">
        <v>4873485</v>
      </c>
      <c r="Y59" s="10">
        <v>4799384</v>
      </c>
      <c r="Z59" s="10">
        <v>0</v>
      </c>
      <c r="AA59" s="10">
        <v>4799384</v>
      </c>
      <c r="AB59" s="10">
        <v>0</v>
      </c>
      <c r="AC59" s="10">
        <v>4799384</v>
      </c>
      <c r="AD59" s="10">
        <v>-64307</v>
      </c>
      <c r="AE59" s="10">
        <v>4735077</v>
      </c>
      <c r="AF59" s="10">
        <v>-131173</v>
      </c>
      <c r="AG59" s="10">
        <v>4603904</v>
      </c>
      <c r="AH59" s="10">
        <v>-7719</v>
      </c>
      <c r="AI59" s="10">
        <v>4596185</v>
      </c>
      <c r="AJ59" s="10">
        <v>-7719</v>
      </c>
      <c r="AK59" s="10">
        <v>4588466</v>
      </c>
      <c r="AL59" s="10">
        <v>-7719</v>
      </c>
      <c r="AM59" s="10">
        <v>4580747</v>
      </c>
      <c r="AN59" s="10">
        <v>-7719</v>
      </c>
      <c r="AO59" s="10">
        <v>4573028</v>
      </c>
      <c r="AP59" s="10">
        <v>-7719</v>
      </c>
      <c r="AQ59" s="10">
        <v>4565309</v>
      </c>
      <c r="AR59" s="10">
        <v>-7719</v>
      </c>
      <c r="AS59" s="10">
        <v>4557590</v>
      </c>
      <c r="AT59" s="10">
        <v>5998</v>
      </c>
      <c r="AU59" s="10">
        <v>4563588</v>
      </c>
      <c r="AV59" s="10">
        <v>-32154</v>
      </c>
      <c r="AW59" s="10">
        <v>4531434</v>
      </c>
      <c r="AX59" s="10">
        <v>0</v>
      </c>
      <c r="AY59" s="10">
        <v>4531434</v>
      </c>
      <c r="AZ59" s="10">
        <v>0</v>
      </c>
      <c r="BA59" s="10">
        <v>4531434</v>
      </c>
      <c r="BB59" s="10">
        <v>-101040</v>
      </c>
      <c r="BC59" s="10">
        <v>4430394</v>
      </c>
      <c r="BD59" s="10">
        <v>0</v>
      </c>
      <c r="BE59" s="10">
        <v>4430394</v>
      </c>
      <c r="BF59" s="10">
        <v>0</v>
      </c>
      <c r="BG59" s="10">
        <v>4430394</v>
      </c>
      <c r="BH59" s="10">
        <v>0</v>
      </c>
      <c r="BI59" s="10">
        <v>4430394</v>
      </c>
      <c r="BJ59" s="10">
        <f t="shared" si="0"/>
        <v>0</v>
      </c>
      <c r="BK59" s="10">
        <f>SUM(BK58)</f>
        <v>4430394</v>
      </c>
      <c r="BL59" s="10">
        <f t="shared" si="0"/>
        <v>0</v>
      </c>
      <c r="BM59" s="10">
        <f>SUM(BM58)</f>
        <v>4430394</v>
      </c>
    </row>
    <row r="60" spans="1:65" x14ac:dyDescent="0.35">
      <c r="A60" s="4" t="s">
        <v>208</v>
      </c>
      <c r="B60" s="5" t="s">
        <v>209</v>
      </c>
      <c r="C60" s="9">
        <v>1177378.68</v>
      </c>
      <c r="D60" s="9">
        <v>-387640.61</v>
      </c>
      <c r="E60" s="9">
        <v>789738.07</v>
      </c>
      <c r="F60" s="9">
        <v>-1245892.6000000001</v>
      </c>
      <c r="G60" s="9">
        <v>-456154.53</v>
      </c>
      <c r="H60" s="9">
        <v>953686.08</v>
      </c>
      <c r="I60" s="9">
        <v>497531.55</v>
      </c>
      <c r="J60" s="9">
        <v>-38929.5</v>
      </c>
      <c r="K60" s="9">
        <v>458602.05</v>
      </c>
      <c r="L60" s="9">
        <v>651464.75</v>
      </c>
      <c r="M60" s="9">
        <v>1110066.8</v>
      </c>
      <c r="N60" s="9">
        <v>85858.22</v>
      </c>
      <c r="O60" s="9">
        <v>1195925.02</v>
      </c>
      <c r="P60" s="9">
        <v>587635.18999999994</v>
      </c>
      <c r="Q60" s="9">
        <v>1783560.21</v>
      </c>
      <c r="R60" s="9">
        <v>-123919.88</v>
      </c>
      <c r="S60" s="9">
        <v>1659640.33</v>
      </c>
      <c r="T60" s="9">
        <v>172076.74</v>
      </c>
      <c r="U60" s="9">
        <v>1831717.07</v>
      </c>
      <c r="V60" s="9">
        <v>-161478.62</v>
      </c>
      <c r="W60" s="9">
        <v>1670238.45</v>
      </c>
      <c r="X60" s="9">
        <v>-281183.92</v>
      </c>
      <c r="Y60" s="9">
        <v>1389054.53</v>
      </c>
      <c r="Z60" s="9">
        <v>-120493.15</v>
      </c>
      <c r="AA60" s="9">
        <v>1268561.3799999999</v>
      </c>
      <c r="AB60" s="9">
        <v>-544740.03</v>
      </c>
      <c r="AC60" s="9">
        <v>723821.35</v>
      </c>
      <c r="AD60" s="9">
        <v>-287172.8</v>
      </c>
      <c r="AE60" s="9">
        <v>436648.55</v>
      </c>
      <c r="AF60" s="9">
        <v>-24816.49</v>
      </c>
      <c r="AG60" s="9">
        <v>411832.06</v>
      </c>
      <c r="AH60" s="9">
        <v>-255551.05</v>
      </c>
      <c r="AI60" s="9">
        <v>156281.01</v>
      </c>
      <c r="AJ60" s="9">
        <v>219786.96</v>
      </c>
      <c r="AK60" s="9">
        <v>376067.97</v>
      </c>
      <c r="AL60" s="9">
        <v>69543.08</v>
      </c>
      <c r="AM60" s="9">
        <v>445611.05</v>
      </c>
      <c r="AN60" s="9">
        <v>175265.72</v>
      </c>
      <c r="AO60" s="9">
        <v>620876.77</v>
      </c>
      <c r="AP60" s="9">
        <v>343947.07</v>
      </c>
      <c r="AQ60" s="9">
        <v>964823.84</v>
      </c>
      <c r="AR60" s="9">
        <v>-89851.72</v>
      </c>
      <c r="AS60" s="9">
        <v>874972.12</v>
      </c>
      <c r="AT60" s="9">
        <v>387815.99</v>
      </c>
      <c r="AU60" s="9">
        <v>1262788.1100000001</v>
      </c>
      <c r="AV60" s="9">
        <v>-791319.7</v>
      </c>
      <c r="AW60" s="9">
        <v>471468.41</v>
      </c>
      <c r="AX60" s="9">
        <v>-108645.52</v>
      </c>
      <c r="AY60" s="9">
        <v>362822.89</v>
      </c>
      <c r="AZ60" s="9">
        <v>-468535.6</v>
      </c>
      <c r="BA60" s="9">
        <v>-105712.71</v>
      </c>
      <c r="BB60" s="9">
        <v>289748.52</v>
      </c>
      <c r="BC60" s="9">
        <v>184035.81</v>
      </c>
      <c r="BD60" s="9">
        <v>-1397083.51</v>
      </c>
      <c r="BE60" s="9">
        <v>-1213047.7</v>
      </c>
      <c r="BF60" s="9">
        <v>1367578.76</v>
      </c>
      <c r="BG60" s="9">
        <v>154531.06</v>
      </c>
      <c r="BH60" s="9">
        <v>335386.2</v>
      </c>
      <c r="BI60" s="9">
        <v>489917.26</v>
      </c>
      <c r="BJ60" s="9">
        <f t="shared" si="0"/>
        <v>175272.67999999993</v>
      </c>
      <c r="BK60" s="9">
        <v>665189.93999999994</v>
      </c>
      <c r="BL60" s="9">
        <f t="shared" si="0"/>
        <v>604914.79</v>
      </c>
      <c r="BM60" s="9">
        <v>1270104.73</v>
      </c>
    </row>
    <row r="61" spans="1:65" x14ac:dyDescent="0.35">
      <c r="A61" s="7" t="s">
        <v>0</v>
      </c>
      <c r="B61" s="5" t="s">
        <v>210</v>
      </c>
      <c r="C61" s="10">
        <v>1177378.68</v>
      </c>
      <c r="D61" s="10">
        <v>-387640.61</v>
      </c>
      <c r="E61" s="10">
        <v>789738.07</v>
      </c>
      <c r="F61" s="10">
        <v>-1245892.6000000001</v>
      </c>
      <c r="G61" s="10">
        <v>-456154.53</v>
      </c>
      <c r="H61" s="10">
        <v>953686.08</v>
      </c>
      <c r="I61" s="10">
        <v>497531.55</v>
      </c>
      <c r="J61" s="10">
        <v>-38929.5</v>
      </c>
      <c r="K61" s="10">
        <v>458602.05</v>
      </c>
      <c r="L61" s="10">
        <v>651464.75</v>
      </c>
      <c r="M61" s="10">
        <v>1110066.8</v>
      </c>
      <c r="N61" s="10">
        <v>85858.22</v>
      </c>
      <c r="O61" s="10">
        <v>1195925.02</v>
      </c>
      <c r="P61" s="10">
        <v>587635.18999999994</v>
      </c>
      <c r="Q61" s="10">
        <v>1783560.21</v>
      </c>
      <c r="R61" s="10">
        <v>-123919.88</v>
      </c>
      <c r="S61" s="10">
        <v>1659640.33</v>
      </c>
      <c r="T61" s="10">
        <v>172076.74</v>
      </c>
      <c r="U61" s="10">
        <v>1831717.07</v>
      </c>
      <c r="V61" s="10">
        <v>-161478.62</v>
      </c>
      <c r="W61" s="10">
        <v>1670238.45</v>
      </c>
      <c r="X61" s="10">
        <v>-281183.92</v>
      </c>
      <c r="Y61" s="10">
        <v>1389054.53</v>
      </c>
      <c r="Z61" s="10">
        <v>-120493.15</v>
      </c>
      <c r="AA61" s="10">
        <v>1268561.3799999999</v>
      </c>
      <c r="AB61" s="10">
        <v>-544740.03</v>
      </c>
      <c r="AC61" s="10">
        <v>723821.35</v>
      </c>
      <c r="AD61" s="10">
        <v>-287172.8</v>
      </c>
      <c r="AE61" s="10">
        <v>436648.55</v>
      </c>
      <c r="AF61" s="10">
        <v>-24816.49</v>
      </c>
      <c r="AG61" s="10">
        <v>411832.06</v>
      </c>
      <c r="AH61" s="10">
        <v>-255551.05</v>
      </c>
      <c r="AI61" s="10">
        <v>156281.01</v>
      </c>
      <c r="AJ61" s="10">
        <v>219786.96</v>
      </c>
      <c r="AK61" s="10">
        <v>376067.97</v>
      </c>
      <c r="AL61" s="10">
        <v>69543.08</v>
      </c>
      <c r="AM61" s="10">
        <v>445611.05</v>
      </c>
      <c r="AN61" s="10">
        <v>175265.72</v>
      </c>
      <c r="AO61" s="10">
        <v>620876.77</v>
      </c>
      <c r="AP61" s="10">
        <v>343947.07</v>
      </c>
      <c r="AQ61" s="10">
        <v>964823.84</v>
      </c>
      <c r="AR61" s="10">
        <v>-89851.72</v>
      </c>
      <c r="AS61" s="10">
        <v>874972.12</v>
      </c>
      <c r="AT61" s="10">
        <v>387815.99</v>
      </c>
      <c r="AU61" s="10">
        <v>1262788.1100000001</v>
      </c>
      <c r="AV61" s="10">
        <v>-791319.7</v>
      </c>
      <c r="AW61" s="10">
        <v>471468.41</v>
      </c>
      <c r="AX61" s="10">
        <v>-108645.52</v>
      </c>
      <c r="AY61" s="10">
        <v>362822.89</v>
      </c>
      <c r="AZ61" s="10">
        <v>-468535.6</v>
      </c>
      <c r="BA61" s="10">
        <v>-105712.71</v>
      </c>
      <c r="BB61" s="10">
        <v>289748.52</v>
      </c>
      <c r="BC61" s="10">
        <v>184035.81</v>
      </c>
      <c r="BD61" s="10">
        <v>-1397083.51</v>
      </c>
      <c r="BE61" s="10">
        <v>-1213047.7</v>
      </c>
      <c r="BF61" s="10">
        <v>1367578.76</v>
      </c>
      <c r="BG61" s="10">
        <v>154531.06</v>
      </c>
      <c r="BH61" s="10">
        <v>335386.2</v>
      </c>
      <c r="BI61" s="10">
        <v>489917.26</v>
      </c>
      <c r="BJ61" s="10">
        <f t="shared" si="0"/>
        <v>175272.67999999993</v>
      </c>
      <c r="BK61" s="10">
        <f>SUM(BK60)</f>
        <v>665189.93999999994</v>
      </c>
      <c r="BL61" s="10">
        <f t="shared" si="0"/>
        <v>604914.79</v>
      </c>
      <c r="BM61" s="10">
        <f>SUM(BM60)</f>
        <v>1270104.73</v>
      </c>
    </row>
    <row r="62" spans="1:65" x14ac:dyDescent="0.35">
      <c r="A62" s="7" t="s">
        <v>0</v>
      </c>
      <c r="B62" s="5" t="s">
        <v>211</v>
      </c>
      <c r="C62" s="10">
        <v>10573782.449999999</v>
      </c>
      <c r="D62" s="10">
        <v>-420026.42</v>
      </c>
      <c r="E62" s="10">
        <v>10153756.029999999</v>
      </c>
      <c r="F62" s="10">
        <v>-1315690.8700000001</v>
      </c>
      <c r="G62" s="10">
        <v>8838065.1600000001</v>
      </c>
      <c r="H62" s="10">
        <v>929741.45</v>
      </c>
      <c r="I62" s="10">
        <v>9767806.6099999994</v>
      </c>
      <c r="J62" s="10">
        <v>-83755.28</v>
      </c>
      <c r="K62" s="10">
        <v>9684051.3300000001</v>
      </c>
      <c r="L62" s="10">
        <v>612951.34</v>
      </c>
      <c r="M62" s="10">
        <v>10297002.67</v>
      </c>
      <c r="N62" s="10">
        <v>25110.42</v>
      </c>
      <c r="O62" s="10">
        <v>10322113.09</v>
      </c>
      <c r="P62" s="10">
        <v>1027788.63</v>
      </c>
      <c r="Q62" s="10">
        <v>11349901.720000001</v>
      </c>
      <c r="R62" s="10">
        <v>-183872.38</v>
      </c>
      <c r="S62" s="10">
        <v>11166029.34</v>
      </c>
      <c r="T62" s="10">
        <v>112539.02</v>
      </c>
      <c r="U62" s="10">
        <v>11278568.359999999</v>
      </c>
      <c r="V62" s="10">
        <v>-300822.28999999998</v>
      </c>
      <c r="W62" s="10">
        <v>10977746.07</v>
      </c>
      <c r="X62" s="10">
        <v>4518460.75</v>
      </c>
      <c r="Y62" s="10">
        <v>15496206.82</v>
      </c>
      <c r="Z62" s="10">
        <v>-167917.2</v>
      </c>
      <c r="AA62" s="10">
        <v>15328289.619999999</v>
      </c>
      <c r="AB62" s="10">
        <v>-558262.92000000004</v>
      </c>
      <c r="AC62" s="10">
        <v>14770026.699999999</v>
      </c>
      <c r="AD62" s="10">
        <v>2636824.71</v>
      </c>
      <c r="AE62" s="10">
        <v>17406851.41</v>
      </c>
      <c r="AF62" s="10">
        <v>-138139.14000000001</v>
      </c>
      <c r="AG62" s="10">
        <v>17268712.27</v>
      </c>
      <c r="AH62" s="10">
        <v>-259703.83</v>
      </c>
      <c r="AI62" s="10">
        <v>17009008.440000001</v>
      </c>
      <c r="AJ62" s="10">
        <v>-5139880.99</v>
      </c>
      <c r="AK62" s="10">
        <v>11869127.449999999</v>
      </c>
      <c r="AL62" s="10">
        <v>67705.36</v>
      </c>
      <c r="AM62" s="10">
        <v>11936832.810000001</v>
      </c>
      <c r="AN62" s="10">
        <v>-397383.33</v>
      </c>
      <c r="AO62" s="10">
        <v>11539449.48</v>
      </c>
      <c r="AP62" s="10">
        <v>381340.42</v>
      </c>
      <c r="AQ62" s="10">
        <v>11920789.9</v>
      </c>
      <c r="AR62" s="10">
        <v>-91296.84</v>
      </c>
      <c r="AS62" s="10">
        <v>11829493.060000001</v>
      </c>
      <c r="AT62" s="10">
        <v>399689.05</v>
      </c>
      <c r="AU62" s="10">
        <v>12229182.109999999</v>
      </c>
      <c r="AV62" s="10">
        <v>-5130254.22</v>
      </c>
      <c r="AW62" s="10">
        <v>7098927.8899999997</v>
      </c>
      <c r="AX62" s="10">
        <v>-146374.82999999999</v>
      </c>
      <c r="AY62" s="10">
        <v>6952553.0599999996</v>
      </c>
      <c r="AZ62" s="10">
        <v>-473524.17</v>
      </c>
      <c r="BA62" s="10">
        <v>6479028.8899999997</v>
      </c>
      <c r="BB62" s="10">
        <v>656105.01</v>
      </c>
      <c r="BC62" s="10">
        <v>7135133.9000000004</v>
      </c>
      <c r="BD62" s="10">
        <v>-1364870.72</v>
      </c>
      <c r="BE62" s="10">
        <v>5770263.1799999997</v>
      </c>
      <c r="BF62" s="10">
        <v>1408937.24</v>
      </c>
      <c r="BG62" s="10">
        <v>7179200.4199999999</v>
      </c>
      <c r="BH62" s="10">
        <v>511329.67</v>
      </c>
      <c r="BI62" s="10">
        <v>7690530.0899999999</v>
      </c>
      <c r="BJ62" s="10">
        <f t="shared" si="0"/>
        <v>249716.20999999903</v>
      </c>
      <c r="BK62" s="10">
        <f>BK53+BK55+BK57+BK59+BK61</f>
        <v>7940246.2999999989</v>
      </c>
      <c r="BL62" s="10">
        <f t="shared" si="0"/>
        <v>678710.33000000194</v>
      </c>
      <c r="BM62" s="10">
        <f>BM53+BM55+BM57+BM59+BM61</f>
        <v>8618956.6300000008</v>
      </c>
    </row>
    <row r="63" spans="1:65" x14ac:dyDescent="0.35">
      <c r="A63" s="7" t="s">
        <v>0</v>
      </c>
      <c r="B63" s="5" t="s">
        <v>212</v>
      </c>
      <c r="C63" s="10">
        <v>173918576.55000001</v>
      </c>
      <c r="D63" s="10">
        <v>-398610.42</v>
      </c>
      <c r="E63" s="10">
        <v>173519966.13</v>
      </c>
      <c r="F63" s="10">
        <v>-3413276.91</v>
      </c>
      <c r="G63" s="10">
        <v>170106689.22</v>
      </c>
      <c r="H63" s="10">
        <v>-181470.12</v>
      </c>
      <c r="I63" s="10">
        <v>169925219.09999999</v>
      </c>
      <c r="J63" s="10">
        <v>665812.02</v>
      </c>
      <c r="K63" s="10">
        <v>170591031.12</v>
      </c>
      <c r="L63" s="10">
        <v>-733426.66</v>
      </c>
      <c r="M63" s="10">
        <v>169857604.46000001</v>
      </c>
      <c r="N63" s="10">
        <v>-198274.56</v>
      </c>
      <c r="O63" s="10">
        <v>169659329.90000001</v>
      </c>
      <c r="P63" s="10">
        <v>413207.03</v>
      </c>
      <c r="Q63" s="10">
        <v>170072536.93000001</v>
      </c>
      <c r="R63" s="10">
        <v>1299304.3500000001</v>
      </c>
      <c r="S63" s="10">
        <v>171371841.28</v>
      </c>
      <c r="T63" s="10">
        <v>324241.63</v>
      </c>
      <c r="U63" s="10">
        <v>171696082.91</v>
      </c>
      <c r="V63" s="10">
        <v>2382110.7200000002</v>
      </c>
      <c r="W63" s="10">
        <v>174078193.63</v>
      </c>
      <c r="X63" s="10">
        <v>7148663.2699999996</v>
      </c>
      <c r="Y63" s="10">
        <v>181226856.90000001</v>
      </c>
      <c r="Z63" s="10">
        <v>-3545182.09</v>
      </c>
      <c r="AA63" s="10">
        <v>177681674.81</v>
      </c>
      <c r="AB63" s="10">
        <v>2094748.81</v>
      </c>
      <c r="AC63" s="10">
        <v>179776423.62</v>
      </c>
      <c r="AD63" s="10">
        <v>2051271.04</v>
      </c>
      <c r="AE63" s="10">
        <v>181827694.66</v>
      </c>
      <c r="AF63" s="10">
        <v>841738.96</v>
      </c>
      <c r="AG63" s="10">
        <v>182669433.62</v>
      </c>
      <c r="AH63" s="10">
        <v>165925.26</v>
      </c>
      <c r="AI63" s="10">
        <v>182835358.88</v>
      </c>
      <c r="AJ63" s="10">
        <v>-5744366.7800000003</v>
      </c>
      <c r="AK63" s="10">
        <v>177090992.09999999</v>
      </c>
      <c r="AL63" s="10">
        <v>-795544.61</v>
      </c>
      <c r="AM63" s="10">
        <v>176295447.49000001</v>
      </c>
      <c r="AN63" s="10">
        <v>-693918.51</v>
      </c>
      <c r="AO63" s="10">
        <v>175601528.97999999</v>
      </c>
      <c r="AP63" s="10">
        <v>2009306.93</v>
      </c>
      <c r="AQ63" s="10">
        <v>177610835.91</v>
      </c>
      <c r="AR63" s="10">
        <v>-590231.89</v>
      </c>
      <c r="AS63" s="10">
        <v>177020604.02000001</v>
      </c>
      <c r="AT63" s="10">
        <v>1314417.18</v>
      </c>
      <c r="AU63" s="10">
        <v>178335021.19999999</v>
      </c>
      <c r="AV63" s="10">
        <v>-471598.15</v>
      </c>
      <c r="AW63" s="10">
        <v>177863423.05000001</v>
      </c>
      <c r="AX63" s="10">
        <v>-1084649.95</v>
      </c>
      <c r="AY63" s="10">
        <v>176778773.09999999</v>
      </c>
      <c r="AZ63" s="10">
        <v>3843432.06</v>
      </c>
      <c r="BA63" s="10">
        <v>180622205.16</v>
      </c>
      <c r="BB63" s="10">
        <v>-6874979.7699999996</v>
      </c>
      <c r="BC63" s="10">
        <v>173747225.38999999</v>
      </c>
      <c r="BD63" s="10">
        <v>-143074.57999999999</v>
      </c>
      <c r="BE63" s="10">
        <v>173604150.81</v>
      </c>
      <c r="BF63" s="10">
        <v>2464748.6800000002</v>
      </c>
      <c r="BG63" s="10">
        <v>176068899.49000001</v>
      </c>
      <c r="BH63" s="10">
        <v>-312815.78999999998</v>
      </c>
      <c r="BI63" s="10">
        <v>175756083.69999999</v>
      </c>
      <c r="BJ63" s="10">
        <f t="shared" si="0"/>
        <v>2772770.8500000238</v>
      </c>
      <c r="BK63" s="10">
        <f>BK18+BK22+BK48+BK62</f>
        <v>178528854.55000001</v>
      </c>
      <c r="BL63" s="10">
        <f t="shared" si="0"/>
        <v>1282497.9900000095</v>
      </c>
      <c r="BM63" s="10">
        <f>BM18+BM22+BM48+BM62</f>
        <v>179811352.54000002</v>
      </c>
    </row>
    <row r="64" spans="1:65" x14ac:dyDescent="0.35">
      <c r="A64" s="4" t="s">
        <v>0</v>
      </c>
      <c r="B64" s="5" t="s">
        <v>213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35">
      <c r="A65" s="4" t="s">
        <v>0</v>
      </c>
      <c r="B65" s="5" t="s">
        <v>214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35">
      <c r="A66" s="4" t="s">
        <v>215</v>
      </c>
      <c r="B66" s="5" t="s">
        <v>216</v>
      </c>
      <c r="C66" s="9">
        <v>-61533039.890000001</v>
      </c>
      <c r="D66" s="9">
        <v>0</v>
      </c>
      <c r="E66" s="9">
        <v>-61533039.890000001</v>
      </c>
      <c r="F66" s="9">
        <v>5000000</v>
      </c>
      <c r="G66" s="9">
        <v>-56533039.890000001</v>
      </c>
      <c r="H66" s="9">
        <v>0</v>
      </c>
      <c r="I66" s="9">
        <v>-56533039.890000001</v>
      </c>
      <c r="J66" s="9">
        <v>-613867.86</v>
      </c>
      <c r="K66" s="9">
        <v>-57146907.75</v>
      </c>
      <c r="L66" s="9">
        <v>0</v>
      </c>
      <c r="M66" s="9">
        <v>-57146907.75</v>
      </c>
      <c r="N66" s="9">
        <v>0</v>
      </c>
      <c r="O66" s="9">
        <v>-57146907.75</v>
      </c>
      <c r="P66" s="9">
        <v>0</v>
      </c>
      <c r="Q66" s="9">
        <v>-57146907.75</v>
      </c>
      <c r="R66" s="9">
        <v>0</v>
      </c>
      <c r="S66" s="9">
        <v>-57146907.75</v>
      </c>
      <c r="T66" s="9">
        <v>0</v>
      </c>
      <c r="U66" s="9">
        <v>-57146907.75</v>
      </c>
      <c r="V66" s="9">
        <v>0</v>
      </c>
      <c r="W66" s="9">
        <v>-57146907.75</v>
      </c>
      <c r="X66" s="9">
        <v>0</v>
      </c>
      <c r="Y66" s="9">
        <v>-57146907.75</v>
      </c>
      <c r="Z66" s="9">
        <v>0</v>
      </c>
      <c r="AA66" s="9">
        <v>-57146907.75</v>
      </c>
      <c r="AB66" s="9">
        <v>0</v>
      </c>
      <c r="AC66" s="9">
        <v>-57146907.75</v>
      </c>
      <c r="AD66" s="9">
        <v>-15944476.970000001</v>
      </c>
      <c r="AE66" s="9">
        <v>-73091384.719999999</v>
      </c>
      <c r="AF66" s="9">
        <v>0</v>
      </c>
      <c r="AG66" s="9">
        <v>-73091384.719999999</v>
      </c>
      <c r="AH66" s="9">
        <v>0</v>
      </c>
      <c r="AI66" s="9">
        <v>-73091384.719999999</v>
      </c>
      <c r="AJ66" s="9">
        <v>4113283</v>
      </c>
      <c r="AK66" s="9">
        <v>-68978101.719999999</v>
      </c>
      <c r="AL66" s="9">
        <v>0</v>
      </c>
      <c r="AM66" s="9">
        <v>-68978101.719999999</v>
      </c>
      <c r="AN66" s="9">
        <v>662937.41</v>
      </c>
      <c r="AO66" s="9">
        <v>-68315164.310000002</v>
      </c>
      <c r="AP66" s="9">
        <v>0</v>
      </c>
      <c r="AQ66" s="9">
        <v>-68315164.310000002</v>
      </c>
      <c r="AR66" s="9">
        <v>0</v>
      </c>
      <c r="AS66" s="9">
        <v>-68315164.310000002</v>
      </c>
      <c r="AT66" s="9">
        <v>0</v>
      </c>
      <c r="AU66" s="9">
        <v>-68315164.310000002</v>
      </c>
      <c r="AV66" s="9">
        <v>120213</v>
      </c>
      <c r="AW66" s="9">
        <v>-68194951.310000002</v>
      </c>
      <c r="AX66" s="9">
        <v>0</v>
      </c>
      <c r="AY66" s="9">
        <v>-68194951.310000002</v>
      </c>
      <c r="AZ66" s="9">
        <v>0</v>
      </c>
      <c r="BA66" s="9">
        <v>-68194951.310000002</v>
      </c>
      <c r="BB66" s="9">
        <v>228358.52</v>
      </c>
      <c r="BC66" s="9">
        <v>-67966592.790000007</v>
      </c>
      <c r="BD66" s="9">
        <v>0</v>
      </c>
      <c r="BE66" s="9">
        <v>-67966592.790000007</v>
      </c>
      <c r="BF66" s="9">
        <v>0</v>
      </c>
      <c r="BG66" s="9">
        <v>-67966592.790000007</v>
      </c>
      <c r="BH66" s="9">
        <v>0</v>
      </c>
      <c r="BI66" s="9">
        <v>-67966592.790000007</v>
      </c>
      <c r="BJ66" s="9">
        <f t="shared" si="0"/>
        <v>0</v>
      </c>
      <c r="BK66" s="9">
        <v>-67966592.790000007</v>
      </c>
      <c r="BL66" s="9">
        <f t="shared" si="0"/>
        <v>0</v>
      </c>
      <c r="BM66" s="9">
        <v>-67966592.790000007</v>
      </c>
    </row>
    <row r="67" spans="1:65" x14ac:dyDescent="0.35">
      <c r="A67" s="7" t="s">
        <v>0</v>
      </c>
      <c r="B67" s="5" t="s">
        <v>217</v>
      </c>
      <c r="C67" s="10">
        <v>-61533039.890000001</v>
      </c>
      <c r="D67" s="10">
        <v>0</v>
      </c>
      <c r="E67" s="10">
        <v>-61533039.890000001</v>
      </c>
      <c r="F67" s="10">
        <v>5000000</v>
      </c>
      <c r="G67" s="10">
        <v>-56533039.890000001</v>
      </c>
      <c r="H67" s="10">
        <v>0</v>
      </c>
      <c r="I67" s="10">
        <v>-56533039.890000001</v>
      </c>
      <c r="J67" s="10">
        <v>-613867.86</v>
      </c>
      <c r="K67" s="10">
        <v>-57146907.75</v>
      </c>
      <c r="L67" s="10">
        <v>0</v>
      </c>
      <c r="M67" s="10">
        <v>-57146907.75</v>
      </c>
      <c r="N67" s="10">
        <v>0</v>
      </c>
      <c r="O67" s="10">
        <v>-57146907.75</v>
      </c>
      <c r="P67" s="10">
        <v>0</v>
      </c>
      <c r="Q67" s="10">
        <v>-57146907.75</v>
      </c>
      <c r="R67" s="10">
        <v>0</v>
      </c>
      <c r="S67" s="10">
        <v>-57146907.75</v>
      </c>
      <c r="T67" s="10">
        <v>0</v>
      </c>
      <c r="U67" s="10">
        <v>-57146907.75</v>
      </c>
      <c r="V67" s="10">
        <v>0</v>
      </c>
      <c r="W67" s="10">
        <v>-57146907.75</v>
      </c>
      <c r="X67" s="10">
        <v>0</v>
      </c>
      <c r="Y67" s="10">
        <v>-57146907.75</v>
      </c>
      <c r="Z67" s="10">
        <v>0</v>
      </c>
      <c r="AA67" s="10">
        <v>-57146907.75</v>
      </c>
      <c r="AB67" s="10">
        <v>0</v>
      </c>
      <c r="AC67" s="10">
        <v>-57146907.75</v>
      </c>
      <c r="AD67" s="10">
        <v>-15944476.970000001</v>
      </c>
      <c r="AE67" s="10">
        <v>-73091384.719999999</v>
      </c>
      <c r="AF67" s="10">
        <v>0</v>
      </c>
      <c r="AG67" s="10">
        <v>-73091384.719999999</v>
      </c>
      <c r="AH67" s="10">
        <v>0</v>
      </c>
      <c r="AI67" s="10">
        <v>-73091384.719999999</v>
      </c>
      <c r="AJ67" s="10">
        <v>4113283</v>
      </c>
      <c r="AK67" s="10">
        <v>-68978101.719999999</v>
      </c>
      <c r="AL67" s="10">
        <v>0</v>
      </c>
      <c r="AM67" s="10">
        <v>-68978101.719999999</v>
      </c>
      <c r="AN67" s="10">
        <v>662937.41</v>
      </c>
      <c r="AO67" s="10">
        <v>-68315164.310000002</v>
      </c>
      <c r="AP67" s="10">
        <v>0</v>
      </c>
      <c r="AQ67" s="10">
        <v>-68315164.310000002</v>
      </c>
      <c r="AR67" s="10">
        <v>0</v>
      </c>
      <c r="AS67" s="10">
        <v>-68315164.310000002</v>
      </c>
      <c r="AT67" s="10">
        <v>0</v>
      </c>
      <c r="AU67" s="10">
        <v>-68315164.310000002</v>
      </c>
      <c r="AV67" s="10">
        <v>120213</v>
      </c>
      <c r="AW67" s="10">
        <v>-68194951.310000002</v>
      </c>
      <c r="AX67" s="10">
        <v>0</v>
      </c>
      <c r="AY67" s="10">
        <v>-68194951.310000002</v>
      </c>
      <c r="AZ67" s="10">
        <v>0</v>
      </c>
      <c r="BA67" s="10">
        <v>-68194951.310000002</v>
      </c>
      <c r="BB67" s="10">
        <v>228358.52</v>
      </c>
      <c r="BC67" s="10">
        <v>-67966592.790000007</v>
      </c>
      <c r="BD67" s="10">
        <v>0</v>
      </c>
      <c r="BE67" s="10">
        <v>-67966592.790000007</v>
      </c>
      <c r="BF67" s="10">
        <v>0</v>
      </c>
      <c r="BG67" s="10">
        <v>-67966592.790000007</v>
      </c>
      <c r="BH67" s="10">
        <v>0</v>
      </c>
      <c r="BI67" s="10">
        <v>-67966592.790000007</v>
      </c>
      <c r="BJ67" s="10">
        <f t="shared" si="0"/>
        <v>0</v>
      </c>
      <c r="BK67" s="10">
        <f>SUM(BK66)</f>
        <v>-67966592.790000007</v>
      </c>
      <c r="BL67" s="10">
        <f t="shared" si="0"/>
        <v>0</v>
      </c>
      <c r="BM67" s="10">
        <f>SUM(BM66)</f>
        <v>-67966592.790000007</v>
      </c>
    </row>
    <row r="68" spans="1:65" x14ac:dyDescent="0.35">
      <c r="A68" s="4" t="s">
        <v>218</v>
      </c>
      <c r="B68" s="5" t="s">
        <v>219</v>
      </c>
      <c r="C68" s="9">
        <v>-3633364.79</v>
      </c>
      <c r="D68" s="9">
        <v>0</v>
      </c>
      <c r="E68" s="9">
        <v>-3633364.79</v>
      </c>
      <c r="F68" s="9">
        <v>0</v>
      </c>
      <c r="G68" s="9">
        <v>-3633364.79</v>
      </c>
      <c r="H68" s="9">
        <v>0</v>
      </c>
      <c r="I68" s="9">
        <v>-3633364.79</v>
      </c>
      <c r="J68" s="9">
        <v>613867.86</v>
      </c>
      <c r="K68" s="9">
        <v>-3019496.93</v>
      </c>
      <c r="L68" s="9">
        <v>0</v>
      </c>
      <c r="M68" s="9">
        <v>-3019496.93</v>
      </c>
      <c r="N68" s="9">
        <v>0</v>
      </c>
      <c r="O68" s="9">
        <v>-3019496.93</v>
      </c>
      <c r="P68" s="9">
        <v>0</v>
      </c>
      <c r="Q68" s="9">
        <v>-3019496.93</v>
      </c>
      <c r="R68" s="9">
        <v>0</v>
      </c>
      <c r="S68" s="9">
        <v>-3019496.93</v>
      </c>
      <c r="T68" s="9">
        <v>0</v>
      </c>
      <c r="U68" s="9">
        <v>-3019496.93</v>
      </c>
      <c r="V68" s="9">
        <v>0</v>
      </c>
      <c r="W68" s="9">
        <v>-3019496.93</v>
      </c>
      <c r="X68" s="9">
        <v>0</v>
      </c>
      <c r="Y68" s="9">
        <v>-3019496.93</v>
      </c>
      <c r="Z68" s="9">
        <v>-7133138.6399999997</v>
      </c>
      <c r="AA68" s="9">
        <v>-10152635.57</v>
      </c>
      <c r="AB68" s="9">
        <v>0</v>
      </c>
      <c r="AC68" s="9">
        <v>-10152635.57</v>
      </c>
      <c r="AD68" s="9">
        <v>13745732.82</v>
      </c>
      <c r="AE68" s="9">
        <v>3593097.25</v>
      </c>
      <c r="AF68" s="9">
        <v>0</v>
      </c>
      <c r="AG68" s="9">
        <v>3593097.25</v>
      </c>
      <c r="AH68" s="9">
        <v>0</v>
      </c>
      <c r="AI68" s="9">
        <v>3593097.25</v>
      </c>
      <c r="AJ68" s="9">
        <v>0</v>
      </c>
      <c r="AK68" s="9">
        <v>3593097.25</v>
      </c>
      <c r="AL68" s="9">
        <v>0</v>
      </c>
      <c r="AM68" s="9">
        <v>3593097.25</v>
      </c>
      <c r="AN68" s="9">
        <v>0</v>
      </c>
      <c r="AO68" s="9">
        <v>3593097.25</v>
      </c>
      <c r="AP68" s="9">
        <v>0</v>
      </c>
      <c r="AQ68" s="9">
        <v>3593097.25</v>
      </c>
      <c r="AR68" s="9">
        <v>0</v>
      </c>
      <c r="AS68" s="9">
        <v>3593097.25</v>
      </c>
      <c r="AT68" s="9">
        <v>0</v>
      </c>
      <c r="AU68" s="9">
        <v>3593097.25</v>
      </c>
      <c r="AV68" s="9">
        <v>13000000</v>
      </c>
      <c r="AW68" s="9">
        <v>16593097.25</v>
      </c>
      <c r="AX68" s="9">
        <v>-5245372.32</v>
      </c>
      <c r="AY68" s="9">
        <v>11347724.93</v>
      </c>
      <c r="AZ68" s="9">
        <v>0</v>
      </c>
      <c r="BA68" s="9">
        <v>11347724.93</v>
      </c>
      <c r="BB68" s="9">
        <v>0</v>
      </c>
      <c r="BC68" s="9">
        <v>11347724.93</v>
      </c>
      <c r="BD68" s="9">
        <v>0</v>
      </c>
      <c r="BE68" s="9">
        <v>11347724.93</v>
      </c>
      <c r="BF68" s="9">
        <v>0</v>
      </c>
      <c r="BG68" s="9">
        <v>11347724.93</v>
      </c>
      <c r="BH68" s="9">
        <v>0</v>
      </c>
      <c r="BI68" s="9">
        <v>11347724.93</v>
      </c>
      <c r="BJ68" s="9">
        <f t="shared" si="0"/>
        <v>0</v>
      </c>
      <c r="BK68" s="9">
        <v>11347724.93</v>
      </c>
      <c r="BL68" s="9">
        <f t="shared" si="0"/>
        <v>0</v>
      </c>
      <c r="BM68" s="9">
        <v>11347724.93</v>
      </c>
    </row>
    <row r="69" spans="1:65" x14ac:dyDescent="0.35">
      <c r="A69" s="7" t="s">
        <v>0</v>
      </c>
      <c r="B69" s="5" t="s">
        <v>220</v>
      </c>
      <c r="C69" s="10">
        <v>-3633364.79</v>
      </c>
      <c r="D69" s="10">
        <v>0</v>
      </c>
      <c r="E69" s="10">
        <v>-3633364.79</v>
      </c>
      <c r="F69" s="10">
        <v>0</v>
      </c>
      <c r="G69" s="10">
        <v>-3633364.79</v>
      </c>
      <c r="H69" s="10">
        <v>0</v>
      </c>
      <c r="I69" s="10">
        <v>-3633364.79</v>
      </c>
      <c r="J69" s="10">
        <v>613867.86</v>
      </c>
      <c r="K69" s="10">
        <v>-3019496.93</v>
      </c>
      <c r="L69" s="10">
        <v>0</v>
      </c>
      <c r="M69" s="10">
        <v>-3019496.93</v>
      </c>
      <c r="N69" s="10">
        <v>0</v>
      </c>
      <c r="O69" s="10">
        <v>-3019496.93</v>
      </c>
      <c r="P69" s="10">
        <v>0</v>
      </c>
      <c r="Q69" s="10">
        <v>-3019496.93</v>
      </c>
      <c r="R69" s="10">
        <v>0</v>
      </c>
      <c r="S69" s="10">
        <v>-3019496.93</v>
      </c>
      <c r="T69" s="10">
        <v>0</v>
      </c>
      <c r="U69" s="10">
        <v>-3019496.93</v>
      </c>
      <c r="V69" s="10">
        <v>0</v>
      </c>
      <c r="W69" s="10">
        <v>-3019496.93</v>
      </c>
      <c r="X69" s="10">
        <v>0</v>
      </c>
      <c r="Y69" s="10">
        <v>-3019496.93</v>
      </c>
      <c r="Z69" s="10">
        <v>-7133138.6399999997</v>
      </c>
      <c r="AA69" s="10">
        <v>-10152635.57</v>
      </c>
      <c r="AB69" s="10">
        <v>0</v>
      </c>
      <c r="AC69" s="10">
        <v>-10152635.57</v>
      </c>
      <c r="AD69" s="10">
        <v>13745732.82</v>
      </c>
      <c r="AE69" s="10">
        <v>3593097.25</v>
      </c>
      <c r="AF69" s="10">
        <v>0</v>
      </c>
      <c r="AG69" s="10">
        <v>3593097.25</v>
      </c>
      <c r="AH69" s="10">
        <v>0</v>
      </c>
      <c r="AI69" s="10">
        <v>3593097.25</v>
      </c>
      <c r="AJ69" s="10">
        <v>0</v>
      </c>
      <c r="AK69" s="10">
        <v>3593097.25</v>
      </c>
      <c r="AL69" s="10">
        <v>0</v>
      </c>
      <c r="AM69" s="10">
        <v>3593097.25</v>
      </c>
      <c r="AN69" s="10">
        <v>0</v>
      </c>
      <c r="AO69" s="10">
        <v>3593097.25</v>
      </c>
      <c r="AP69" s="10">
        <v>0</v>
      </c>
      <c r="AQ69" s="10">
        <v>3593097.25</v>
      </c>
      <c r="AR69" s="10">
        <v>0</v>
      </c>
      <c r="AS69" s="10">
        <v>3593097.25</v>
      </c>
      <c r="AT69" s="10">
        <v>0</v>
      </c>
      <c r="AU69" s="10">
        <v>3593097.25</v>
      </c>
      <c r="AV69" s="10">
        <v>13000000</v>
      </c>
      <c r="AW69" s="10">
        <v>16593097.25</v>
      </c>
      <c r="AX69" s="10">
        <v>-5245372.32</v>
      </c>
      <c r="AY69" s="10">
        <v>11347724.93</v>
      </c>
      <c r="AZ69" s="10">
        <v>0</v>
      </c>
      <c r="BA69" s="10">
        <v>11347724.93</v>
      </c>
      <c r="BB69" s="10">
        <v>0</v>
      </c>
      <c r="BC69" s="10">
        <v>11347724.93</v>
      </c>
      <c r="BD69" s="10">
        <v>0</v>
      </c>
      <c r="BE69" s="10">
        <v>11347724.93</v>
      </c>
      <c r="BF69" s="10">
        <v>0</v>
      </c>
      <c r="BG69" s="10">
        <v>11347724.93</v>
      </c>
      <c r="BH69" s="10">
        <v>0</v>
      </c>
      <c r="BI69" s="10">
        <v>11347724.93</v>
      </c>
      <c r="BJ69" s="10">
        <f t="shared" si="0"/>
        <v>0</v>
      </c>
      <c r="BK69" s="10">
        <f>SUM(BK68)</f>
        <v>11347724.93</v>
      </c>
      <c r="BL69" s="10">
        <f t="shared" si="0"/>
        <v>0</v>
      </c>
      <c r="BM69" s="10">
        <f>SUM(BM68)</f>
        <v>11347724.93</v>
      </c>
    </row>
    <row r="70" spans="1:65" x14ac:dyDescent="0.35">
      <c r="A70" s="7" t="s">
        <v>0</v>
      </c>
      <c r="B70" s="5" t="s">
        <v>314</v>
      </c>
      <c r="C70" s="10">
        <v>-1683374.42</v>
      </c>
      <c r="D70" s="10">
        <v>-1447720.2</v>
      </c>
      <c r="E70" s="10">
        <v>-3131094.62</v>
      </c>
      <c r="F70" s="10">
        <v>-2028040.28</v>
      </c>
      <c r="G70" s="10">
        <v>-5159134.9000000004</v>
      </c>
      <c r="H70" s="10">
        <v>-201767.24</v>
      </c>
      <c r="I70" s="10">
        <v>-5360902.1399999997</v>
      </c>
      <c r="J70" s="10">
        <v>228152.55</v>
      </c>
      <c r="K70" s="10">
        <v>-5132749.59</v>
      </c>
      <c r="L70" s="10">
        <v>210631.42</v>
      </c>
      <c r="M70" s="10">
        <v>-4922118.17</v>
      </c>
      <c r="N70" s="10">
        <v>402104.18</v>
      </c>
      <c r="O70" s="10">
        <v>-4520013.99</v>
      </c>
      <c r="P70" s="10">
        <v>510075.35</v>
      </c>
      <c r="Q70" s="10">
        <v>-4009938.64</v>
      </c>
      <c r="R70" s="10">
        <v>347072.45</v>
      </c>
      <c r="S70" s="10">
        <v>-3662866.19</v>
      </c>
      <c r="T70" s="10">
        <v>-304843.62</v>
      </c>
      <c r="U70" s="10">
        <v>-3967709.81</v>
      </c>
      <c r="V70" s="10">
        <v>-1276198.83</v>
      </c>
      <c r="W70" s="10">
        <v>-5243908.6399999997</v>
      </c>
      <c r="X70" s="10">
        <v>-1889230</v>
      </c>
      <c r="Y70" s="10">
        <v>-7133138.6399999997</v>
      </c>
      <c r="Z70" s="10">
        <v>5575805.6799999997</v>
      </c>
      <c r="AA70" s="10">
        <v>-1557332.96</v>
      </c>
      <c r="AB70" s="10">
        <v>-1924233.6</v>
      </c>
      <c r="AC70" s="10">
        <v>-3481566.56</v>
      </c>
      <c r="AD70" s="10">
        <v>84813.09</v>
      </c>
      <c r="AE70" s="10">
        <v>-3396753.47</v>
      </c>
      <c r="AF70" s="10">
        <v>-517951.29</v>
      </c>
      <c r="AG70" s="10">
        <v>-3914704.76</v>
      </c>
      <c r="AH70" s="10">
        <v>-55119.98</v>
      </c>
      <c r="AI70" s="10">
        <v>-3969824.74</v>
      </c>
      <c r="AJ70" s="10">
        <v>202546.56</v>
      </c>
      <c r="AK70" s="10">
        <v>-3767278.18</v>
      </c>
      <c r="AL70" s="10">
        <v>356424.7</v>
      </c>
      <c r="AM70" s="10">
        <v>-3410853.48</v>
      </c>
      <c r="AN70" s="10">
        <v>295635.64</v>
      </c>
      <c r="AO70" s="10">
        <v>-3115217.84</v>
      </c>
      <c r="AP70" s="10">
        <v>149333.24</v>
      </c>
      <c r="AQ70" s="10">
        <v>-2965884.6</v>
      </c>
      <c r="AR70" s="10">
        <v>-89879.17</v>
      </c>
      <c r="AS70" s="10">
        <v>-3055763.77</v>
      </c>
      <c r="AT70" s="10">
        <v>-440293.65</v>
      </c>
      <c r="AU70" s="10">
        <v>-3496057.42</v>
      </c>
      <c r="AV70" s="10">
        <v>-1749314.9</v>
      </c>
      <c r="AW70" s="10">
        <v>-5245372.32</v>
      </c>
      <c r="AX70" s="10">
        <v>3110011.08</v>
      </c>
      <c r="AY70" s="10">
        <v>-2135361.2400000002</v>
      </c>
      <c r="AZ70" s="10">
        <v>-2052476.97</v>
      </c>
      <c r="BA70" s="10">
        <v>-4187838.21</v>
      </c>
      <c r="BB70" s="10">
        <v>207052.31</v>
      </c>
      <c r="BC70" s="10">
        <v>-3980785.9</v>
      </c>
      <c r="BD70" s="10">
        <v>2244570.79</v>
      </c>
      <c r="BE70" s="10">
        <v>-1736215.11</v>
      </c>
      <c r="BF70" s="10">
        <v>-1276459.6299999999</v>
      </c>
      <c r="BG70" s="10">
        <v>-3012674.74</v>
      </c>
      <c r="BH70" s="10">
        <v>-438711.8</v>
      </c>
      <c r="BI70" s="10">
        <v>-3451386.54</v>
      </c>
      <c r="BJ70" s="10">
        <f t="shared" si="0"/>
        <v>479342.78000000026</v>
      </c>
      <c r="BK70" s="10">
        <v>-2972043.76</v>
      </c>
      <c r="BL70" s="10">
        <f t="shared" si="0"/>
        <v>393655.09999999963</v>
      </c>
      <c r="BM70" s="10">
        <v>-2578388.66</v>
      </c>
    </row>
    <row r="71" spans="1:65" x14ac:dyDescent="0.35">
      <c r="A71" s="7" t="s">
        <v>0</v>
      </c>
      <c r="B71" s="5" t="s">
        <v>222</v>
      </c>
      <c r="C71" s="10">
        <v>-5316739.21</v>
      </c>
      <c r="D71" s="10">
        <v>-1447720.2</v>
      </c>
      <c r="E71" s="10">
        <v>-6764459.4100000001</v>
      </c>
      <c r="F71" s="10">
        <v>-2028040.28</v>
      </c>
      <c r="G71" s="10">
        <v>-8792499.6899999995</v>
      </c>
      <c r="H71" s="10">
        <v>-201767.24</v>
      </c>
      <c r="I71" s="10">
        <v>-8994266.9299999997</v>
      </c>
      <c r="J71" s="10">
        <v>842020.41</v>
      </c>
      <c r="K71" s="10">
        <v>-8152246.5199999996</v>
      </c>
      <c r="L71" s="10">
        <v>210631.42</v>
      </c>
      <c r="M71" s="10">
        <v>-7941615.0999999996</v>
      </c>
      <c r="N71" s="10">
        <v>402104.18</v>
      </c>
      <c r="O71" s="10">
        <v>-7539510.9199999999</v>
      </c>
      <c r="P71" s="10">
        <v>510075.35</v>
      </c>
      <c r="Q71" s="10">
        <v>-7029435.5700000003</v>
      </c>
      <c r="R71" s="10">
        <v>347072.45</v>
      </c>
      <c r="S71" s="10">
        <v>-6682363.1200000001</v>
      </c>
      <c r="T71" s="10">
        <v>-304843.62</v>
      </c>
      <c r="U71" s="10">
        <v>-6987206.7400000002</v>
      </c>
      <c r="V71" s="10">
        <v>-1276198.83</v>
      </c>
      <c r="W71" s="10">
        <v>-8263405.5700000003</v>
      </c>
      <c r="X71" s="10">
        <v>-1889230</v>
      </c>
      <c r="Y71" s="10">
        <v>-10152635.57</v>
      </c>
      <c r="Z71" s="10">
        <v>-1557332.96</v>
      </c>
      <c r="AA71" s="10">
        <v>-11709968.529999999</v>
      </c>
      <c r="AB71" s="10">
        <v>-1924233.6</v>
      </c>
      <c r="AC71" s="10">
        <v>-13634202.130000001</v>
      </c>
      <c r="AD71" s="10">
        <v>13830545.91</v>
      </c>
      <c r="AE71" s="10">
        <v>196343.78</v>
      </c>
      <c r="AF71" s="10">
        <v>-517951.29</v>
      </c>
      <c r="AG71" s="10">
        <v>-321607.51</v>
      </c>
      <c r="AH71" s="10">
        <v>-55119.98</v>
      </c>
      <c r="AI71" s="10">
        <v>-376727.49</v>
      </c>
      <c r="AJ71" s="10">
        <v>202546.56</v>
      </c>
      <c r="AK71" s="10">
        <v>-174180.93</v>
      </c>
      <c r="AL71" s="10">
        <v>356424.7</v>
      </c>
      <c r="AM71" s="10">
        <v>182243.77</v>
      </c>
      <c r="AN71" s="10">
        <v>295635.64</v>
      </c>
      <c r="AO71" s="10">
        <v>477879.41</v>
      </c>
      <c r="AP71" s="10">
        <v>149333.24</v>
      </c>
      <c r="AQ71" s="10">
        <v>627212.65</v>
      </c>
      <c r="AR71" s="10">
        <v>-89879.17</v>
      </c>
      <c r="AS71" s="10">
        <v>537333.48</v>
      </c>
      <c r="AT71" s="10">
        <v>-440293.65</v>
      </c>
      <c r="AU71" s="10">
        <v>97039.83</v>
      </c>
      <c r="AV71" s="10">
        <v>11250685.1</v>
      </c>
      <c r="AW71" s="10">
        <v>11347724.93</v>
      </c>
      <c r="AX71" s="10">
        <v>-2135361.2400000002</v>
      </c>
      <c r="AY71" s="10">
        <v>9212363.6899999995</v>
      </c>
      <c r="AZ71" s="10">
        <v>-2052476.97</v>
      </c>
      <c r="BA71" s="10">
        <v>7159886.7199999997</v>
      </c>
      <c r="BB71" s="10">
        <v>207052.31</v>
      </c>
      <c r="BC71" s="10">
        <v>7366939.0300000003</v>
      </c>
      <c r="BD71" s="10">
        <v>2244570.79</v>
      </c>
      <c r="BE71" s="10">
        <v>9611509.8200000003</v>
      </c>
      <c r="BF71" s="10">
        <v>-1276459.6299999999</v>
      </c>
      <c r="BG71" s="10">
        <v>8335050.1900000004</v>
      </c>
      <c r="BH71" s="10">
        <v>-438711.8</v>
      </c>
      <c r="BI71" s="10">
        <v>7896338.3899999997</v>
      </c>
      <c r="BJ71" s="10">
        <f t="shared" ref="BJ71:BL112" si="2">BK71-BI71</f>
        <v>479342.78000000026</v>
      </c>
      <c r="BK71" s="10">
        <v>8375681.1699999999</v>
      </c>
      <c r="BL71" s="10">
        <f t="shared" si="2"/>
        <v>393655.09999999963</v>
      </c>
      <c r="BM71" s="10">
        <v>8769336.2699999996</v>
      </c>
    </row>
    <row r="72" spans="1:65" x14ac:dyDescent="0.35">
      <c r="A72" s="7" t="s">
        <v>0</v>
      </c>
      <c r="B72" s="5" t="s">
        <v>226</v>
      </c>
      <c r="C72" s="10">
        <v>-66849779.100000001</v>
      </c>
      <c r="D72" s="10">
        <v>-1447720.2</v>
      </c>
      <c r="E72" s="10">
        <v>-68297499.299999997</v>
      </c>
      <c r="F72" s="10">
        <v>2971959.72</v>
      </c>
      <c r="G72" s="10">
        <v>-65325539.579999998</v>
      </c>
      <c r="H72" s="10">
        <v>-201767.24</v>
      </c>
      <c r="I72" s="10">
        <v>-65527306.82</v>
      </c>
      <c r="J72" s="10">
        <v>228152.55</v>
      </c>
      <c r="K72" s="10">
        <v>-65299154.270000003</v>
      </c>
      <c r="L72" s="10">
        <v>210631.42</v>
      </c>
      <c r="M72" s="10">
        <v>-65088522.850000001</v>
      </c>
      <c r="N72" s="10">
        <v>402104.18</v>
      </c>
      <c r="O72" s="10">
        <v>-64686418.670000002</v>
      </c>
      <c r="P72" s="10">
        <v>510075.35</v>
      </c>
      <c r="Q72" s="10">
        <v>-64176343.32</v>
      </c>
      <c r="R72" s="10">
        <v>347072.45</v>
      </c>
      <c r="S72" s="10">
        <v>-63829270.869999997</v>
      </c>
      <c r="T72" s="10">
        <v>-304843.62</v>
      </c>
      <c r="U72" s="10">
        <v>-64134114.490000002</v>
      </c>
      <c r="V72" s="10">
        <v>-1276198.83</v>
      </c>
      <c r="W72" s="10">
        <v>-65410313.32</v>
      </c>
      <c r="X72" s="10">
        <v>-1889230</v>
      </c>
      <c r="Y72" s="10">
        <v>-67299543.319999993</v>
      </c>
      <c r="Z72" s="10">
        <v>-1557332.96</v>
      </c>
      <c r="AA72" s="10">
        <v>-68856876.280000001</v>
      </c>
      <c r="AB72" s="10">
        <v>-1924233.6</v>
      </c>
      <c r="AC72" s="10">
        <v>-70781109.879999995</v>
      </c>
      <c r="AD72" s="10">
        <v>-2113931.06</v>
      </c>
      <c r="AE72" s="10">
        <v>-72895040.939999998</v>
      </c>
      <c r="AF72" s="10">
        <v>-517951.29</v>
      </c>
      <c r="AG72" s="10">
        <v>-73412992.230000004</v>
      </c>
      <c r="AH72" s="10">
        <v>-55119.98</v>
      </c>
      <c r="AI72" s="10">
        <v>-73468112.209999993</v>
      </c>
      <c r="AJ72" s="10">
        <v>4315829.5599999996</v>
      </c>
      <c r="AK72" s="10">
        <v>-69152282.650000006</v>
      </c>
      <c r="AL72" s="10">
        <v>356424.7</v>
      </c>
      <c r="AM72" s="10">
        <v>-68795857.950000003</v>
      </c>
      <c r="AN72" s="10">
        <v>958573.05</v>
      </c>
      <c r="AO72" s="10">
        <v>-67837284.900000006</v>
      </c>
      <c r="AP72" s="10">
        <v>149333.24</v>
      </c>
      <c r="AQ72" s="10">
        <v>-67687951.659999996</v>
      </c>
      <c r="AR72" s="10">
        <v>-89879.17</v>
      </c>
      <c r="AS72" s="10">
        <v>-67777830.829999998</v>
      </c>
      <c r="AT72" s="10">
        <v>-440293.65</v>
      </c>
      <c r="AU72" s="10">
        <v>-68218124.480000004</v>
      </c>
      <c r="AV72" s="10">
        <v>11370898.1</v>
      </c>
      <c r="AW72" s="10">
        <v>-56847226.380000003</v>
      </c>
      <c r="AX72" s="10">
        <v>-2135361.2400000002</v>
      </c>
      <c r="AY72" s="10">
        <v>-58982587.619999997</v>
      </c>
      <c r="AZ72" s="10">
        <v>-2052476.97</v>
      </c>
      <c r="BA72" s="10">
        <v>-61035064.590000004</v>
      </c>
      <c r="BB72" s="10">
        <v>435410.83</v>
      </c>
      <c r="BC72" s="10">
        <v>-60599653.759999998</v>
      </c>
      <c r="BD72" s="10">
        <v>2244570.79</v>
      </c>
      <c r="BE72" s="10">
        <v>-58355082.969999999</v>
      </c>
      <c r="BF72" s="10">
        <v>-1276459.6299999999</v>
      </c>
      <c r="BG72" s="10">
        <v>-59631542.600000001</v>
      </c>
      <c r="BH72" s="10">
        <v>-438711.8</v>
      </c>
      <c r="BI72" s="10">
        <v>-60070254.399999999</v>
      </c>
      <c r="BJ72" s="10">
        <f t="shared" si="2"/>
        <v>479342.77999999374</v>
      </c>
      <c r="BK72" s="10">
        <f>BK67+BK71</f>
        <v>-59590911.620000005</v>
      </c>
      <c r="BL72" s="10">
        <f t="shared" si="2"/>
        <v>393655.09999999404</v>
      </c>
      <c r="BM72" s="10">
        <f>BM67+BM71</f>
        <v>-59197256.520000011</v>
      </c>
    </row>
    <row r="73" spans="1:65" x14ac:dyDescent="0.35">
      <c r="A73" s="4" t="s">
        <v>0</v>
      </c>
      <c r="B73" s="5" t="s">
        <v>227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>
        <f t="shared" si="2"/>
        <v>0</v>
      </c>
      <c r="BK73" s="9"/>
      <c r="BL73" s="9">
        <f t="shared" si="2"/>
        <v>0</v>
      </c>
      <c r="BM73" s="9"/>
    </row>
    <row r="74" spans="1:65" x14ac:dyDescent="0.35">
      <c r="A74" s="4" t="s">
        <v>228</v>
      </c>
      <c r="B74" s="5" t="s">
        <v>229</v>
      </c>
      <c r="C74" s="9">
        <v>-45999999.950000003</v>
      </c>
      <c r="D74" s="9">
        <v>0</v>
      </c>
      <c r="E74" s="9">
        <v>-45999999.950000003</v>
      </c>
      <c r="F74" s="9">
        <v>0</v>
      </c>
      <c r="G74" s="9">
        <v>-45999999.950000003</v>
      </c>
      <c r="H74" s="9">
        <v>0</v>
      </c>
      <c r="I74" s="9">
        <v>-45999999.950000003</v>
      </c>
      <c r="J74" s="9">
        <v>0</v>
      </c>
      <c r="K74" s="9">
        <v>-45999999.950000003</v>
      </c>
      <c r="L74" s="9">
        <v>0</v>
      </c>
      <c r="M74" s="9">
        <v>-45999999.950000003</v>
      </c>
      <c r="N74" s="9">
        <v>0</v>
      </c>
      <c r="O74" s="9">
        <v>-45999999.950000003</v>
      </c>
      <c r="P74" s="9">
        <v>0</v>
      </c>
      <c r="Q74" s="9">
        <v>-45999999.950000003</v>
      </c>
      <c r="R74" s="9">
        <v>0</v>
      </c>
      <c r="S74" s="9">
        <v>-45999999.950000003</v>
      </c>
      <c r="T74" s="9">
        <v>0</v>
      </c>
      <c r="U74" s="9">
        <v>-45999999.950000003</v>
      </c>
      <c r="V74" s="9">
        <v>0</v>
      </c>
      <c r="W74" s="9">
        <v>-45999999.950000003</v>
      </c>
      <c r="X74" s="9">
        <v>1500000</v>
      </c>
      <c r="Y74" s="9">
        <v>-44499999.950000003</v>
      </c>
      <c r="Z74" s="9">
        <v>0</v>
      </c>
      <c r="AA74" s="9">
        <v>-44499999.950000003</v>
      </c>
      <c r="AB74" s="9">
        <v>0</v>
      </c>
      <c r="AC74" s="9">
        <v>-44499999.950000003</v>
      </c>
      <c r="AD74" s="9">
        <v>0</v>
      </c>
      <c r="AE74" s="9">
        <v>-44499999.950000003</v>
      </c>
      <c r="AF74" s="9">
        <v>0</v>
      </c>
      <c r="AG74" s="9">
        <v>-44499999.950000003</v>
      </c>
      <c r="AH74" s="9">
        <v>0</v>
      </c>
      <c r="AI74" s="9">
        <v>-44499999.950000003</v>
      </c>
      <c r="AJ74" s="9">
        <v>0</v>
      </c>
      <c r="AK74" s="9">
        <v>-44499999.950000003</v>
      </c>
      <c r="AL74" s="9">
        <v>0</v>
      </c>
      <c r="AM74" s="9">
        <v>-44499999.950000003</v>
      </c>
      <c r="AN74" s="9">
        <v>0</v>
      </c>
      <c r="AO74" s="9">
        <v>-44499999.950000003</v>
      </c>
      <c r="AP74" s="9">
        <v>0</v>
      </c>
      <c r="AQ74" s="9">
        <v>-44499999.950000003</v>
      </c>
      <c r="AR74" s="9">
        <v>0</v>
      </c>
      <c r="AS74" s="9">
        <v>-44499999.950000003</v>
      </c>
      <c r="AT74" s="9">
        <v>0</v>
      </c>
      <c r="AU74" s="9">
        <v>-44499999.950000003</v>
      </c>
      <c r="AV74" s="9">
        <v>1500000</v>
      </c>
      <c r="AW74" s="9">
        <v>-42999999.950000003</v>
      </c>
      <c r="AX74" s="9">
        <v>0</v>
      </c>
      <c r="AY74" s="9">
        <v>-42999999.950000003</v>
      </c>
      <c r="AZ74" s="9">
        <v>0</v>
      </c>
      <c r="BA74" s="9">
        <v>-42999999.950000003</v>
      </c>
      <c r="BB74" s="9">
        <v>0</v>
      </c>
      <c r="BC74" s="9">
        <v>-42999999.950000003</v>
      </c>
      <c r="BD74" s="9">
        <v>0</v>
      </c>
      <c r="BE74" s="9">
        <v>-42999999.950000003</v>
      </c>
      <c r="BF74" s="9">
        <v>0</v>
      </c>
      <c r="BG74" s="9">
        <v>-42999999.950000003</v>
      </c>
      <c r="BH74" s="9">
        <v>0</v>
      </c>
      <c r="BI74" s="9">
        <v>-42999999.950000003</v>
      </c>
      <c r="BJ74" s="9">
        <f t="shared" si="2"/>
        <v>0</v>
      </c>
      <c r="BK74" s="9">
        <v>-42999999.950000003</v>
      </c>
      <c r="BL74" s="9">
        <f t="shared" si="2"/>
        <v>0</v>
      </c>
      <c r="BM74" s="9">
        <v>-42999999.950000003</v>
      </c>
    </row>
    <row r="75" spans="1:65" x14ac:dyDescent="0.35">
      <c r="A75" s="7" t="s">
        <v>0</v>
      </c>
      <c r="B75" s="5" t="s">
        <v>230</v>
      </c>
      <c r="C75" s="10">
        <v>-45999999.950000003</v>
      </c>
      <c r="D75" s="10">
        <v>0</v>
      </c>
      <c r="E75" s="10">
        <v>-45999999.950000003</v>
      </c>
      <c r="F75" s="10">
        <v>0</v>
      </c>
      <c r="G75" s="10">
        <v>-45999999.950000003</v>
      </c>
      <c r="H75" s="10">
        <v>0</v>
      </c>
      <c r="I75" s="10">
        <v>-45999999.950000003</v>
      </c>
      <c r="J75" s="10">
        <v>0</v>
      </c>
      <c r="K75" s="10">
        <v>-45999999.950000003</v>
      </c>
      <c r="L75" s="10">
        <v>0</v>
      </c>
      <c r="M75" s="10">
        <v>-45999999.950000003</v>
      </c>
      <c r="N75" s="10">
        <v>0</v>
      </c>
      <c r="O75" s="10">
        <v>-45999999.950000003</v>
      </c>
      <c r="P75" s="10">
        <v>0</v>
      </c>
      <c r="Q75" s="10">
        <v>-45999999.950000003</v>
      </c>
      <c r="R75" s="10">
        <v>0</v>
      </c>
      <c r="S75" s="10">
        <v>-45999999.950000003</v>
      </c>
      <c r="T75" s="10">
        <v>0</v>
      </c>
      <c r="U75" s="10">
        <v>-45999999.950000003</v>
      </c>
      <c r="V75" s="10">
        <v>0</v>
      </c>
      <c r="W75" s="10">
        <v>-45999999.950000003</v>
      </c>
      <c r="X75" s="10">
        <v>1500000</v>
      </c>
      <c r="Y75" s="10">
        <v>-44499999.950000003</v>
      </c>
      <c r="Z75" s="10">
        <v>0</v>
      </c>
      <c r="AA75" s="10">
        <v>-44499999.950000003</v>
      </c>
      <c r="AB75" s="10">
        <v>0</v>
      </c>
      <c r="AC75" s="10">
        <v>-44499999.950000003</v>
      </c>
      <c r="AD75" s="10">
        <v>0</v>
      </c>
      <c r="AE75" s="10">
        <v>-44499999.950000003</v>
      </c>
      <c r="AF75" s="10">
        <v>0</v>
      </c>
      <c r="AG75" s="10">
        <v>-44499999.950000003</v>
      </c>
      <c r="AH75" s="10">
        <v>0</v>
      </c>
      <c r="AI75" s="10">
        <v>-44499999.950000003</v>
      </c>
      <c r="AJ75" s="10">
        <v>0</v>
      </c>
      <c r="AK75" s="10">
        <v>-44499999.950000003</v>
      </c>
      <c r="AL75" s="10">
        <v>0</v>
      </c>
      <c r="AM75" s="10">
        <v>-44499999.950000003</v>
      </c>
      <c r="AN75" s="10">
        <v>0</v>
      </c>
      <c r="AO75" s="10">
        <v>-44499999.950000003</v>
      </c>
      <c r="AP75" s="10">
        <v>0</v>
      </c>
      <c r="AQ75" s="10">
        <v>-44499999.950000003</v>
      </c>
      <c r="AR75" s="10">
        <v>0</v>
      </c>
      <c r="AS75" s="10">
        <v>-44499999.950000003</v>
      </c>
      <c r="AT75" s="10">
        <v>0</v>
      </c>
      <c r="AU75" s="10">
        <v>-44499999.950000003</v>
      </c>
      <c r="AV75" s="10">
        <v>1500000</v>
      </c>
      <c r="AW75" s="10">
        <v>-42999999.950000003</v>
      </c>
      <c r="AX75" s="10">
        <v>0</v>
      </c>
      <c r="AY75" s="10">
        <v>-42999999.950000003</v>
      </c>
      <c r="AZ75" s="10">
        <v>0</v>
      </c>
      <c r="BA75" s="10">
        <v>-42999999.950000003</v>
      </c>
      <c r="BB75" s="10">
        <v>0</v>
      </c>
      <c r="BC75" s="10">
        <v>-42999999.950000003</v>
      </c>
      <c r="BD75" s="10">
        <v>0</v>
      </c>
      <c r="BE75" s="10">
        <v>-42999999.950000003</v>
      </c>
      <c r="BF75" s="10">
        <v>0</v>
      </c>
      <c r="BG75" s="10">
        <v>-42999999.950000003</v>
      </c>
      <c r="BH75" s="10">
        <v>0</v>
      </c>
      <c r="BI75" s="10">
        <v>-42999999.950000003</v>
      </c>
      <c r="BJ75" s="10">
        <f t="shared" si="2"/>
        <v>0</v>
      </c>
      <c r="BK75" s="10">
        <f>SUM(BK74)</f>
        <v>-42999999.950000003</v>
      </c>
      <c r="BL75" s="10">
        <f t="shared" si="2"/>
        <v>0</v>
      </c>
      <c r="BM75" s="10">
        <f>SUM(BM74)</f>
        <v>-42999999.950000003</v>
      </c>
    </row>
    <row r="76" spans="1:65" x14ac:dyDescent="0.35">
      <c r="A76" s="7" t="s">
        <v>0</v>
      </c>
      <c r="B76" s="5" t="s">
        <v>231</v>
      </c>
      <c r="C76" s="10">
        <v>-45999999.950000003</v>
      </c>
      <c r="D76" s="10">
        <v>0</v>
      </c>
      <c r="E76" s="10">
        <v>-45999999.950000003</v>
      </c>
      <c r="F76" s="10">
        <v>0</v>
      </c>
      <c r="G76" s="10">
        <v>-45999999.950000003</v>
      </c>
      <c r="H76" s="10">
        <v>0</v>
      </c>
      <c r="I76" s="10">
        <v>-45999999.950000003</v>
      </c>
      <c r="J76" s="10">
        <v>0</v>
      </c>
      <c r="K76" s="10">
        <v>-45999999.950000003</v>
      </c>
      <c r="L76" s="10">
        <v>0</v>
      </c>
      <c r="M76" s="10">
        <v>-45999999.950000003</v>
      </c>
      <c r="N76" s="10">
        <v>0</v>
      </c>
      <c r="O76" s="10">
        <v>-45999999.950000003</v>
      </c>
      <c r="P76" s="10">
        <v>0</v>
      </c>
      <c r="Q76" s="10">
        <v>-45999999.950000003</v>
      </c>
      <c r="R76" s="10">
        <v>0</v>
      </c>
      <c r="S76" s="10">
        <v>-45999999.950000003</v>
      </c>
      <c r="T76" s="10">
        <v>0</v>
      </c>
      <c r="U76" s="10">
        <v>-45999999.950000003</v>
      </c>
      <c r="V76" s="10">
        <v>0</v>
      </c>
      <c r="W76" s="10">
        <v>-45999999.950000003</v>
      </c>
      <c r="X76" s="10">
        <v>1500000</v>
      </c>
      <c r="Y76" s="10">
        <v>-44499999.950000003</v>
      </c>
      <c r="Z76" s="10">
        <v>0</v>
      </c>
      <c r="AA76" s="10">
        <v>-44499999.950000003</v>
      </c>
      <c r="AB76" s="10">
        <v>0</v>
      </c>
      <c r="AC76" s="10">
        <v>-44499999.950000003</v>
      </c>
      <c r="AD76" s="10">
        <v>0</v>
      </c>
      <c r="AE76" s="10">
        <v>-44499999.950000003</v>
      </c>
      <c r="AF76" s="10">
        <v>0</v>
      </c>
      <c r="AG76" s="10">
        <v>-44499999.950000003</v>
      </c>
      <c r="AH76" s="10">
        <v>0</v>
      </c>
      <c r="AI76" s="10">
        <v>-44499999.950000003</v>
      </c>
      <c r="AJ76" s="10">
        <v>0</v>
      </c>
      <c r="AK76" s="10">
        <v>-44499999.950000003</v>
      </c>
      <c r="AL76" s="10">
        <v>0</v>
      </c>
      <c r="AM76" s="10">
        <v>-44499999.950000003</v>
      </c>
      <c r="AN76" s="10">
        <v>0</v>
      </c>
      <c r="AO76" s="10">
        <v>-44499999.950000003</v>
      </c>
      <c r="AP76" s="10">
        <v>0</v>
      </c>
      <c r="AQ76" s="10">
        <v>-44499999.950000003</v>
      </c>
      <c r="AR76" s="10">
        <v>0</v>
      </c>
      <c r="AS76" s="10">
        <v>-44499999.950000003</v>
      </c>
      <c r="AT76" s="10">
        <v>0</v>
      </c>
      <c r="AU76" s="10">
        <v>-44499999.950000003</v>
      </c>
      <c r="AV76" s="10">
        <v>1500000</v>
      </c>
      <c r="AW76" s="10">
        <v>-42999999.950000003</v>
      </c>
      <c r="AX76" s="10">
        <v>0</v>
      </c>
      <c r="AY76" s="10">
        <v>-42999999.950000003</v>
      </c>
      <c r="AZ76" s="10">
        <v>0</v>
      </c>
      <c r="BA76" s="10">
        <v>-42999999.950000003</v>
      </c>
      <c r="BB76" s="10">
        <v>0</v>
      </c>
      <c r="BC76" s="10">
        <v>-42999999.950000003</v>
      </c>
      <c r="BD76" s="10">
        <v>0</v>
      </c>
      <c r="BE76" s="10">
        <v>-42999999.950000003</v>
      </c>
      <c r="BF76" s="10">
        <v>0</v>
      </c>
      <c r="BG76" s="10">
        <v>-42999999.950000003</v>
      </c>
      <c r="BH76" s="10">
        <v>0</v>
      </c>
      <c r="BI76" s="10">
        <v>-42999999.950000003</v>
      </c>
      <c r="BJ76" s="10">
        <f t="shared" si="2"/>
        <v>0</v>
      </c>
      <c r="BK76" s="10">
        <f>BK75</f>
        <v>-42999999.950000003</v>
      </c>
      <c r="BL76" s="10">
        <f t="shared" si="2"/>
        <v>0</v>
      </c>
      <c r="BM76" s="10">
        <f>BM75</f>
        <v>-42999999.950000003</v>
      </c>
    </row>
    <row r="77" spans="1:65" x14ac:dyDescent="0.35">
      <c r="A77" s="4" t="s">
        <v>0</v>
      </c>
      <c r="B77" s="5" t="s">
        <v>232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>
        <f t="shared" si="2"/>
        <v>0</v>
      </c>
      <c r="BK77" s="9"/>
      <c r="BL77" s="9">
        <f t="shared" si="2"/>
        <v>0</v>
      </c>
      <c r="BM77" s="9"/>
    </row>
    <row r="78" spans="1:65" x14ac:dyDescent="0.35">
      <c r="A78" s="4" t="s">
        <v>233</v>
      </c>
      <c r="B78" s="5" t="s">
        <v>234</v>
      </c>
      <c r="C78" s="9">
        <v>-125800</v>
      </c>
      <c r="D78" s="9">
        <v>0</v>
      </c>
      <c r="E78" s="9">
        <v>-125800</v>
      </c>
      <c r="F78" s="9">
        <v>9800</v>
      </c>
      <c r="G78" s="9">
        <v>-116000</v>
      </c>
      <c r="H78" s="9">
        <v>0</v>
      </c>
      <c r="I78" s="9">
        <v>-116000</v>
      </c>
      <c r="J78" s="9">
        <v>0</v>
      </c>
      <c r="K78" s="9">
        <v>-116000</v>
      </c>
      <c r="L78" s="9">
        <v>-1300</v>
      </c>
      <c r="M78" s="9">
        <v>-117300</v>
      </c>
      <c r="N78" s="9">
        <v>0</v>
      </c>
      <c r="O78" s="9">
        <v>-117300</v>
      </c>
      <c r="P78" s="9">
        <v>0</v>
      </c>
      <c r="Q78" s="9">
        <v>-117300</v>
      </c>
      <c r="R78" s="9">
        <v>5800</v>
      </c>
      <c r="S78" s="9">
        <v>-111500</v>
      </c>
      <c r="T78" s="9">
        <v>0</v>
      </c>
      <c r="U78" s="9">
        <v>-111500</v>
      </c>
      <c r="V78" s="9">
        <v>0</v>
      </c>
      <c r="W78" s="9">
        <v>-111500</v>
      </c>
      <c r="X78" s="9">
        <v>24700</v>
      </c>
      <c r="Y78" s="9">
        <v>-86800</v>
      </c>
      <c r="Z78" s="9">
        <v>0</v>
      </c>
      <c r="AA78" s="9">
        <v>-86800</v>
      </c>
      <c r="AB78" s="9">
        <v>0</v>
      </c>
      <c r="AC78" s="9">
        <v>-86800</v>
      </c>
      <c r="AD78" s="9">
        <v>-2356060</v>
      </c>
      <c r="AE78" s="9">
        <v>-2442860</v>
      </c>
      <c r="AF78" s="9">
        <v>15956</v>
      </c>
      <c r="AG78" s="9">
        <v>-2426904</v>
      </c>
      <c r="AH78" s="9">
        <v>-3381</v>
      </c>
      <c r="AI78" s="9">
        <v>-2430285</v>
      </c>
      <c r="AJ78" s="9">
        <v>19</v>
      </c>
      <c r="AK78" s="9">
        <v>-2430266</v>
      </c>
      <c r="AL78" s="9">
        <v>-3381</v>
      </c>
      <c r="AM78" s="9">
        <v>-2433647</v>
      </c>
      <c r="AN78" s="9">
        <v>-3381</v>
      </c>
      <c r="AO78" s="9">
        <v>-2437028</v>
      </c>
      <c r="AP78" s="9">
        <v>-10981</v>
      </c>
      <c r="AQ78" s="9">
        <v>-2448009</v>
      </c>
      <c r="AR78" s="9">
        <v>-3381</v>
      </c>
      <c r="AS78" s="9">
        <v>-2451390</v>
      </c>
      <c r="AT78" s="9">
        <v>-3381</v>
      </c>
      <c r="AU78" s="9">
        <v>-2454771</v>
      </c>
      <c r="AV78" s="9">
        <v>17619</v>
      </c>
      <c r="AW78" s="9">
        <v>-2437152</v>
      </c>
      <c r="AX78" s="9">
        <v>-3381</v>
      </c>
      <c r="AY78" s="9">
        <v>-2440533</v>
      </c>
      <c r="AZ78" s="9">
        <v>-3381</v>
      </c>
      <c r="BA78" s="9">
        <v>-2443914</v>
      </c>
      <c r="BB78" s="9">
        <v>47019.3</v>
      </c>
      <c r="BC78" s="9">
        <v>-2396894.7000000002</v>
      </c>
      <c r="BD78" s="9">
        <v>571.16999999999996</v>
      </c>
      <c r="BE78" s="9">
        <v>-2396323.5299999998</v>
      </c>
      <c r="BF78" s="9">
        <v>-9080.65</v>
      </c>
      <c r="BG78" s="9">
        <v>-2405404.1800000002</v>
      </c>
      <c r="BH78" s="9">
        <v>162588.9</v>
      </c>
      <c r="BI78" s="9">
        <v>-2242815.2799999998</v>
      </c>
      <c r="BJ78" s="9">
        <f t="shared" si="2"/>
        <v>76130.919999999925</v>
      </c>
      <c r="BK78" s="9">
        <v>-2166684.36</v>
      </c>
      <c r="BL78" s="9">
        <f t="shared" si="2"/>
        <v>71542.919999999925</v>
      </c>
      <c r="BM78" s="9">
        <v>-2095141.44</v>
      </c>
    </row>
    <row r="79" spans="1:65" x14ac:dyDescent="0.35">
      <c r="A79" s="7" t="s">
        <v>0</v>
      </c>
      <c r="B79" s="5" t="s">
        <v>235</v>
      </c>
      <c r="C79" s="10">
        <v>-125800</v>
      </c>
      <c r="D79" s="10">
        <v>0</v>
      </c>
      <c r="E79" s="10">
        <v>-125800</v>
      </c>
      <c r="F79" s="10">
        <v>9800</v>
      </c>
      <c r="G79" s="10">
        <v>-116000</v>
      </c>
      <c r="H79" s="10">
        <v>0</v>
      </c>
      <c r="I79" s="10">
        <v>-116000</v>
      </c>
      <c r="J79" s="10">
        <v>0</v>
      </c>
      <c r="K79" s="10">
        <v>-116000</v>
      </c>
      <c r="L79" s="10">
        <v>-1300</v>
      </c>
      <c r="M79" s="10">
        <v>-117300</v>
      </c>
      <c r="N79" s="10">
        <v>0</v>
      </c>
      <c r="O79" s="10">
        <v>-117300</v>
      </c>
      <c r="P79" s="10">
        <v>0</v>
      </c>
      <c r="Q79" s="10">
        <v>-117300</v>
      </c>
      <c r="R79" s="10">
        <v>5800</v>
      </c>
      <c r="S79" s="10">
        <v>-111500</v>
      </c>
      <c r="T79" s="10">
        <v>0</v>
      </c>
      <c r="U79" s="10">
        <v>-111500</v>
      </c>
      <c r="V79" s="10">
        <v>0</v>
      </c>
      <c r="W79" s="10">
        <v>-111500</v>
      </c>
      <c r="X79" s="10">
        <v>24700</v>
      </c>
      <c r="Y79" s="10">
        <v>-86800</v>
      </c>
      <c r="Z79" s="10">
        <v>0</v>
      </c>
      <c r="AA79" s="10">
        <v>-86800</v>
      </c>
      <c r="AB79" s="10">
        <v>0</v>
      </c>
      <c r="AC79" s="10">
        <v>-86800</v>
      </c>
      <c r="AD79" s="10">
        <v>-2356060</v>
      </c>
      <c r="AE79" s="10">
        <v>-2442860</v>
      </c>
      <c r="AF79" s="10">
        <v>15956</v>
      </c>
      <c r="AG79" s="10">
        <v>-2426904</v>
      </c>
      <c r="AH79" s="10">
        <v>-3381</v>
      </c>
      <c r="AI79" s="10">
        <v>-2430285</v>
      </c>
      <c r="AJ79" s="10">
        <v>19</v>
      </c>
      <c r="AK79" s="10">
        <v>-2430266</v>
      </c>
      <c r="AL79" s="10">
        <v>-3381</v>
      </c>
      <c r="AM79" s="10">
        <v>-2433647</v>
      </c>
      <c r="AN79" s="10">
        <v>-3381</v>
      </c>
      <c r="AO79" s="10">
        <v>-2437028</v>
      </c>
      <c r="AP79" s="10">
        <v>-10981</v>
      </c>
      <c r="AQ79" s="10">
        <v>-2448009</v>
      </c>
      <c r="AR79" s="10">
        <v>-3381</v>
      </c>
      <c r="AS79" s="10">
        <v>-2451390</v>
      </c>
      <c r="AT79" s="10">
        <v>-3381</v>
      </c>
      <c r="AU79" s="10">
        <v>-2454771</v>
      </c>
      <c r="AV79" s="10">
        <v>17619</v>
      </c>
      <c r="AW79" s="10">
        <v>-2437152</v>
      </c>
      <c r="AX79" s="10">
        <v>-3381</v>
      </c>
      <c r="AY79" s="10">
        <v>-2440533</v>
      </c>
      <c r="AZ79" s="10">
        <v>-3381</v>
      </c>
      <c r="BA79" s="10">
        <v>-2443914</v>
      </c>
      <c r="BB79" s="10">
        <v>47019.3</v>
      </c>
      <c r="BC79" s="10">
        <v>-2396894.7000000002</v>
      </c>
      <c r="BD79" s="10">
        <v>571.16999999999996</v>
      </c>
      <c r="BE79" s="10">
        <v>-2396323.5299999998</v>
      </c>
      <c r="BF79" s="10">
        <v>-9080.65</v>
      </c>
      <c r="BG79" s="10">
        <v>-2405404.1800000002</v>
      </c>
      <c r="BH79" s="10">
        <v>162588.9</v>
      </c>
      <c r="BI79" s="10">
        <v>-2242815.2799999998</v>
      </c>
      <c r="BJ79" s="10">
        <f t="shared" si="2"/>
        <v>76130.919999999925</v>
      </c>
      <c r="BK79" s="10">
        <f>SUM(BK78)</f>
        <v>-2166684.36</v>
      </c>
      <c r="BL79" s="10">
        <f t="shared" si="2"/>
        <v>71542.919999999925</v>
      </c>
      <c r="BM79" s="10">
        <f>SUM(BM78)</f>
        <v>-2095141.44</v>
      </c>
    </row>
    <row r="80" spans="1:65" x14ac:dyDescent="0.35">
      <c r="A80" s="4" t="s">
        <v>315</v>
      </c>
      <c r="B80" s="5" t="s">
        <v>316</v>
      </c>
      <c r="C80" s="9">
        <v>-3707145.75</v>
      </c>
      <c r="D80" s="9">
        <v>-43328.03</v>
      </c>
      <c r="E80" s="9">
        <v>-3750473.78</v>
      </c>
      <c r="F80" s="9">
        <v>-19578.93</v>
      </c>
      <c r="G80" s="9">
        <v>-3770052.71</v>
      </c>
      <c r="H80" s="9">
        <v>-21209.69</v>
      </c>
      <c r="I80" s="9">
        <v>-3791262.4</v>
      </c>
      <c r="J80" s="9">
        <v>-21331.19</v>
      </c>
      <c r="K80" s="9">
        <v>-3812593.59</v>
      </c>
      <c r="L80" s="9">
        <v>-21453.41</v>
      </c>
      <c r="M80" s="9">
        <v>-3834047</v>
      </c>
      <c r="N80" s="9">
        <v>-21576.3</v>
      </c>
      <c r="O80" s="9">
        <v>-3855623.3</v>
      </c>
      <c r="P80" s="9">
        <v>-21699.99</v>
      </c>
      <c r="Q80" s="9">
        <v>-3877323.29</v>
      </c>
      <c r="R80" s="9">
        <v>-21824.37</v>
      </c>
      <c r="S80" s="9">
        <v>-3899147.66</v>
      </c>
      <c r="T80" s="9">
        <v>-21949.439999999999</v>
      </c>
      <c r="U80" s="9">
        <v>-3921097.1</v>
      </c>
      <c r="V80" s="9">
        <v>-22075.22</v>
      </c>
      <c r="W80" s="9">
        <v>-3943172.32</v>
      </c>
      <c r="X80" s="9">
        <v>-72069.740000000005</v>
      </c>
      <c r="Y80" s="9">
        <v>-4015242.06</v>
      </c>
      <c r="Z80" s="9">
        <v>-22626.75</v>
      </c>
      <c r="AA80" s="9">
        <v>-4037868.81</v>
      </c>
      <c r="AB80" s="9">
        <v>-22756.55</v>
      </c>
      <c r="AC80" s="9">
        <v>-4060625.36</v>
      </c>
      <c r="AD80" s="9">
        <v>-22887.09</v>
      </c>
      <c r="AE80" s="9">
        <v>-4083512.45</v>
      </c>
      <c r="AF80" s="9">
        <v>-23018.39</v>
      </c>
      <c r="AG80" s="9">
        <v>-4106530.84</v>
      </c>
      <c r="AH80" s="9">
        <v>-23150.44</v>
      </c>
      <c r="AI80" s="9">
        <v>-4129681.28</v>
      </c>
      <c r="AJ80" s="9">
        <v>-23283.3</v>
      </c>
      <c r="AK80" s="9">
        <v>-4152964.58</v>
      </c>
      <c r="AL80" s="9">
        <v>-23416.89</v>
      </c>
      <c r="AM80" s="9">
        <v>-4176381.47</v>
      </c>
      <c r="AN80" s="9">
        <v>-23551.279999999999</v>
      </c>
      <c r="AO80" s="9">
        <v>-4199932.75</v>
      </c>
      <c r="AP80" s="9">
        <v>-23686.45</v>
      </c>
      <c r="AQ80" s="9">
        <v>-4223619.2</v>
      </c>
      <c r="AR80" s="9">
        <v>-23822.37</v>
      </c>
      <c r="AS80" s="9">
        <v>-4247441.57</v>
      </c>
      <c r="AT80" s="9">
        <v>-23959.13</v>
      </c>
      <c r="AU80" s="9">
        <v>-4271400.7</v>
      </c>
      <c r="AV80" s="9">
        <v>4141115.87</v>
      </c>
      <c r="AW80" s="9">
        <v>-130284.83</v>
      </c>
      <c r="AX80" s="9">
        <v>-811.46</v>
      </c>
      <c r="AY80" s="9">
        <v>-131096.29</v>
      </c>
      <c r="AZ80" s="9">
        <v>-816.56</v>
      </c>
      <c r="BA80" s="9">
        <v>-131912.85</v>
      </c>
      <c r="BB80" s="9">
        <v>-821.72</v>
      </c>
      <c r="BC80" s="9">
        <v>-132734.57</v>
      </c>
      <c r="BD80" s="9">
        <v>-826.93</v>
      </c>
      <c r="BE80" s="9">
        <v>-133561.5</v>
      </c>
      <c r="BF80" s="9">
        <v>-826.93</v>
      </c>
      <c r="BG80" s="9">
        <v>-134388.43</v>
      </c>
      <c r="BH80" s="9">
        <v>-837.33</v>
      </c>
      <c r="BI80" s="9">
        <v>-135225.76</v>
      </c>
      <c r="BJ80" s="9">
        <f t="shared" si="2"/>
        <v>-842.61999999999534</v>
      </c>
      <c r="BK80" s="9">
        <v>-136068.38</v>
      </c>
      <c r="BL80" s="9">
        <f t="shared" si="2"/>
        <v>-847.88999999998487</v>
      </c>
      <c r="BM80" s="9">
        <v>-136916.26999999999</v>
      </c>
    </row>
    <row r="81" spans="1:65" x14ac:dyDescent="0.35">
      <c r="A81" s="7" t="s">
        <v>0</v>
      </c>
      <c r="B81" s="5" t="s">
        <v>317</v>
      </c>
      <c r="C81" s="10">
        <v>-3707145.75</v>
      </c>
      <c r="D81" s="10">
        <v>-43328.03</v>
      </c>
      <c r="E81" s="10">
        <v>-3750473.78</v>
      </c>
      <c r="F81" s="10">
        <v>-19578.93</v>
      </c>
      <c r="G81" s="10">
        <v>-3770052.71</v>
      </c>
      <c r="H81" s="10">
        <v>-21209.69</v>
      </c>
      <c r="I81" s="10">
        <v>-3791262.4</v>
      </c>
      <c r="J81" s="10">
        <v>-21331.19</v>
      </c>
      <c r="K81" s="10">
        <v>-3812593.59</v>
      </c>
      <c r="L81" s="10">
        <v>-21453.41</v>
      </c>
      <c r="M81" s="10">
        <v>-3834047</v>
      </c>
      <c r="N81" s="10">
        <v>-21576.3</v>
      </c>
      <c r="O81" s="10">
        <v>-3855623.3</v>
      </c>
      <c r="P81" s="10">
        <v>-21699.99</v>
      </c>
      <c r="Q81" s="10">
        <v>-3877323.29</v>
      </c>
      <c r="R81" s="10">
        <v>-21824.37</v>
      </c>
      <c r="S81" s="10">
        <v>-3899147.66</v>
      </c>
      <c r="T81" s="10">
        <v>-21949.439999999999</v>
      </c>
      <c r="U81" s="10">
        <v>-3921097.1</v>
      </c>
      <c r="V81" s="10">
        <v>-22075.22</v>
      </c>
      <c r="W81" s="10">
        <v>-3943172.32</v>
      </c>
      <c r="X81" s="10">
        <v>-72069.740000000005</v>
      </c>
      <c r="Y81" s="10">
        <v>-4015242.06</v>
      </c>
      <c r="Z81" s="10">
        <v>-22626.75</v>
      </c>
      <c r="AA81" s="10">
        <v>-4037868.81</v>
      </c>
      <c r="AB81" s="10">
        <v>-22756.55</v>
      </c>
      <c r="AC81" s="10">
        <v>-4060625.36</v>
      </c>
      <c r="AD81" s="10">
        <v>-22887.09</v>
      </c>
      <c r="AE81" s="10">
        <v>-4083512.45</v>
      </c>
      <c r="AF81" s="10">
        <v>-23018.39</v>
      </c>
      <c r="AG81" s="10">
        <v>-4106530.84</v>
      </c>
      <c r="AH81" s="10">
        <v>-23150.44</v>
      </c>
      <c r="AI81" s="10">
        <v>-4129681.28</v>
      </c>
      <c r="AJ81" s="10">
        <v>-23283.3</v>
      </c>
      <c r="AK81" s="10">
        <v>-4152964.58</v>
      </c>
      <c r="AL81" s="10">
        <v>-23416.89</v>
      </c>
      <c r="AM81" s="10">
        <v>-4176381.47</v>
      </c>
      <c r="AN81" s="10">
        <v>-23551.279999999999</v>
      </c>
      <c r="AO81" s="10">
        <v>-4199932.75</v>
      </c>
      <c r="AP81" s="10">
        <v>-23686.45</v>
      </c>
      <c r="AQ81" s="10">
        <v>-4223619.2</v>
      </c>
      <c r="AR81" s="10">
        <v>-23822.37</v>
      </c>
      <c r="AS81" s="10">
        <v>-4247441.57</v>
      </c>
      <c r="AT81" s="10">
        <v>-23959.13</v>
      </c>
      <c r="AU81" s="10">
        <v>-4271400.7</v>
      </c>
      <c r="AV81" s="10">
        <v>4141115.87</v>
      </c>
      <c r="AW81" s="10">
        <v>-130284.83</v>
      </c>
      <c r="AX81" s="10">
        <v>-811.46</v>
      </c>
      <c r="AY81" s="10">
        <v>-131096.29</v>
      </c>
      <c r="AZ81" s="10">
        <v>-816.56</v>
      </c>
      <c r="BA81" s="10">
        <v>-131912.85</v>
      </c>
      <c r="BB81" s="10">
        <v>-821.72</v>
      </c>
      <c r="BC81" s="10">
        <v>-132734.57</v>
      </c>
      <c r="BD81" s="10">
        <v>-826.93</v>
      </c>
      <c r="BE81" s="10">
        <v>-133561.5</v>
      </c>
      <c r="BF81" s="10">
        <v>-826.93</v>
      </c>
      <c r="BG81" s="10">
        <v>-134388.43</v>
      </c>
      <c r="BH81" s="10">
        <v>-837.33</v>
      </c>
      <c r="BI81" s="10">
        <v>-135225.76</v>
      </c>
      <c r="BJ81" s="10">
        <f t="shared" si="2"/>
        <v>-842.61999999999534</v>
      </c>
      <c r="BK81" s="10">
        <f>SUM(BK80)</f>
        <v>-136068.38</v>
      </c>
      <c r="BL81" s="10">
        <f t="shared" si="2"/>
        <v>-847.88999999998487</v>
      </c>
      <c r="BM81" s="10">
        <f>SUM(BM80)</f>
        <v>-136916.26999999999</v>
      </c>
    </row>
    <row r="82" spans="1:65" x14ac:dyDescent="0.35">
      <c r="A82" s="7" t="s">
        <v>0</v>
      </c>
      <c r="B82" s="5" t="s">
        <v>236</v>
      </c>
      <c r="C82" s="10">
        <v>-3832945.75</v>
      </c>
      <c r="D82" s="10">
        <v>-43328.03</v>
      </c>
      <c r="E82" s="10">
        <v>-3876273.78</v>
      </c>
      <c r="F82" s="10">
        <v>-9778.93</v>
      </c>
      <c r="G82" s="10">
        <v>-3886052.71</v>
      </c>
      <c r="H82" s="10">
        <v>-21209.69</v>
      </c>
      <c r="I82" s="10">
        <v>-3907262.4</v>
      </c>
      <c r="J82" s="10">
        <v>-21331.19</v>
      </c>
      <c r="K82" s="10">
        <v>-3928593.59</v>
      </c>
      <c r="L82" s="10">
        <v>-22753.41</v>
      </c>
      <c r="M82" s="10">
        <v>-3951347</v>
      </c>
      <c r="N82" s="10">
        <v>-21576.3</v>
      </c>
      <c r="O82" s="10">
        <v>-3972923.3</v>
      </c>
      <c r="P82" s="10">
        <v>-21699.99</v>
      </c>
      <c r="Q82" s="10">
        <v>-3994623.29</v>
      </c>
      <c r="R82" s="10">
        <v>-16024.37</v>
      </c>
      <c r="S82" s="10">
        <v>-4010647.66</v>
      </c>
      <c r="T82" s="10">
        <v>-21949.439999999999</v>
      </c>
      <c r="U82" s="10">
        <v>-4032597.1</v>
      </c>
      <c r="V82" s="10">
        <v>-22075.22</v>
      </c>
      <c r="W82" s="10">
        <v>-4054672.32</v>
      </c>
      <c r="X82" s="10">
        <v>-47369.74</v>
      </c>
      <c r="Y82" s="10">
        <v>-4102042.06</v>
      </c>
      <c r="Z82" s="10">
        <v>-22626.75</v>
      </c>
      <c r="AA82" s="10">
        <v>-4124668.81</v>
      </c>
      <c r="AB82" s="10">
        <v>-22756.55</v>
      </c>
      <c r="AC82" s="10">
        <v>-4147425.36</v>
      </c>
      <c r="AD82" s="10">
        <v>-2378947.09</v>
      </c>
      <c r="AE82" s="10">
        <v>-6526372.4500000002</v>
      </c>
      <c r="AF82" s="10">
        <v>-7062.39</v>
      </c>
      <c r="AG82" s="10">
        <v>-6533434.8399999999</v>
      </c>
      <c r="AH82" s="10">
        <v>-26531.439999999999</v>
      </c>
      <c r="AI82" s="10">
        <v>-6559966.2800000003</v>
      </c>
      <c r="AJ82" s="10">
        <v>-23264.3</v>
      </c>
      <c r="AK82" s="10">
        <v>-6583230.5800000001</v>
      </c>
      <c r="AL82" s="10">
        <v>-26797.89</v>
      </c>
      <c r="AM82" s="10">
        <v>-6610028.4699999997</v>
      </c>
      <c r="AN82" s="10">
        <v>-26932.28</v>
      </c>
      <c r="AO82" s="10">
        <v>-6636960.75</v>
      </c>
      <c r="AP82" s="10">
        <v>-34667.449999999997</v>
      </c>
      <c r="AQ82" s="10">
        <v>-6671628.2000000002</v>
      </c>
      <c r="AR82" s="10">
        <v>-27203.37</v>
      </c>
      <c r="AS82" s="10">
        <v>-6698831.5700000003</v>
      </c>
      <c r="AT82" s="10">
        <v>-27340.13</v>
      </c>
      <c r="AU82" s="10">
        <v>-6726171.7000000002</v>
      </c>
      <c r="AV82" s="10">
        <v>4158734.87</v>
      </c>
      <c r="AW82" s="10">
        <v>-2567436.83</v>
      </c>
      <c r="AX82" s="10">
        <v>-4192.46</v>
      </c>
      <c r="AY82" s="10">
        <v>-2571629.29</v>
      </c>
      <c r="AZ82" s="10">
        <v>-4197.5600000000004</v>
      </c>
      <c r="BA82" s="10">
        <v>-2575826.85</v>
      </c>
      <c r="BB82" s="10">
        <v>46197.58</v>
      </c>
      <c r="BC82" s="10">
        <v>-2529629.27</v>
      </c>
      <c r="BD82" s="10">
        <v>-255.76</v>
      </c>
      <c r="BE82" s="10">
        <v>-2529885.0299999998</v>
      </c>
      <c r="BF82" s="10">
        <v>-9907.58</v>
      </c>
      <c r="BG82" s="10">
        <v>-2539792.61</v>
      </c>
      <c r="BH82" s="10">
        <v>161751.57</v>
      </c>
      <c r="BI82" s="10">
        <v>-2378041.04</v>
      </c>
      <c r="BJ82" s="10">
        <f t="shared" si="2"/>
        <v>75288.300000000279</v>
      </c>
      <c r="BK82" s="10">
        <f>BK79+BK81</f>
        <v>-2302752.7399999998</v>
      </c>
      <c r="BL82" s="10">
        <f t="shared" si="2"/>
        <v>70695.029999999795</v>
      </c>
      <c r="BM82" s="10">
        <f>BM79+BM81</f>
        <v>-2232057.71</v>
      </c>
    </row>
    <row r="83" spans="1:65" x14ac:dyDescent="0.35">
      <c r="A83" s="4" t="s">
        <v>0</v>
      </c>
      <c r="B83" s="5" t="s">
        <v>237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>
        <f t="shared" si="2"/>
        <v>0</v>
      </c>
      <c r="BK83" s="9"/>
      <c r="BL83" s="9">
        <f t="shared" si="2"/>
        <v>0</v>
      </c>
      <c r="BM83" s="9"/>
    </row>
    <row r="84" spans="1:65" x14ac:dyDescent="0.35">
      <c r="A84" s="4" t="s">
        <v>238</v>
      </c>
      <c r="B84" s="5" t="s">
        <v>239</v>
      </c>
      <c r="C84" s="9">
        <v>-5315868.16</v>
      </c>
      <c r="D84" s="9">
        <v>2381460.13</v>
      </c>
      <c r="E84" s="9">
        <v>-2934408.03</v>
      </c>
      <c r="F84" s="9">
        <v>-1203888.92</v>
      </c>
      <c r="G84" s="9">
        <v>-4138296.95</v>
      </c>
      <c r="H84" s="9">
        <v>407847.97</v>
      </c>
      <c r="I84" s="9">
        <v>-3730448.98</v>
      </c>
      <c r="J84" s="9">
        <v>-121381.5</v>
      </c>
      <c r="K84" s="9">
        <v>-3851830.48</v>
      </c>
      <c r="L84" s="9">
        <v>364164.34</v>
      </c>
      <c r="M84" s="9">
        <v>-3487666.14</v>
      </c>
      <c r="N84" s="9">
        <v>1059760.78</v>
      </c>
      <c r="O84" s="9">
        <v>-2427905.36</v>
      </c>
      <c r="P84" s="9">
        <v>486384.69</v>
      </c>
      <c r="Q84" s="9">
        <v>-1941520.67</v>
      </c>
      <c r="R84" s="9">
        <v>-2248067.0699999998</v>
      </c>
      <c r="S84" s="9">
        <v>-4189587.74</v>
      </c>
      <c r="T84" s="9">
        <v>1505760.75</v>
      </c>
      <c r="U84" s="9">
        <v>-2683826.9900000002</v>
      </c>
      <c r="V84" s="9">
        <v>-1071811.21</v>
      </c>
      <c r="W84" s="9">
        <v>-3755638.2</v>
      </c>
      <c r="X84" s="9">
        <v>-417759.17</v>
      </c>
      <c r="Y84" s="9">
        <v>-4173397.37</v>
      </c>
      <c r="Z84" s="9">
        <v>1473988.06</v>
      </c>
      <c r="AA84" s="9">
        <v>-2699409.31</v>
      </c>
      <c r="AB84" s="9">
        <v>-1344088.93</v>
      </c>
      <c r="AC84" s="9">
        <v>-4043498.24</v>
      </c>
      <c r="AD84" s="9">
        <v>619058.89</v>
      </c>
      <c r="AE84" s="9">
        <v>-3424439.35</v>
      </c>
      <c r="AF84" s="9">
        <v>-73544.320000000007</v>
      </c>
      <c r="AG84" s="9">
        <v>-3497983.67</v>
      </c>
      <c r="AH84" s="9">
        <v>660965.63</v>
      </c>
      <c r="AI84" s="9">
        <v>-2837018.04</v>
      </c>
      <c r="AJ84" s="9">
        <v>-338343.62</v>
      </c>
      <c r="AK84" s="9">
        <v>-3175361.66</v>
      </c>
      <c r="AL84" s="9">
        <v>535064.36</v>
      </c>
      <c r="AM84" s="9">
        <v>-2640297.2999999998</v>
      </c>
      <c r="AN84" s="9">
        <v>28226.09</v>
      </c>
      <c r="AO84" s="9">
        <v>-2612071.21</v>
      </c>
      <c r="AP84" s="9">
        <v>-1287857.8899999999</v>
      </c>
      <c r="AQ84" s="9">
        <v>-3899929.1</v>
      </c>
      <c r="AR84" s="9">
        <v>621457.87</v>
      </c>
      <c r="AS84" s="9">
        <v>-3278471.23</v>
      </c>
      <c r="AT84" s="9">
        <v>-282468.42</v>
      </c>
      <c r="AU84" s="9">
        <v>-3560939.65</v>
      </c>
      <c r="AV84" s="9">
        <v>-1072158.94</v>
      </c>
      <c r="AW84" s="9">
        <v>-4633098.59</v>
      </c>
      <c r="AX84" s="9">
        <v>1008016.25</v>
      </c>
      <c r="AY84" s="9">
        <v>-3625082.34</v>
      </c>
      <c r="AZ84" s="9">
        <v>13240.92</v>
      </c>
      <c r="BA84" s="9">
        <v>-3611841.42</v>
      </c>
      <c r="BB84" s="9">
        <v>-465448.66</v>
      </c>
      <c r="BC84" s="9">
        <v>-4077290.08</v>
      </c>
      <c r="BD84" s="9">
        <v>-2500052.65</v>
      </c>
      <c r="BE84" s="9">
        <v>-6577342.7300000004</v>
      </c>
      <c r="BF84" s="9">
        <v>1574447.4</v>
      </c>
      <c r="BG84" s="9">
        <v>-5002895.33</v>
      </c>
      <c r="BH84" s="9">
        <v>1662788.54</v>
      </c>
      <c r="BI84" s="9">
        <v>-3340106.79</v>
      </c>
      <c r="BJ84" s="9">
        <f t="shared" si="2"/>
        <v>-1668411.04</v>
      </c>
      <c r="BK84" s="9">
        <v>-5008517.83</v>
      </c>
      <c r="BL84" s="9">
        <f t="shared" si="2"/>
        <v>1276594.9900000002</v>
      </c>
      <c r="BM84" s="9">
        <v>-3731922.84</v>
      </c>
    </row>
    <row r="85" spans="1:65" x14ac:dyDescent="0.35">
      <c r="A85" s="7" t="s">
        <v>0</v>
      </c>
      <c r="B85" s="5" t="s">
        <v>240</v>
      </c>
      <c r="C85" s="10">
        <v>-5315868.16</v>
      </c>
      <c r="D85" s="10">
        <v>2381460.13</v>
      </c>
      <c r="E85" s="10">
        <v>-2934408.03</v>
      </c>
      <c r="F85" s="10">
        <v>-1203888.92</v>
      </c>
      <c r="G85" s="10">
        <v>-4138296.95</v>
      </c>
      <c r="H85" s="10">
        <v>407847.97</v>
      </c>
      <c r="I85" s="10">
        <v>-3730448.98</v>
      </c>
      <c r="J85" s="10">
        <v>-121381.5</v>
      </c>
      <c r="K85" s="10">
        <v>-3851830.48</v>
      </c>
      <c r="L85" s="10">
        <v>364164.34</v>
      </c>
      <c r="M85" s="10">
        <v>-3487666.14</v>
      </c>
      <c r="N85" s="10">
        <v>1059760.78</v>
      </c>
      <c r="O85" s="10">
        <v>-2427905.36</v>
      </c>
      <c r="P85" s="10">
        <v>486384.69</v>
      </c>
      <c r="Q85" s="10">
        <v>-1941520.67</v>
      </c>
      <c r="R85" s="10">
        <v>-2248067.0699999998</v>
      </c>
      <c r="S85" s="10">
        <v>-4189587.74</v>
      </c>
      <c r="T85" s="10">
        <v>1505760.75</v>
      </c>
      <c r="U85" s="10">
        <v>-2683826.9900000002</v>
      </c>
      <c r="V85" s="10">
        <v>-1071811.21</v>
      </c>
      <c r="W85" s="10">
        <v>-3755638.2</v>
      </c>
      <c r="X85" s="10">
        <v>-417759.17</v>
      </c>
      <c r="Y85" s="10">
        <v>-4173397.37</v>
      </c>
      <c r="Z85" s="10">
        <v>1473988.06</v>
      </c>
      <c r="AA85" s="10">
        <v>-2699409.31</v>
      </c>
      <c r="AB85" s="10">
        <v>-1344088.93</v>
      </c>
      <c r="AC85" s="10">
        <v>-4043498.24</v>
      </c>
      <c r="AD85" s="10">
        <v>619058.89</v>
      </c>
      <c r="AE85" s="10">
        <v>-3424439.35</v>
      </c>
      <c r="AF85" s="10">
        <v>-73544.320000000007</v>
      </c>
      <c r="AG85" s="10">
        <v>-3497983.67</v>
      </c>
      <c r="AH85" s="10">
        <v>660965.63</v>
      </c>
      <c r="AI85" s="10">
        <v>-2837018.04</v>
      </c>
      <c r="AJ85" s="10">
        <v>-338343.62</v>
      </c>
      <c r="AK85" s="10">
        <v>-3175361.66</v>
      </c>
      <c r="AL85" s="10">
        <v>535064.36</v>
      </c>
      <c r="AM85" s="10">
        <v>-2640297.2999999998</v>
      </c>
      <c r="AN85" s="10">
        <v>28226.09</v>
      </c>
      <c r="AO85" s="10">
        <v>-2612071.21</v>
      </c>
      <c r="AP85" s="10">
        <v>-1287857.8899999999</v>
      </c>
      <c r="AQ85" s="10">
        <v>-3899929.1</v>
      </c>
      <c r="AR85" s="10">
        <v>621457.87</v>
      </c>
      <c r="AS85" s="10">
        <v>-3278471.23</v>
      </c>
      <c r="AT85" s="10">
        <v>-282468.42</v>
      </c>
      <c r="AU85" s="10">
        <v>-3560939.65</v>
      </c>
      <c r="AV85" s="10">
        <v>-1072158.94</v>
      </c>
      <c r="AW85" s="10">
        <v>-4633098.59</v>
      </c>
      <c r="AX85" s="10">
        <v>1008016.25</v>
      </c>
      <c r="AY85" s="10">
        <v>-3625082.34</v>
      </c>
      <c r="AZ85" s="10">
        <v>13240.92</v>
      </c>
      <c r="BA85" s="10">
        <v>-3611841.42</v>
      </c>
      <c r="BB85" s="10">
        <v>-465448.66</v>
      </c>
      <c r="BC85" s="10">
        <v>-4077290.08</v>
      </c>
      <c r="BD85" s="10">
        <v>-2500052.65</v>
      </c>
      <c r="BE85" s="10">
        <v>-6577342.7300000004</v>
      </c>
      <c r="BF85" s="10">
        <v>1574447.4</v>
      </c>
      <c r="BG85" s="10">
        <v>-5002895.33</v>
      </c>
      <c r="BH85" s="10">
        <v>1662788.54</v>
      </c>
      <c r="BI85" s="10">
        <v>-3340106.79</v>
      </c>
      <c r="BJ85" s="10">
        <f t="shared" si="2"/>
        <v>-1668411.04</v>
      </c>
      <c r="BK85" s="10">
        <f>SUM(BK84)</f>
        <v>-5008517.83</v>
      </c>
      <c r="BL85" s="10">
        <f t="shared" si="2"/>
        <v>1276594.9900000002</v>
      </c>
      <c r="BM85" s="10">
        <f>SUM(BM84)</f>
        <v>-3731922.84</v>
      </c>
    </row>
    <row r="86" spans="1:65" x14ac:dyDescent="0.35">
      <c r="A86" s="4" t="s">
        <v>241</v>
      </c>
      <c r="B86" s="5" t="s">
        <v>242</v>
      </c>
      <c r="C86" s="9">
        <v>-1500000</v>
      </c>
      <c r="D86" s="9">
        <v>0</v>
      </c>
      <c r="E86" s="9">
        <v>-1500000</v>
      </c>
      <c r="F86" s="9">
        <v>0</v>
      </c>
      <c r="G86" s="9">
        <v>-1500000</v>
      </c>
      <c r="H86" s="9">
        <v>0</v>
      </c>
      <c r="I86" s="9">
        <v>-1500000</v>
      </c>
      <c r="J86" s="9">
        <v>0</v>
      </c>
      <c r="K86" s="9">
        <v>-1500000</v>
      </c>
      <c r="L86" s="9">
        <v>0</v>
      </c>
      <c r="M86" s="9">
        <v>-1500000</v>
      </c>
      <c r="N86" s="9">
        <v>0</v>
      </c>
      <c r="O86" s="9">
        <v>-1500000</v>
      </c>
      <c r="P86" s="9">
        <v>0</v>
      </c>
      <c r="Q86" s="9">
        <v>-1500000</v>
      </c>
      <c r="R86" s="9">
        <v>0</v>
      </c>
      <c r="S86" s="9">
        <v>-1500000</v>
      </c>
      <c r="T86" s="9">
        <v>0</v>
      </c>
      <c r="U86" s="9">
        <v>-1500000</v>
      </c>
      <c r="V86" s="9">
        <v>0</v>
      </c>
      <c r="W86" s="9">
        <v>-1500000</v>
      </c>
      <c r="X86" s="9">
        <v>-2836845.94</v>
      </c>
      <c r="Y86" s="9">
        <v>-4336845.9400000004</v>
      </c>
      <c r="Z86" s="9">
        <v>2691907.98</v>
      </c>
      <c r="AA86" s="9">
        <v>-1644937.96</v>
      </c>
      <c r="AB86" s="9">
        <v>144937.96</v>
      </c>
      <c r="AC86" s="9">
        <v>-1500000</v>
      </c>
      <c r="AD86" s="9">
        <v>0</v>
      </c>
      <c r="AE86" s="9">
        <v>-1500000</v>
      </c>
      <c r="AF86" s="9">
        <v>0</v>
      </c>
      <c r="AG86" s="9">
        <v>-1500000</v>
      </c>
      <c r="AH86" s="9">
        <v>0</v>
      </c>
      <c r="AI86" s="9">
        <v>-1500000</v>
      </c>
      <c r="AJ86" s="9">
        <v>0</v>
      </c>
      <c r="AK86" s="9">
        <v>-1500000</v>
      </c>
      <c r="AL86" s="9">
        <v>0</v>
      </c>
      <c r="AM86" s="9">
        <v>-1500000</v>
      </c>
      <c r="AN86" s="9">
        <v>0</v>
      </c>
      <c r="AO86" s="9">
        <v>-1500000</v>
      </c>
      <c r="AP86" s="9">
        <v>0</v>
      </c>
      <c r="AQ86" s="9">
        <v>-1500000</v>
      </c>
      <c r="AR86" s="9">
        <v>0</v>
      </c>
      <c r="AS86" s="9">
        <v>-1500000</v>
      </c>
      <c r="AT86" s="9">
        <v>0</v>
      </c>
      <c r="AU86" s="9">
        <v>-1500000</v>
      </c>
      <c r="AV86" s="9">
        <v>-14283421.33</v>
      </c>
      <c r="AW86" s="9">
        <v>-15783421.33</v>
      </c>
      <c r="AX86" s="9">
        <v>2168978.7599999998</v>
      </c>
      <c r="AY86" s="9">
        <v>-13614442.57</v>
      </c>
      <c r="AZ86" s="9">
        <v>-1068850.0900000001</v>
      </c>
      <c r="BA86" s="9">
        <v>-14683292.66</v>
      </c>
      <c r="BB86" s="9">
        <v>7051779.7300000004</v>
      </c>
      <c r="BC86" s="9">
        <v>-7631512.9299999997</v>
      </c>
      <c r="BD86" s="9">
        <v>775115.35</v>
      </c>
      <c r="BE86" s="9">
        <v>-6856397.5800000001</v>
      </c>
      <c r="BF86" s="9">
        <v>-3035197.61</v>
      </c>
      <c r="BG86" s="9">
        <v>-9891595.1899999995</v>
      </c>
      <c r="BH86" s="9">
        <v>-1998927.64</v>
      </c>
      <c r="BI86" s="9">
        <v>-11890522.83</v>
      </c>
      <c r="BJ86" s="9">
        <f t="shared" si="2"/>
        <v>-1797195.9499999993</v>
      </c>
      <c r="BK86" s="9">
        <v>-13687718.779999999</v>
      </c>
      <c r="BL86" s="9">
        <f t="shared" si="2"/>
        <v>-4240193.8800000008</v>
      </c>
      <c r="BM86" s="9">
        <v>-17927912.66</v>
      </c>
    </row>
    <row r="87" spans="1:65" x14ac:dyDescent="0.35">
      <c r="A87" s="7" t="s">
        <v>0</v>
      </c>
      <c r="B87" s="5" t="s">
        <v>243</v>
      </c>
      <c r="C87" s="10">
        <v>-1500000</v>
      </c>
      <c r="D87" s="10">
        <v>0</v>
      </c>
      <c r="E87" s="10">
        <v>-1500000</v>
      </c>
      <c r="F87" s="10">
        <v>0</v>
      </c>
      <c r="G87" s="10">
        <v>-1500000</v>
      </c>
      <c r="H87" s="10">
        <v>0</v>
      </c>
      <c r="I87" s="10">
        <v>-1500000</v>
      </c>
      <c r="J87" s="10">
        <v>0</v>
      </c>
      <c r="K87" s="10">
        <v>-1500000</v>
      </c>
      <c r="L87" s="10">
        <v>0</v>
      </c>
      <c r="M87" s="10">
        <v>-1500000</v>
      </c>
      <c r="N87" s="10">
        <v>0</v>
      </c>
      <c r="O87" s="10">
        <v>-1500000</v>
      </c>
      <c r="P87" s="10">
        <v>0</v>
      </c>
      <c r="Q87" s="10">
        <v>-1500000</v>
      </c>
      <c r="R87" s="10">
        <v>0</v>
      </c>
      <c r="S87" s="10">
        <v>-1500000</v>
      </c>
      <c r="T87" s="10">
        <v>0</v>
      </c>
      <c r="U87" s="10">
        <v>-1500000</v>
      </c>
      <c r="V87" s="10">
        <v>0</v>
      </c>
      <c r="W87" s="10">
        <v>-1500000</v>
      </c>
      <c r="X87" s="10">
        <v>-2836845.94</v>
      </c>
      <c r="Y87" s="10">
        <v>-4336845.9400000004</v>
      </c>
      <c r="Z87" s="10">
        <v>2691907.98</v>
      </c>
      <c r="AA87" s="10">
        <v>-1644937.96</v>
      </c>
      <c r="AB87" s="10">
        <v>144937.96</v>
      </c>
      <c r="AC87" s="10">
        <v>-1500000</v>
      </c>
      <c r="AD87" s="10">
        <v>0</v>
      </c>
      <c r="AE87" s="10">
        <v>-1500000</v>
      </c>
      <c r="AF87" s="10">
        <v>0</v>
      </c>
      <c r="AG87" s="10">
        <v>-1500000</v>
      </c>
      <c r="AH87" s="10">
        <v>0</v>
      </c>
      <c r="AI87" s="10">
        <v>-1500000</v>
      </c>
      <c r="AJ87" s="10">
        <v>0</v>
      </c>
      <c r="AK87" s="10">
        <v>-1500000</v>
      </c>
      <c r="AL87" s="10">
        <v>0</v>
      </c>
      <c r="AM87" s="10">
        <v>-1500000</v>
      </c>
      <c r="AN87" s="10">
        <v>0</v>
      </c>
      <c r="AO87" s="10">
        <v>-1500000</v>
      </c>
      <c r="AP87" s="10">
        <v>0</v>
      </c>
      <c r="AQ87" s="10">
        <v>-1500000</v>
      </c>
      <c r="AR87" s="10">
        <v>0</v>
      </c>
      <c r="AS87" s="10">
        <v>-1500000</v>
      </c>
      <c r="AT87" s="10">
        <v>0</v>
      </c>
      <c r="AU87" s="10">
        <v>-1500000</v>
      </c>
      <c r="AV87" s="10">
        <v>-14283421.33</v>
      </c>
      <c r="AW87" s="10">
        <v>-15783421.33</v>
      </c>
      <c r="AX87" s="10">
        <v>2168978.7599999998</v>
      </c>
      <c r="AY87" s="10">
        <v>-13614442.57</v>
      </c>
      <c r="AZ87" s="10">
        <v>-1068850.0900000001</v>
      </c>
      <c r="BA87" s="10">
        <v>-14683292.66</v>
      </c>
      <c r="BB87" s="10">
        <v>7051779.7300000004</v>
      </c>
      <c r="BC87" s="10">
        <v>-7631512.9299999997</v>
      </c>
      <c r="BD87" s="10">
        <v>775115.35</v>
      </c>
      <c r="BE87" s="10">
        <v>-6856397.5800000001</v>
      </c>
      <c r="BF87" s="10">
        <v>-3035197.61</v>
      </c>
      <c r="BG87" s="10">
        <v>-9891595.1899999995</v>
      </c>
      <c r="BH87" s="10">
        <v>-1998927.64</v>
      </c>
      <c r="BI87" s="10">
        <v>-11890522.83</v>
      </c>
      <c r="BJ87" s="10">
        <f t="shared" si="2"/>
        <v>-1797195.9499999993</v>
      </c>
      <c r="BK87" s="10">
        <f>SUM(BK86)</f>
        <v>-13687718.779999999</v>
      </c>
      <c r="BL87" s="10">
        <f t="shared" si="2"/>
        <v>-4240193.8800000008</v>
      </c>
      <c r="BM87" s="10">
        <f>SUM(BM86)</f>
        <v>-17927912.66</v>
      </c>
    </row>
    <row r="88" spans="1:65" x14ac:dyDescent="0.35">
      <c r="A88" s="4" t="s">
        <v>244</v>
      </c>
      <c r="B88" s="5" t="s">
        <v>245</v>
      </c>
      <c r="C88" s="9">
        <v>-1384164.71</v>
      </c>
      <c r="D88" s="9">
        <v>-779473.99</v>
      </c>
      <c r="E88" s="9">
        <v>-2163638.7000000002</v>
      </c>
      <c r="F88" s="9">
        <v>1642539.77</v>
      </c>
      <c r="G88" s="9">
        <v>-521098.93</v>
      </c>
      <c r="H88" s="9">
        <v>30644.38</v>
      </c>
      <c r="I88" s="9">
        <v>-490454.55</v>
      </c>
      <c r="J88" s="9">
        <v>-352516.76</v>
      </c>
      <c r="K88" s="9">
        <v>-842971.31</v>
      </c>
      <c r="L88" s="9">
        <v>469049.41</v>
      </c>
      <c r="M88" s="9">
        <v>-373921.9</v>
      </c>
      <c r="N88" s="9">
        <v>64850.51</v>
      </c>
      <c r="O88" s="9">
        <v>-309071.39</v>
      </c>
      <c r="P88" s="9">
        <v>-670978.72</v>
      </c>
      <c r="Q88" s="9">
        <v>-980050.11</v>
      </c>
      <c r="R88" s="9">
        <v>736473.81</v>
      </c>
      <c r="S88" s="9">
        <v>-243576.3</v>
      </c>
      <c r="T88" s="9">
        <v>-1270192.1599999999</v>
      </c>
      <c r="U88" s="9">
        <v>-1513768.46</v>
      </c>
      <c r="V88" s="9">
        <v>585915.62</v>
      </c>
      <c r="W88" s="9">
        <v>-927852.84</v>
      </c>
      <c r="X88" s="9">
        <v>-214650.22</v>
      </c>
      <c r="Y88" s="9">
        <v>-1142503.06</v>
      </c>
      <c r="Z88" s="9">
        <v>650876.94999999995</v>
      </c>
      <c r="AA88" s="9">
        <v>-491626.11</v>
      </c>
      <c r="AB88" s="9">
        <v>-171974.67</v>
      </c>
      <c r="AC88" s="9">
        <v>-663600.78</v>
      </c>
      <c r="AD88" s="9">
        <v>277957.32</v>
      </c>
      <c r="AE88" s="9">
        <v>-385643.46</v>
      </c>
      <c r="AF88" s="9">
        <v>-751649.33</v>
      </c>
      <c r="AG88" s="9">
        <v>-1137292.79</v>
      </c>
      <c r="AH88" s="9">
        <v>-325222.59999999998</v>
      </c>
      <c r="AI88" s="9">
        <v>-1462515.39</v>
      </c>
      <c r="AJ88" s="9">
        <v>1211467.3700000001</v>
      </c>
      <c r="AK88" s="9">
        <v>-251048.02</v>
      </c>
      <c r="AL88" s="9">
        <v>-120699.38</v>
      </c>
      <c r="AM88" s="9">
        <v>-371747.4</v>
      </c>
      <c r="AN88" s="9">
        <v>-135345.65</v>
      </c>
      <c r="AO88" s="9">
        <v>-507093.05</v>
      </c>
      <c r="AP88" s="9">
        <v>195532.93</v>
      </c>
      <c r="AQ88" s="9">
        <v>-311560.12</v>
      </c>
      <c r="AR88" s="9">
        <v>-310315.96000000002</v>
      </c>
      <c r="AS88" s="9">
        <v>-621876.07999999996</v>
      </c>
      <c r="AT88" s="9">
        <v>-79275.23</v>
      </c>
      <c r="AU88" s="9">
        <v>-701151.31</v>
      </c>
      <c r="AV88" s="9">
        <v>-245287.77</v>
      </c>
      <c r="AW88" s="9">
        <v>-946439.08</v>
      </c>
      <c r="AX88" s="9">
        <v>-5128.12</v>
      </c>
      <c r="AY88" s="9">
        <v>-951567.2</v>
      </c>
      <c r="AZ88" s="9">
        <v>-250396.21</v>
      </c>
      <c r="BA88" s="9">
        <v>-1201963.4099999999</v>
      </c>
      <c r="BB88" s="9">
        <v>-276444.23</v>
      </c>
      <c r="BC88" s="9">
        <v>-1478407.64</v>
      </c>
      <c r="BD88" s="9">
        <v>-44530.62</v>
      </c>
      <c r="BE88" s="9">
        <v>-1522938.26</v>
      </c>
      <c r="BF88" s="9">
        <v>204329.42</v>
      </c>
      <c r="BG88" s="9">
        <v>-1318608.8400000001</v>
      </c>
      <c r="BH88" s="9">
        <v>-483506.6</v>
      </c>
      <c r="BI88" s="9">
        <v>-1802115.44</v>
      </c>
      <c r="BJ88" s="9">
        <f t="shared" si="2"/>
        <v>-18435.689999999944</v>
      </c>
      <c r="BK88" s="9">
        <v>-1820551.13</v>
      </c>
      <c r="BL88" s="9">
        <f t="shared" si="2"/>
        <v>1265333.69</v>
      </c>
      <c r="BM88" s="9">
        <v>-555217.43999999994</v>
      </c>
    </row>
    <row r="89" spans="1:65" x14ac:dyDescent="0.35">
      <c r="A89" s="7" t="s">
        <v>0</v>
      </c>
      <c r="B89" s="5" t="s">
        <v>246</v>
      </c>
      <c r="C89" s="10">
        <v>-1384164.71</v>
      </c>
      <c r="D89" s="10">
        <v>-779473.99</v>
      </c>
      <c r="E89" s="10">
        <v>-2163638.7000000002</v>
      </c>
      <c r="F89" s="10">
        <v>1642539.77</v>
      </c>
      <c r="G89" s="10">
        <v>-521098.93</v>
      </c>
      <c r="H89" s="10">
        <v>30644.38</v>
      </c>
      <c r="I89" s="10">
        <v>-490454.55</v>
      </c>
      <c r="J89" s="10">
        <v>-352516.76</v>
      </c>
      <c r="K89" s="10">
        <v>-842971.31</v>
      </c>
      <c r="L89" s="10">
        <v>469049.41</v>
      </c>
      <c r="M89" s="10">
        <v>-373921.9</v>
      </c>
      <c r="N89" s="10">
        <v>64850.51</v>
      </c>
      <c r="O89" s="10">
        <v>-309071.39</v>
      </c>
      <c r="P89" s="10">
        <v>-670978.72</v>
      </c>
      <c r="Q89" s="10">
        <v>-980050.11</v>
      </c>
      <c r="R89" s="10">
        <v>736473.81</v>
      </c>
      <c r="S89" s="10">
        <v>-243576.3</v>
      </c>
      <c r="T89" s="10">
        <v>-1270192.1599999999</v>
      </c>
      <c r="U89" s="10">
        <v>-1513768.46</v>
      </c>
      <c r="V89" s="10">
        <v>585915.62</v>
      </c>
      <c r="W89" s="10">
        <v>-927852.84</v>
      </c>
      <c r="X89" s="10">
        <v>-214650.22</v>
      </c>
      <c r="Y89" s="10">
        <v>-1142503.06</v>
      </c>
      <c r="Z89" s="10">
        <v>650876.94999999995</v>
      </c>
      <c r="AA89" s="10">
        <v>-491626.11</v>
      </c>
      <c r="AB89" s="10">
        <v>-171974.67</v>
      </c>
      <c r="AC89" s="10">
        <v>-663600.78</v>
      </c>
      <c r="AD89" s="10">
        <v>277957.32</v>
      </c>
      <c r="AE89" s="10">
        <v>-385643.46</v>
      </c>
      <c r="AF89" s="10">
        <v>-751649.33</v>
      </c>
      <c r="AG89" s="10">
        <v>-1137292.79</v>
      </c>
      <c r="AH89" s="10">
        <v>-325222.59999999998</v>
      </c>
      <c r="AI89" s="10">
        <v>-1462515.39</v>
      </c>
      <c r="AJ89" s="10">
        <v>1211467.3700000001</v>
      </c>
      <c r="AK89" s="10">
        <v>-251048.02</v>
      </c>
      <c r="AL89" s="10">
        <v>-120699.38</v>
      </c>
      <c r="AM89" s="10">
        <v>-371747.4</v>
      </c>
      <c r="AN89" s="10">
        <v>-135345.65</v>
      </c>
      <c r="AO89" s="10">
        <v>-507093.05</v>
      </c>
      <c r="AP89" s="10">
        <v>195532.93</v>
      </c>
      <c r="AQ89" s="10">
        <v>-311560.12</v>
      </c>
      <c r="AR89" s="10">
        <v>-310315.96000000002</v>
      </c>
      <c r="AS89" s="10">
        <v>-621876.07999999996</v>
      </c>
      <c r="AT89" s="10">
        <v>-79275.23</v>
      </c>
      <c r="AU89" s="10">
        <v>-701151.31</v>
      </c>
      <c r="AV89" s="10">
        <v>-245287.77</v>
      </c>
      <c r="AW89" s="10">
        <v>-946439.08</v>
      </c>
      <c r="AX89" s="10">
        <v>-5128.12</v>
      </c>
      <c r="AY89" s="10">
        <v>-951567.2</v>
      </c>
      <c r="AZ89" s="10">
        <v>-250396.21</v>
      </c>
      <c r="BA89" s="10">
        <v>-1201963.4099999999</v>
      </c>
      <c r="BB89" s="10">
        <v>-276444.23</v>
      </c>
      <c r="BC89" s="10">
        <v>-1478407.64</v>
      </c>
      <c r="BD89" s="10">
        <v>-44530.62</v>
      </c>
      <c r="BE89" s="10">
        <v>-1522938.26</v>
      </c>
      <c r="BF89" s="10">
        <v>204329.42</v>
      </c>
      <c r="BG89" s="10">
        <v>-1318608.8400000001</v>
      </c>
      <c r="BH89" s="10">
        <v>-483506.6</v>
      </c>
      <c r="BI89" s="10">
        <v>-1802115.44</v>
      </c>
      <c r="BJ89" s="10">
        <f t="shared" si="2"/>
        <v>-18435.689999999944</v>
      </c>
      <c r="BK89" s="10">
        <f>SUM(BK88)</f>
        <v>-1820551.13</v>
      </c>
      <c r="BL89" s="10">
        <f t="shared" si="2"/>
        <v>1265333.69</v>
      </c>
      <c r="BM89" s="10">
        <f>SUM(BM88)</f>
        <v>-555217.43999999994</v>
      </c>
    </row>
    <row r="90" spans="1:65" x14ac:dyDescent="0.35">
      <c r="A90" s="4" t="s">
        <v>247</v>
      </c>
      <c r="B90" s="5" t="s">
        <v>248</v>
      </c>
      <c r="C90" s="9">
        <v>-779281.46</v>
      </c>
      <c r="D90" s="9">
        <v>-18175</v>
      </c>
      <c r="E90" s="9">
        <v>-797456.46</v>
      </c>
      <c r="F90" s="9">
        <v>-4253.5</v>
      </c>
      <c r="G90" s="9">
        <v>-801709.96</v>
      </c>
      <c r="H90" s="9">
        <v>46628</v>
      </c>
      <c r="I90" s="9">
        <v>-755081.96</v>
      </c>
      <c r="J90" s="9">
        <v>32012.5</v>
      </c>
      <c r="K90" s="9">
        <v>-723069.46</v>
      </c>
      <c r="L90" s="9">
        <v>21998.1</v>
      </c>
      <c r="M90" s="9">
        <v>-701071.35999999999</v>
      </c>
      <c r="N90" s="9">
        <v>39069.660000000003</v>
      </c>
      <c r="O90" s="9">
        <v>-662001.69999999995</v>
      </c>
      <c r="P90" s="9">
        <v>-5043.5</v>
      </c>
      <c r="Q90" s="9">
        <v>-667045.19999999995</v>
      </c>
      <c r="R90" s="9">
        <v>-15630</v>
      </c>
      <c r="S90" s="9">
        <v>-682675.19999999995</v>
      </c>
      <c r="T90" s="9">
        <v>-51390.74</v>
      </c>
      <c r="U90" s="9">
        <v>-734065.94</v>
      </c>
      <c r="V90" s="9">
        <v>-90670</v>
      </c>
      <c r="W90" s="9">
        <v>-824735.94</v>
      </c>
      <c r="X90" s="9">
        <v>-26365.43</v>
      </c>
      <c r="Y90" s="9">
        <v>-851101.37</v>
      </c>
      <c r="Z90" s="9">
        <v>35810.74</v>
      </c>
      <c r="AA90" s="9">
        <v>-815290.63</v>
      </c>
      <c r="AB90" s="9">
        <v>-15024</v>
      </c>
      <c r="AC90" s="9">
        <v>-830314.63</v>
      </c>
      <c r="AD90" s="9">
        <v>-6458</v>
      </c>
      <c r="AE90" s="9">
        <v>-836772.63</v>
      </c>
      <c r="AF90" s="9">
        <v>14414</v>
      </c>
      <c r="AG90" s="9">
        <v>-822358.63</v>
      </c>
      <c r="AH90" s="9">
        <v>28195.360000000001</v>
      </c>
      <c r="AI90" s="9">
        <v>-794163.27</v>
      </c>
      <c r="AJ90" s="9">
        <v>2455.06</v>
      </c>
      <c r="AK90" s="9">
        <v>-791708.21</v>
      </c>
      <c r="AL90" s="9">
        <v>40317.5</v>
      </c>
      <c r="AM90" s="9">
        <v>-751390.71</v>
      </c>
      <c r="AN90" s="9">
        <v>-13437.43</v>
      </c>
      <c r="AO90" s="9">
        <v>-764828.14</v>
      </c>
      <c r="AP90" s="9">
        <v>-24540</v>
      </c>
      <c r="AQ90" s="9">
        <v>-789368.14</v>
      </c>
      <c r="AR90" s="9">
        <v>-34759.32</v>
      </c>
      <c r="AS90" s="9">
        <v>-824127.46</v>
      </c>
      <c r="AT90" s="9">
        <v>-11213.57</v>
      </c>
      <c r="AU90" s="9">
        <v>-835341.03</v>
      </c>
      <c r="AV90" s="9">
        <v>-31178.5</v>
      </c>
      <c r="AW90" s="9">
        <v>-866519.53</v>
      </c>
      <c r="AX90" s="9">
        <v>52394.94</v>
      </c>
      <c r="AY90" s="9">
        <v>-814124.59</v>
      </c>
      <c r="AZ90" s="9">
        <v>296535.84000000003</v>
      </c>
      <c r="BA90" s="9">
        <v>-517588.75</v>
      </c>
      <c r="BB90" s="9">
        <v>-31182.82</v>
      </c>
      <c r="BC90" s="9">
        <v>-548771.56999999995</v>
      </c>
      <c r="BD90" s="9">
        <v>9826.8799999999992</v>
      </c>
      <c r="BE90" s="9">
        <v>-538944.68999999994</v>
      </c>
      <c r="BF90" s="9">
        <v>14478.3</v>
      </c>
      <c r="BG90" s="9">
        <v>-524466.39</v>
      </c>
      <c r="BH90" s="9">
        <v>2435.7399999999998</v>
      </c>
      <c r="BI90" s="9">
        <v>-522030.65</v>
      </c>
      <c r="BJ90" s="9">
        <f t="shared" si="2"/>
        <v>-1791.9899999999907</v>
      </c>
      <c r="BK90" s="9">
        <v>-523822.64</v>
      </c>
      <c r="BL90" s="9">
        <f t="shared" si="2"/>
        <v>-9522.1300000000047</v>
      </c>
      <c r="BM90" s="9">
        <v>-533344.77</v>
      </c>
    </row>
    <row r="91" spans="1:65" x14ac:dyDescent="0.35">
      <c r="A91" s="7" t="s">
        <v>0</v>
      </c>
      <c r="B91" s="5" t="s">
        <v>249</v>
      </c>
      <c r="C91" s="10">
        <v>-779281.46</v>
      </c>
      <c r="D91" s="10">
        <v>-18175</v>
      </c>
      <c r="E91" s="10">
        <v>-797456.46</v>
      </c>
      <c r="F91" s="10">
        <v>-4253.5</v>
      </c>
      <c r="G91" s="10">
        <v>-801709.96</v>
      </c>
      <c r="H91" s="10">
        <v>46628</v>
      </c>
      <c r="I91" s="10">
        <v>-755081.96</v>
      </c>
      <c r="J91" s="10">
        <v>32012.5</v>
      </c>
      <c r="K91" s="10">
        <v>-723069.46</v>
      </c>
      <c r="L91" s="10">
        <v>21998.1</v>
      </c>
      <c r="M91" s="10">
        <v>-701071.35999999999</v>
      </c>
      <c r="N91" s="10">
        <v>39069.660000000003</v>
      </c>
      <c r="O91" s="10">
        <v>-662001.69999999995</v>
      </c>
      <c r="P91" s="10">
        <v>-5043.5</v>
      </c>
      <c r="Q91" s="10">
        <v>-667045.19999999995</v>
      </c>
      <c r="R91" s="10">
        <v>-15630</v>
      </c>
      <c r="S91" s="10">
        <v>-682675.19999999995</v>
      </c>
      <c r="T91" s="10">
        <v>-51390.74</v>
      </c>
      <c r="U91" s="10">
        <v>-734065.94</v>
      </c>
      <c r="V91" s="10">
        <v>-90670</v>
      </c>
      <c r="W91" s="10">
        <v>-824735.94</v>
      </c>
      <c r="X91" s="10">
        <v>-26365.43</v>
      </c>
      <c r="Y91" s="10">
        <v>-851101.37</v>
      </c>
      <c r="Z91" s="10">
        <v>35810.74</v>
      </c>
      <c r="AA91" s="10">
        <v>-815290.63</v>
      </c>
      <c r="AB91" s="10">
        <v>-15024</v>
      </c>
      <c r="AC91" s="10">
        <v>-830314.63</v>
      </c>
      <c r="AD91" s="10">
        <v>-6458</v>
      </c>
      <c r="AE91" s="10">
        <v>-836772.63</v>
      </c>
      <c r="AF91" s="10">
        <v>14414</v>
      </c>
      <c r="AG91" s="10">
        <v>-822358.63</v>
      </c>
      <c r="AH91" s="10">
        <v>28195.360000000001</v>
      </c>
      <c r="AI91" s="10">
        <v>-794163.27</v>
      </c>
      <c r="AJ91" s="10">
        <v>2455.06</v>
      </c>
      <c r="AK91" s="10">
        <v>-791708.21</v>
      </c>
      <c r="AL91" s="10">
        <v>40317.5</v>
      </c>
      <c r="AM91" s="10">
        <v>-751390.71</v>
      </c>
      <c r="AN91" s="10">
        <v>-13437.43</v>
      </c>
      <c r="AO91" s="10">
        <v>-764828.14</v>
      </c>
      <c r="AP91" s="10">
        <v>-24540</v>
      </c>
      <c r="AQ91" s="10">
        <v>-789368.14</v>
      </c>
      <c r="AR91" s="10">
        <v>-34759.32</v>
      </c>
      <c r="AS91" s="10">
        <v>-824127.46</v>
      </c>
      <c r="AT91" s="10">
        <v>-11213.57</v>
      </c>
      <c r="AU91" s="10">
        <v>-835341.03</v>
      </c>
      <c r="AV91" s="10">
        <v>-31178.5</v>
      </c>
      <c r="AW91" s="10">
        <v>-866519.53</v>
      </c>
      <c r="AX91" s="10">
        <v>52394.94</v>
      </c>
      <c r="AY91" s="10">
        <v>-814124.59</v>
      </c>
      <c r="AZ91" s="10">
        <v>296535.84000000003</v>
      </c>
      <c r="BA91" s="10">
        <v>-517588.75</v>
      </c>
      <c r="BB91" s="10">
        <v>-31182.82</v>
      </c>
      <c r="BC91" s="10">
        <v>-548771.56999999995</v>
      </c>
      <c r="BD91" s="10">
        <v>9826.8799999999992</v>
      </c>
      <c r="BE91" s="10">
        <v>-538944.68999999994</v>
      </c>
      <c r="BF91" s="10">
        <v>14478.3</v>
      </c>
      <c r="BG91" s="10">
        <v>-524466.39</v>
      </c>
      <c r="BH91" s="10">
        <v>2435.7399999999998</v>
      </c>
      <c r="BI91" s="10">
        <v>-522030.65</v>
      </c>
      <c r="BJ91" s="10">
        <f t="shared" si="2"/>
        <v>-1791.9899999999907</v>
      </c>
      <c r="BK91" s="10">
        <f>SUM(BK90)</f>
        <v>-523822.64</v>
      </c>
      <c r="BL91" s="10">
        <f t="shared" si="2"/>
        <v>-9522.1300000000047</v>
      </c>
      <c r="BM91" s="10">
        <f>SUM(BM90)</f>
        <v>-533344.77</v>
      </c>
    </row>
    <row r="92" spans="1:65" x14ac:dyDescent="0.35">
      <c r="A92" s="4" t="s">
        <v>250</v>
      </c>
      <c r="B92" s="5" t="s">
        <v>251</v>
      </c>
      <c r="C92" s="9">
        <v>-210105.27</v>
      </c>
      <c r="D92" s="9">
        <v>-3256.75</v>
      </c>
      <c r="E92" s="9">
        <v>-213362.02</v>
      </c>
      <c r="F92" s="9">
        <v>564143.48</v>
      </c>
      <c r="G92" s="9">
        <v>350781.46</v>
      </c>
      <c r="H92" s="9">
        <v>-17658.43</v>
      </c>
      <c r="I92" s="9">
        <v>333123.03000000003</v>
      </c>
      <c r="J92" s="9">
        <v>-217525.63</v>
      </c>
      <c r="K92" s="9">
        <v>115597.4</v>
      </c>
      <c r="L92" s="9">
        <v>-279179.31</v>
      </c>
      <c r="M92" s="9">
        <v>-163581.91</v>
      </c>
      <c r="N92" s="9">
        <v>-1500216.38</v>
      </c>
      <c r="O92" s="9">
        <v>-1663798.29</v>
      </c>
      <c r="P92" s="9">
        <v>-240966.35</v>
      </c>
      <c r="Q92" s="9">
        <v>-1904764.64</v>
      </c>
      <c r="R92" s="9">
        <v>-287965.96999999997</v>
      </c>
      <c r="S92" s="9">
        <v>-2192730.61</v>
      </c>
      <c r="T92" s="9">
        <v>-121188.4</v>
      </c>
      <c r="U92" s="9">
        <v>-2313919.0099999998</v>
      </c>
      <c r="V92" s="9">
        <v>-264494.75</v>
      </c>
      <c r="W92" s="9">
        <v>-2578413.7599999998</v>
      </c>
      <c r="X92" s="9">
        <v>-25507.279999999999</v>
      </c>
      <c r="Y92" s="9">
        <v>-2603921.04</v>
      </c>
      <c r="Z92" s="9">
        <v>608914.72</v>
      </c>
      <c r="AA92" s="9">
        <v>-1995006.32</v>
      </c>
      <c r="AB92" s="9">
        <v>1514282.24</v>
      </c>
      <c r="AC92" s="9">
        <v>-480724.08</v>
      </c>
      <c r="AD92" s="9">
        <v>-747442.57</v>
      </c>
      <c r="AE92" s="9">
        <v>-1228166.6499999999</v>
      </c>
      <c r="AF92" s="9">
        <v>141160.14000000001</v>
      </c>
      <c r="AG92" s="9">
        <v>-1087006.51</v>
      </c>
      <c r="AH92" s="9">
        <v>-195113.95</v>
      </c>
      <c r="AI92" s="9">
        <v>-1282120.46</v>
      </c>
      <c r="AJ92" s="9">
        <v>-728258.4</v>
      </c>
      <c r="AK92" s="9">
        <v>-2010378.86</v>
      </c>
      <c r="AL92" s="9">
        <v>149300.49</v>
      </c>
      <c r="AM92" s="9">
        <v>-1861078.37</v>
      </c>
      <c r="AN92" s="9">
        <v>228482.54</v>
      </c>
      <c r="AO92" s="9">
        <v>-1632595.83</v>
      </c>
      <c r="AP92" s="9">
        <v>-1039914.77</v>
      </c>
      <c r="AQ92" s="9">
        <v>-2672510.6</v>
      </c>
      <c r="AR92" s="9">
        <v>805790.27</v>
      </c>
      <c r="AS92" s="9">
        <v>-1866720.33</v>
      </c>
      <c r="AT92" s="9">
        <v>-50823.23</v>
      </c>
      <c r="AU92" s="9">
        <v>-1917543.56</v>
      </c>
      <c r="AV92" s="9">
        <v>-2379657.7999999998</v>
      </c>
      <c r="AW92" s="9">
        <v>-4297201.3600000003</v>
      </c>
      <c r="AX92" s="9">
        <v>-201453.79</v>
      </c>
      <c r="AY92" s="9">
        <v>-4498655.1500000004</v>
      </c>
      <c r="AZ92" s="9">
        <v>432739.07</v>
      </c>
      <c r="BA92" s="9">
        <v>-4065916.08</v>
      </c>
      <c r="BB92" s="9">
        <v>-338952.76</v>
      </c>
      <c r="BC92" s="9">
        <v>-4404868.84</v>
      </c>
      <c r="BD92" s="9">
        <v>654889.61</v>
      </c>
      <c r="BE92" s="9">
        <v>-3749979.23</v>
      </c>
      <c r="BF92" s="9">
        <v>394668.05</v>
      </c>
      <c r="BG92" s="9">
        <v>-3355311.18</v>
      </c>
      <c r="BH92" s="9">
        <v>74397.72</v>
      </c>
      <c r="BI92" s="9">
        <v>-3280913.46</v>
      </c>
      <c r="BJ92" s="9">
        <f t="shared" si="2"/>
        <v>238501.5299999998</v>
      </c>
      <c r="BK92" s="9">
        <v>-3042411.93</v>
      </c>
      <c r="BL92" s="9">
        <f t="shared" si="2"/>
        <v>-191266.57999999961</v>
      </c>
      <c r="BM92" s="9">
        <v>-3233678.51</v>
      </c>
    </row>
    <row r="93" spans="1:65" x14ac:dyDescent="0.35">
      <c r="A93" s="7" t="s">
        <v>0</v>
      </c>
      <c r="B93" s="5" t="s">
        <v>252</v>
      </c>
      <c r="C93" s="10">
        <v>-210105.27</v>
      </c>
      <c r="D93" s="10">
        <v>-3256.75</v>
      </c>
      <c r="E93" s="10">
        <v>-213362.02</v>
      </c>
      <c r="F93" s="10">
        <v>564143.48</v>
      </c>
      <c r="G93" s="10">
        <v>350781.46</v>
      </c>
      <c r="H93" s="10">
        <v>-17658.43</v>
      </c>
      <c r="I93" s="10">
        <v>333123.03000000003</v>
      </c>
      <c r="J93" s="10">
        <v>-217525.63</v>
      </c>
      <c r="K93" s="10">
        <v>115597.4</v>
      </c>
      <c r="L93" s="10">
        <v>-279179.31</v>
      </c>
      <c r="M93" s="10">
        <v>-163581.91</v>
      </c>
      <c r="N93" s="10">
        <v>-1500216.38</v>
      </c>
      <c r="O93" s="10">
        <v>-1663798.29</v>
      </c>
      <c r="P93" s="10">
        <v>-240966.35</v>
      </c>
      <c r="Q93" s="10">
        <v>-1904764.64</v>
      </c>
      <c r="R93" s="10">
        <v>-287965.96999999997</v>
      </c>
      <c r="S93" s="10">
        <v>-2192730.61</v>
      </c>
      <c r="T93" s="10">
        <v>-121188.4</v>
      </c>
      <c r="U93" s="10">
        <v>-2313919.0099999998</v>
      </c>
      <c r="V93" s="10">
        <v>-264494.75</v>
      </c>
      <c r="W93" s="10">
        <v>-2578413.7599999998</v>
      </c>
      <c r="X93" s="10">
        <v>-25507.279999999999</v>
      </c>
      <c r="Y93" s="10">
        <v>-2603921.04</v>
      </c>
      <c r="Z93" s="10">
        <v>608914.72</v>
      </c>
      <c r="AA93" s="10">
        <v>-1995006.32</v>
      </c>
      <c r="AB93" s="10">
        <v>1514282.24</v>
      </c>
      <c r="AC93" s="10">
        <v>-480724.08</v>
      </c>
      <c r="AD93" s="10">
        <v>-747442.57</v>
      </c>
      <c r="AE93" s="10">
        <v>-1228166.6499999999</v>
      </c>
      <c r="AF93" s="10">
        <v>141160.14000000001</v>
      </c>
      <c r="AG93" s="10">
        <v>-1087006.51</v>
      </c>
      <c r="AH93" s="10">
        <v>-195113.95</v>
      </c>
      <c r="AI93" s="10">
        <v>-1282120.46</v>
      </c>
      <c r="AJ93" s="10">
        <v>-728258.4</v>
      </c>
      <c r="AK93" s="10">
        <v>-2010378.86</v>
      </c>
      <c r="AL93" s="10">
        <v>149300.49</v>
      </c>
      <c r="AM93" s="10">
        <v>-1861078.37</v>
      </c>
      <c r="AN93" s="10">
        <v>228482.54</v>
      </c>
      <c r="AO93" s="10">
        <v>-1632595.83</v>
      </c>
      <c r="AP93" s="10">
        <v>-1039914.77</v>
      </c>
      <c r="AQ93" s="10">
        <v>-2672510.6</v>
      </c>
      <c r="AR93" s="10">
        <v>805790.27</v>
      </c>
      <c r="AS93" s="10">
        <v>-1866720.33</v>
      </c>
      <c r="AT93" s="10">
        <v>-50823.23</v>
      </c>
      <c r="AU93" s="10">
        <v>-1917543.56</v>
      </c>
      <c r="AV93" s="10">
        <v>-2379657.7999999998</v>
      </c>
      <c r="AW93" s="10">
        <v>-4297201.3600000003</v>
      </c>
      <c r="AX93" s="10">
        <v>-201453.79</v>
      </c>
      <c r="AY93" s="10">
        <v>-4498655.1500000004</v>
      </c>
      <c r="AZ93" s="10">
        <v>432739.07</v>
      </c>
      <c r="BA93" s="10">
        <v>-4065916.08</v>
      </c>
      <c r="BB93" s="10">
        <v>-338952.76</v>
      </c>
      <c r="BC93" s="10">
        <v>-4404868.84</v>
      </c>
      <c r="BD93" s="10">
        <v>654889.61</v>
      </c>
      <c r="BE93" s="10">
        <v>-3749979.23</v>
      </c>
      <c r="BF93" s="10">
        <v>394668.05</v>
      </c>
      <c r="BG93" s="10">
        <v>-3355311.18</v>
      </c>
      <c r="BH93" s="10">
        <v>74397.72</v>
      </c>
      <c r="BI93" s="10">
        <v>-3280913.46</v>
      </c>
      <c r="BJ93" s="10">
        <f t="shared" si="2"/>
        <v>238501.5299999998</v>
      </c>
      <c r="BK93" s="10">
        <f>SUM(BK92)</f>
        <v>-3042411.93</v>
      </c>
      <c r="BL93" s="10">
        <f t="shared" si="2"/>
        <v>-191266.57999999961</v>
      </c>
      <c r="BM93" s="10">
        <f>SUM(BM92)</f>
        <v>-3233678.51</v>
      </c>
    </row>
    <row r="94" spans="1:65" x14ac:dyDescent="0.35">
      <c r="A94" s="4" t="s">
        <v>253</v>
      </c>
      <c r="B94" s="5" t="s">
        <v>254</v>
      </c>
      <c r="C94" s="9">
        <v>-32304.02</v>
      </c>
      <c r="D94" s="9">
        <v>-1661.35</v>
      </c>
      <c r="E94" s="9">
        <v>-33965.370000000003</v>
      </c>
      <c r="F94" s="9">
        <v>-1112.4100000000001</v>
      </c>
      <c r="G94" s="9">
        <v>-35077.78</v>
      </c>
      <c r="H94" s="9">
        <v>-380.2</v>
      </c>
      <c r="I94" s="9">
        <v>-35457.980000000003</v>
      </c>
      <c r="J94" s="9">
        <v>-567.04999999999995</v>
      </c>
      <c r="K94" s="9">
        <v>-36025.03</v>
      </c>
      <c r="L94" s="9">
        <v>-310.77</v>
      </c>
      <c r="M94" s="9">
        <v>-36335.800000000003</v>
      </c>
      <c r="N94" s="9">
        <v>613.55999999999995</v>
      </c>
      <c r="O94" s="9">
        <v>-35722.239999999998</v>
      </c>
      <c r="P94" s="9">
        <v>-856.24</v>
      </c>
      <c r="Q94" s="9">
        <v>-36578.480000000003</v>
      </c>
      <c r="R94" s="9">
        <v>-1051.72</v>
      </c>
      <c r="S94" s="9">
        <v>-37630.199999999997</v>
      </c>
      <c r="T94" s="9">
        <v>70.48</v>
      </c>
      <c r="U94" s="9">
        <v>-37559.72</v>
      </c>
      <c r="V94" s="9">
        <v>-1509.8</v>
      </c>
      <c r="W94" s="9">
        <v>-39069.519999999997</v>
      </c>
      <c r="X94" s="9">
        <v>-1522.02</v>
      </c>
      <c r="Y94" s="9">
        <v>-40591.54</v>
      </c>
      <c r="Z94" s="9">
        <v>1170.42</v>
      </c>
      <c r="AA94" s="9">
        <v>-39421.120000000003</v>
      </c>
      <c r="AB94" s="9">
        <v>-757.48</v>
      </c>
      <c r="AC94" s="9">
        <v>-40178.6</v>
      </c>
      <c r="AD94" s="9">
        <v>-655.94</v>
      </c>
      <c r="AE94" s="9">
        <v>-40834.54</v>
      </c>
      <c r="AF94" s="9">
        <v>-425.51</v>
      </c>
      <c r="AG94" s="9">
        <v>-41260.050000000003</v>
      </c>
      <c r="AH94" s="9">
        <v>208.61</v>
      </c>
      <c r="AI94" s="9">
        <v>-41051.440000000002</v>
      </c>
      <c r="AJ94" s="9">
        <v>-597.98</v>
      </c>
      <c r="AK94" s="9">
        <v>-41649.42</v>
      </c>
      <c r="AL94" s="9">
        <v>1171.17</v>
      </c>
      <c r="AM94" s="9">
        <v>-40478.25</v>
      </c>
      <c r="AN94" s="9">
        <v>-644.91</v>
      </c>
      <c r="AO94" s="9">
        <v>-41123.160000000003</v>
      </c>
      <c r="AP94" s="9">
        <v>-782.6</v>
      </c>
      <c r="AQ94" s="9">
        <v>-41905.760000000002</v>
      </c>
      <c r="AR94" s="9">
        <v>-106.5</v>
      </c>
      <c r="AS94" s="9">
        <v>-42012.26</v>
      </c>
      <c r="AT94" s="9">
        <v>423.85</v>
      </c>
      <c r="AU94" s="9">
        <v>-41588.410000000003</v>
      </c>
      <c r="AV94" s="9">
        <v>-805.5</v>
      </c>
      <c r="AW94" s="9">
        <v>-42393.91</v>
      </c>
      <c r="AX94" s="9">
        <v>1959.08</v>
      </c>
      <c r="AY94" s="9">
        <v>-40434.83</v>
      </c>
      <c r="AZ94" s="9">
        <v>33648.42</v>
      </c>
      <c r="BA94" s="9">
        <v>-6786.41</v>
      </c>
      <c r="BB94" s="9">
        <v>211.27</v>
      </c>
      <c r="BC94" s="9">
        <v>-6575.14</v>
      </c>
      <c r="BD94" s="9">
        <v>106.04</v>
      </c>
      <c r="BE94" s="9">
        <v>-6469.1</v>
      </c>
      <c r="BF94" s="9">
        <v>97.54</v>
      </c>
      <c r="BG94" s="9">
        <v>-6371.56</v>
      </c>
      <c r="BH94" s="9">
        <v>74.510000000000005</v>
      </c>
      <c r="BI94" s="9">
        <v>-6297.05</v>
      </c>
      <c r="BJ94" s="9">
        <f t="shared" si="2"/>
        <v>44.920000000000073</v>
      </c>
      <c r="BK94" s="9">
        <v>-6252.13</v>
      </c>
      <c r="BL94" s="9">
        <f t="shared" si="2"/>
        <v>37.699999999999818</v>
      </c>
      <c r="BM94" s="9">
        <v>-6214.43</v>
      </c>
    </row>
    <row r="95" spans="1:65" x14ac:dyDescent="0.35">
      <c r="A95" s="7" t="s">
        <v>0</v>
      </c>
      <c r="B95" s="5" t="s">
        <v>255</v>
      </c>
      <c r="C95" s="10">
        <v>-32304.02</v>
      </c>
      <c r="D95" s="10">
        <v>-1661.35</v>
      </c>
      <c r="E95" s="10">
        <v>-33965.370000000003</v>
      </c>
      <c r="F95" s="10">
        <v>-1112.4100000000001</v>
      </c>
      <c r="G95" s="10">
        <v>-35077.78</v>
      </c>
      <c r="H95" s="10">
        <v>-380.2</v>
      </c>
      <c r="I95" s="10">
        <v>-35457.980000000003</v>
      </c>
      <c r="J95" s="10">
        <v>-567.04999999999995</v>
      </c>
      <c r="K95" s="10">
        <v>-36025.03</v>
      </c>
      <c r="L95" s="10">
        <v>-310.77</v>
      </c>
      <c r="M95" s="10">
        <v>-36335.800000000003</v>
      </c>
      <c r="N95" s="10">
        <v>613.55999999999995</v>
      </c>
      <c r="O95" s="10">
        <v>-35722.239999999998</v>
      </c>
      <c r="P95" s="10">
        <v>-856.24</v>
      </c>
      <c r="Q95" s="10">
        <v>-36578.480000000003</v>
      </c>
      <c r="R95" s="10">
        <v>-1051.72</v>
      </c>
      <c r="S95" s="10">
        <v>-37630.199999999997</v>
      </c>
      <c r="T95" s="10">
        <v>70.48</v>
      </c>
      <c r="U95" s="10">
        <v>-37559.72</v>
      </c>
      <c r="V95" s="10">
        <v>-1509.8</v>
      </c>
      <c r="W95" s="10">
        <v>-39069.519999999997</v>
      </c>
      <c r="X95" s="10">
        <v>-1522.02</v>
      </c>
      <c r="Y95" s="10">
        <v>-40591.54</v>
      </c>
      <c r="Z95" s="10">
        <v>1170.42</v>
      </c>
      <c r="AA95" s="10">
        <v>-39421.120000000003</v>
      </c>
      <c r="AB95" s="10">
        <v>-757.48</v>
      </c>
      <c r="AC95" s="10">
        <v>-40178.6</v>
      </c>
      <c r="AD95" s="10">
        <v>-655.94</v>
      </c>
      <c r="AE95" s="10">
        <v>-40834.54</v>
      </c>
      <c r="AF95" s="10">
        <v>-425.51</v>
      </c>
      <c r="AG95" s="10">
        <v>-41260.050000000003</v>
      </c>
      <c r="AH95" s="10">
        <v>208.61</v>
      </c>
      <c r="AI95" s="10">
        <v>-41051.440000000002</v>
      </c>
      <c r="AJ95" s="10">
        <v>-597.98</v>
      </c>
      <c r="AK95" s="10">
        <v>-41649.42</v>
      </c>
      <c r="AL95" s="10">
        <v>1171.17</v>
      </c>
      <c r="AM95" s="10">
        <v>-40478.25</v>
      </c>
      <c r="AN95" s="10">
        <v>-644.91</v>
      </c>
      <c r="AO95" s="10">
        <v>-41123.160000000003</v>
      </c>
      <c r="AP95" s="10">
        <v>-782.6</v>
      </c>
      <c r="AQ95" s="10">
        <v>-41905.760000000002</v>
      </c>
      <c r="AR95" s="10">
        <v>-106.5</v>
      </c>
      <c r="AS95" s="10">
        <v>-42012.26</v>
      </c>
      <c r="AT95" s="10">
        <v>423.85</v>
      </c>
      <c r="AU95" s="10">
        <v>-41588.410000000003</v>
      </c>
      <c r="AV95" s="10">
        <v>-805.5</v>
      </c>
      <c r="AW95" s="10">
        <v>-42393.91</v>
      </c>
      <c r="AX95" s="10">
        <v>1959.08</v>
      </c>
      <c r="AY95" s="10">
        <v>-40434.83</v>
      </c>
      <c r="AZ95" s="10">
        <v>33648.42</v>
      </c>
      <c r="BA95" s="10">
        <v>-6786.41</v>
      </c>
      <c r="BB95" s="10">
        <v>211.27</v>
      </c>
      <c r="BC95" s="10">
        <v>-6575.14</v>
      </c>
      <c r="BD95" s="10">
        <v>106.04</v>
      </c>
      <c r="BE95" s="10">
        <v>-6469.1</v>
      </c>
      <c r="BF95" s="10">
        <v>97.54</v>
      </c>
      <c r="BG95" s="10">
        <v>-6371.56</v>
      </c>
      <c r="BH95" s="10">
        <v>74.510000000000005</v>
      </c>
      <c r="BI95" s="10">
        <v>-6297.05</v>
      </c>
      <c r="BJ95" s="10">
        <f t="shared" si="2"/>
        <v>44.920000000000073</v>
      </c>
      <c r="BK95" s="10">
        <f>SUM(BK94)</f>
        <v>-6252.13</v>
      </c>
      <c r="BL95" s="10">
        <f t="shared" si="2"/>
        <v>37.699999999999818</v>
      </c>
      <c r="BM95" s="10">
        <f>SUM(BM94)</f>
        <v>-6214.43</v>
      </c>
    </row>
    <row r="96" spans="1:65" x14ac:dyDescent="0.35">
      <c r="A96" s="4" t="s">
        <v>256</v>
      </c>
      <c r="B96" s="5" t="s">
        <v>257</v>
      </c>
      <c r="C96" s="9">
        <v>0</v>
      </c>
      <c r="D96" s="9">
        <v>0</v>
      </c>
      <c r="E96" s="9">
        <v>0</v>
      </c>
      <c r="F96" s="9">
        <v>-68.7</v>
      </c>
      <c r="G96" s="9">
        <v>-68.7</v>
      </c>
      <c r="H96" s="9">
        <v>969.3</v>
      </c>
      <c r="I96" s="9">
        <v>900.6</v>
      </c>
      <c r="J96" s="9">
        <v>0</v>
      </c>
      <c r="K96" s="9">
        <v>900.6</v>
      </c>
      <c r="L96" s="9">
        <v>0</v>
      </c>
      <c r="M96" s="9">
        <v>900.6</v>
      </c>
      <c r="N96" s="9">
        <v>-900.6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-81.93</v>
      </c>
      <c r="AY96" s="9">
        <v>-81.93</v>
      </c>
      <c r="AZ96" s="9">
        <v>-105641.12</v>
      </c>
      <c r="BA96" s="9">
        <v>-105723.05</v>
      </c>
      <c r="BB96" s="9">
        <v>-153496.4</v>
      </c>
      <c r="BC96" s="9">
        <v>-259219.45</v>
      </c>
      <c r="BD96" s="9">
        <v>-28660.05</v>
      </c>
      <c r="BE96" s="9">
        <v>-287879.5</v>
      </c>
      <c r="BF96" s="9">
        <v>-63786.13</v>
      </c>
      <c r="BG96" s="9">
        <v>-351665.63</v>
      </c>
      <c r="BH96" s="9">
        <v>-54045.08</v>
      </c>
      <c r="BI96" s="9">
        <v>-405710.71</v>
      </c>
      <c r="BJ96" s="9">
        <f t="shared" si="2"/>
        <v>-11725.949999999953</v>
      </c>
      <c r="BK96" s="9">
        <v>-417436.66</v>
      </c>
      <c r="BL96" s="9">
        <f t="shared" si="2"/>
        <v>-30299.020000000019</v>
      </c>
      <c r="BM96" s="9">
        <v>-447735.68</v>
      </c>
    </row>
    <row r="97" spans="1:65" x14ac:dyDescent="0.35">
      <c r="A97" s="7" t="s">
        <v>0</v>
      </c>
      <c r="B97" s="5" t="s">
        <v>258</v>
      </c>
      <c r="C97" s="10">
        <v>0</v>
      </c>
      <c r="D97" s="10">
        <v>0</v>
      </c>
      <c r="E97" s="10">
        <v>0</v>
      </c>
      <c r="F97" s="10">
        <v>-68.7</v>
      </c>
      <c r="G97" s="10">
        <v>-68.7</v>
      </c>
      <c r="H97" s="10">
        <v>969.3</v>
      </c>
      <c r="I97" s="10">
        <v>900.6</v>
      </c>
      <c r="J97" s="10">
        <v>0</v>
      </c>
      <c r="K97" s="10">
        <v>900.6</v>
      </c>
      <c r="L97" s="10">
        <v>0</v>
      </c>
      <c r="M97" s="10">
        <v>900.6</v>
      </c>
      <c r="N97" s="10">
        <v>-900.6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-81.93</v>
      </c>
      <c r="AY97" s="10">
        <v>-81.93</v>
      </c>
      <c r="AZ97" s="10">
        <v>-105641.12</v>
      </c>
      <c r="BA97" s="10">
        <v>-105723.05</v>
      </c>
      <c r="BB97" s="10">
        <v>-153496.4</v>
      </c>
      <c r="BC97" s="10">
        <v>-259219.45</v>
      </c>
      <c r="BD97" s="10">
        <v>-28660.05</v>
      </c>
      <c r="BE97" s="10">
        <v>-287879.5</v>
      </c>
      <c r="BF97" s="10">
        <v>-63786.13</v>
      </c>
      <c r="BG97" s="10">
        <v>-351665.63</v>
      </c>
      <c r="BH97" s="10">
        <v>-54045.08</v>
      </c>
      <c r="BI97" s="10">
        <v>-405710.71</v>
      </c>
      <c r="BJ97" s="10">
        <f t="shared" si="2"/>
        <v>-11725.949999999953</v>
      </c>
      <c r="BK97" s="10">
        <f>SUM(BK96)</f>
        <v>-417436.66</v>
      </c>
      <c r="BL97" s="10">
        <f t="shared" si="2"/>
        <v>-30299.020000000019</v>
      </c>
      <c r="BM97" s="10">
        <f>SUM(BM96)</f>
        <v>-447735.68</v>
      </c>
    </row>
    <row r="98" spans="1:65" x14ac:dyDescent="0.35">
      <c r="A98" s="4" t="s">
        <v>259</v>
      </c>
      <c r="B98" s="5" t="s">
        <v>260</v>
      </c>
      <c r="C98" s="9">
        <v>-2238165.6800000002</v>
      </c>
      <c r="D98" s="9">
        <v>-137497.53</v>
      </c>
      <c r="E98" s="9">
        <v>-2375663.21</v>
      </c>
      <c r="F98" s="9">
        <v>-11547.76</v>
      </c>
      <c r="G98" s="9">
        <v>-2387210.9700000002</v>
      </c>
      <c r="H98" s="9">
        <v>123451.44</v>
      </c>
      <c r="I98" s="9">
        <v>-2263759.5299999998</v>
      </c>
      <c r="J98" s="9">
        <v>-141341.88</v>
      </c>
      <c r="K98" s="9">
        <v>-2405101.41</v>
      </c>
      <c r="L98" s="9">
        <v>-7721.65</v>
      </c>
      <c r="M98" s="9">
        <v>-2412823.06</v>
      </c>
      <c r="N98" s="9">
        <v>100155.23</v>
      </c>
      <c r="O98" s="9">
        <v>-2312667.83</v>
      </c>
      <c r="P98" s="9">
        <v>-559533.55000000005</v>
      </c>
      <c r="Q98" s="9">
        <v>-2872201.38</v>
      </c>
      <c r="R98" s="9">
        <v>114419.48</v>
      </c>
      <c r="S98" s="9">
        <v>-2757781.9</v>
      </c>
      <c r="T98" s="9">
        <v>6984.13</v>
      </c>
      <c r="U98" s="9">
        <v>-2750797.77</v>
      </c>
      <c r="V98" s="9">
        <v>88876.06</v>
      </c>
      <c r="W98" s="9">
        <v>-2661921.71</v>
      </c>
      <c r="X98" s="9">
        <v>196855.21</v>
      </c>
      <c r="Y98" s="9">
        <v>-2465066.5</v>
      </c>
      <c r="Z98" s="9">
        <v>-160272.76</v>
      </c>
      <c r="AA98" s="9">
        <v>-2625339.2599999998</v>
      </c>
      <c r="AB98" s="9">
        <v>-25506.25</v>
      </c>
      <c r="AC98" s="9">
        <v>-2650845.5099999998</v>
      </c>
      <c r="AD98" s="9">
        <v>193410.09</v>
      </c>
      <c r="AE98" s="9">
        <v>-2457435.42</v>
      </c>
      <c r="AF98" s="9">
        <v>78831.78</v>
      </c>
      <c r="AG98" s="9">
        <v>-2378603.64</v>
      </c>
      <c r="AH98" s="9">
        <v>-187399.81</v>
      </c>
      <c r="AI98" s="9">
        <v>-2566003.4500000002</v>
      </c>
      <c r="AJ98" s="9">
        <v>224155.33</v>
      </c>
      <c r="AK98" s="9">
        <v>-2341848.12</v>
      </c>
      <c r="AL98" s="9">
        <v>74712.84</v>
      </c>
      <c r="AM98" s="9">
        <v>-2267135.2799999998</v>
      </c>
      <c r="AN98" s="9">
        <v>33366.21</v>
      </c>
      <c r="AO98" s="9">
        <v>-2233769.0699999998</v>
      </c>
      <c r="AP98" s="9">
        <v>-21889.24</v>
      </c>
      <c r="AQ98" s="9">
        <v>-2255658.31</v>
      </c>
      <c r="AR98" s="9">
        <v>-65279.02</v>
      </c>
      <c r="AS98" s="9">
        <v>-2320937.33</v>
      </c>
      <c r="AT98" s="9">
        <v>64481.83</v>
      </c>
      <c r="AU98" s="9">
        <v>-2256455.5</v>
      </c>
      <c r="AV98" s="9">
        <v>6037.38</v>
      </c>
      <c r="AW98" s="9">
        <v>-2250418.12</v>
      </c>
      <c r="AX98" s="9">
        <v>141016.4</v>
      </c>
      <c r="AY98" s="9">
        <v>-2109401.7200000002</v>
      </c>
      <c r="AZ98" s="9">
        <v>-768279.52</v>
      </c>
      <c r="BA98" s="9">
        <v>-2877681.24</v>
      </c>
      <c r="BB98" s="9">
        <v>561248.26</v>
      </c>
      <c r="BC98" s="9">
        <v>-2316432.98</v>
      </c>
      <c r="BD98" s="9">
        <v>63370.09</v>
      </c>
      <c r="BE98" s="9">
        <v>-2253062.89</v>
      </c>
      <c r="BF98" s="9">
        <v>-265858.57</v>
      </c>
      <c r="BG98" s="9">
        <v>-2518921.46</v>
      </c>
      <c r="BH98" s="9">
        <v>101738.74</v>
      </c>
      <c r="BI98" s="9">
        <v>-2417182.7200000002</v>
      </c>
      <c r="BJ98" s="9">
        <f t="shared" si="2"/>
        <v>-65941.5</v>
      </c>
      <c r="BK98" s="9">
        <v>-2483124.2200000002</v>
      </c>
      <c r="BL98" s="9">
        <f t="shared" si="2"/>
        <v>195797.5</v>
      </c>
      <c r="BM98" s="9">
        <v>-2287326.7200000002</v>
      </c>
    </row>
    <row r="99" spans="1:65" x14ac:dyDescent="0.35">
      <c r="A99" s="7" t="s">
        <v>0</v>
      </c>
      <c r="B99" s="5" t="s">
        <v>261</v>
      </c>
      <c r="C99" s="10">
        <v>-2238165.6800000002</v>
      </c>
      <c r="D99" s="10">
        <v>-137497.53</v>
      </c>
      <c r="E99" s="10">
        <v>-2375663.21</v>
      </c>
      <c r="F99" s="10">
        <v>-11547.76</v>
      </c>
      <c r="G99" s="10">
        <v>-2387210.9700000002</v>
      </c>
      <c r="H99" s="10">
        <v>123451.44</v>
      </c>
      <c r="I99" s="10">
        <v>-2263759.5299999998</v>
      </c>
      <c r="J99" s="10">
        <v>-141341.88</v>
      </c>
      <c r="K99" s="10">
        <v>-2405101.41</v>
      </c>
      <c r="L99" s="10">
        <v>-7721.65</v>
      </c>
      <c r="M99" s="10">
        <v>-2412823.06</v>
      </c>
      <c r="N99" s="10">
        <v>100155.23</v>
      </c>
      <c r="O99" s="10">
        <v>-2312667.83</v>
      </c>
      <c r="P99" s="10">
        <v>-559533.55000000005</v>
      </c>
      <c r="Q99" s="10">
        <v>-2872201.38</v>
      </c>
      <c r="R99" s="10">
        <v>114419.48</v>
      </c>
      <c r="S99" s="10">
        <v>-2757781.9</v>
      </c>
      <c r="T99" s="10">
        <v>6984.13</v>
      </c>
      <c r="U99" s="10">
        <v>-2750797.77</v>
      </c>
      <c r="V99" s="10">
        <v>88876.06</v>
      </c>
      <c r="W99" s="10">
        <v>-2661921.71</v>
      </c>
      <c r="X99" s="10">
        <v>196855.21</v>
      </c>
      <c r="Y99" s="10">
        <v>-2465066.5</v>
      </c>
      <c r="Z99" s="10">
        <v>-160272.76</v>
      </c>
      <c r="AA99" s="10">
        <v>-2625339.2599999998</v>
      </c>
      <c r="AB99" s="10">
        <v>-25506.25</v>
      </c>
      <c r="AC99" s="10">
        <v>-2650845.5099999998</v>
      </c>
      <c r="AD99" s="10">
        <v>193410.09</v>
      </c>
      <c r="AE99" s="10">
        <v>-2457435.42</v>
      </c>
      <c r="AF99" s="10">
        <v>78831.78</v>
      </c>
      <c r="AG99" s="10">
        <v>-2378603.64</v>
      </c>
      <c r="AH99" s="10">
        <v>-187399.81</v>
      </c>
      <c r="AI99" s="10">
        <v>-2566003.4500000002</v>
      </c>
      <c r="AJ99" s="10">
        <v>224155.33</v>
      </c>
      <c r="AK99" s="10">
        <v>-2341848.12</v>
      </c>
      <c r="AL99" s="10">
        <v>74712.84</v>
      </c>
      <c r="AM99" s="10">
        <v>-2267135.2799999998</v>
      </c>
      <c r="AN99" s="10">
        <v>33366.21</v>
      </c>
      <c r="AO99" s="10">
        <v>-2233769.0699999998</v>
      </c>
      <c r="AP99" s="10">
        <v>-21889.24</v>
      </c>
      <c r="AQ99" s="10">
        <v>-2255658.31</v>
      </c>
      <c r="AR99" s="10">
        <v>-65279.02</v>
      </c>
      <c r="AS99" s="10">
        <v>-2320937.33</v>
      </c>
      <c r="AT99" s="10">
        <v>64481.83</v>
      </c>
      <c r="AU99" s="10">
        <v>-2256455.5</v>
      </c>
      <c r="AV99" s="10">
        <v>6037.38</v>
      </c>
      <c r="AW99" s="10">
        <v>-2250418.12</v>
      </c>
      <c r="AX99" s="10">
        <v>141016.4</v>
      </c>
      <c r="AY99" s="10">
        <v>-2109401.7200000002</v>
      </c>
      <c r="AZ99" s="10">
        <v>-768279.52</v>
      </c>
      <c r="BA99" s="10">
        <v>-2877681.24</v>
      </c>
      <c r="BB99" s="10">
        <v>561248.26</v>
      </c>
      <c r="BC99" s="10">
        <v>-2316432.98</v>
      </c>
      <c r="BD99" s="10">
        <v>63370.09</v>
      </c>
      <c r="BE99" s="10">
        <v>-2253062.89</v>
      </c>
      <c r="BF99" s="10">
        <v>-265858.57</v>
      </c>
      <c r="BG99" s="10">
        <v>-2518921.46</v>
      </c>
      <c r="BH99" s="10">
        <v>101738.74</v>
      </c>
      <c r="BI99" s="10">
        <v>-2417182.7200000002</v>
      </c>
      <c r="BJ99" s="10">
        <f t="shared" si="2"/>
        <v>-65941.5</v>
      </c>
      <c r="BK99" s="10">
        <f>SUM(BK98)</f>
        <v>-2483124.2200000002</v>
      </c>
      <c r="BL99" s="10">
        <f t="shared" si="2"/>
        <v>195797.5</v>
      </c>
      <c r="BM99" s="10">
        <f>SUM(BM98)</f>
        <v>-2287326.7200000002</v>
      </c>
    </row>
    <row r="100" spans="1:65" x14ac:dyDescent="0.35">
      <c r="A100" s="7" t="s">
        <v>0</v>
      </c>
      <c r="B100" s="5" t="s">
        <v>262</v>
      </c>
      <c r="C100" s="10">
        <v>-11459889.300000001</v>
      </c>
      <c r="D100" s="10">
        <v>1441395.51</v>
      </c>
      <c r="E100" s="10">
        <v>-10018493.789999999</v>
      </c>
      <c r="F100" s="10">
        <v>985811.96</v>
      </c>
      <c r="G100" s="10">
        <v>-9032681.8300000001</v>
      </c>
      <c r="H100" s="10">
        <v>591502.46</v>
      </c>
      <c r="I100" s="10">
        <v>-8441179.3699999992</v>
      </c>
      <c r="J100" s="10">
        <v>-801320.32</v>
      </c>
      <c r="K100" s="10">
        <v>-9242499.6899999995</v>
      </c>
      <c r="L100" s="10">
        <v>568000.12</v>
      </c>
      <c r="M100" s="10">
        <v>-8674499.5700000003</v>
      </c>
      <c r="N100" s="10">
        <v>-236667.24</v>
      </c>
      <c r="O100" s="10">
        <v>-8911166.8100000005</v>
      </c>
      <c r="P100" s="10">
        <v>-990993.67</v>
      </c>
      <c r="Q100" s="10">
        <v>-9902160.4800000004</v>
      </c>
      <c r="R100" s="10">
        <v>-1701821.47</v>
      </c>
      <c r="S100" s="10">
        <v>-11603981.949999999</v>
      </c>
      <c r="T100" s="10">
        <v>70044.06</v>
      </c>
      <c r="U100" s="10">
        <v>-11533937.890000001</v>
      </c>
      <c r="V100" s="10">
        <v>-753694.08</v>
      </c>
      <c r="W100" s="10">
        <v>-12287631.970000001</v>
      </c>
      <c r="X100" s="10">
        <v>-3325794.85</v>
      </c>
      <c r="Y100" s="10">
        <v>-15613426.82</v>
      </c>
      <c r="Z100" s="10">
        <v>5302396.1100000003</v>
      </c>
      <c r="AA100" s="10">
        <v>-10311030.710000001</v>
      </c>
      <c r="AB100" s="10">
        <v>101868.87</v>
      </c>
      <c r="AC100" s="10">
        <v>-10209161.84</v>
      </c>
      <c r="AD100" s="10">
        <v>335869.79</v>
      </c>
      <c r="AE100" s="10">
        <v>-9873292.0500000007</v>
      </c>
      <c r="AF100" s="10">
        <v>-591213.24</v>
      </c>
      <c r="AG100" s="10">
        <v>-10464505.289999999</v>
      </c>
      <c r="AH100" s="10">
        <v>-18366.759999999998</v>
      </c>
      <c r="AI100" s="10">
        <v>-10482872.050000001</v>
      </c>
      <c r="AJ100" s="10">
        <v>370877.76</v>
      </c>
      <c r="AK100" s="10">
        <v>-10111994.289999999</v>
      </c>
      <c r="AL100" s="10">
        <v>679866.98</v>
      </c>
      <c r="AM100" s="10">
        <v>-9432127.3100000005</v>
      </c>
      <c r="AN100" s="10">
        <v>140646.85</v>
      </c>
      <c r="AO100" s="10">
        <v>-9291480.4600000009</v>
      </c>
      <c r="AP100" s="10">
        <v>-2179451.5699999998</v>
      </c>
      <c r="AQ100" s="10">
        <v>-11470932.029999999</v>
      </c>
      <c r="AR100" s="10">
        <v>1016787.34</v>
      </c>
      <c r="AS100" s="10">
        <v>-10454144.689999999</v>
      </c>
      <c r="AT100" s="10">
        <v>-358874.77</v>
      </c>
      <c r="AU100" s="10">
        <v>-10813019.460000001</v>
      </c>
      <c r="AV100" s="10">
        <v>-18006472.460000001</v>
      </c>
      <c r="AW100" s="10">
        <v>-28819491.920000002</v>
      </c>
      <c r="AX100" s="10">
        <v>3165701.59</v>
      </c>
      <c r="AY100" s="10">
        <v>-25653790.329999998</v>
      </c>
      <c r="AZ100" s="10">
        <v>-1417002.69</v>
      </c>
      <c r="BA100" s="10">
        <v>-27070793.02</v>
      </c>
      <c r="BB100" s="10">
        <v>6347714.3899999997</v>
      </c>
      <c r="BC100" s="10">
        <v>-20723078.629999999</v>
      </c>
      <c r="BD100" s="10">
        <v>-1069935.3500000001</v>
      </c>
      <c r="BE100" s="10">
        <v>-21793013.98</v>
      </c>
      <c r="BF100" s="10">
        <v>-1176821.6000000001</v>
      </c>
      <c r="BG100" s="10">
        <v>-22969835.579999998</v>
      </c>
      <c r="BH100" s="10">
        <v>-695044.07</v>
      </c>
      <c r="BI100" s="10">
        <v>-23664879.649999999</v>
      </c>
      <c r="BJ100" s="10">
        <f t="shared" si="2"/>
        <v>-3324955.6699999981</v>
      </c>
      <c r="BK100" s="10">
        <f>BK85+BK87+BK89+BK91+BK93+BK95+BK97+BK99</f>
        <v>-26989835.319999997</v>
      </c>
      <c r="BL100" s="10">
        <f t="shared" si="2"/>
        <v>-1733517.7300000004</v>
      </c>
      <c r="BM100" s="10">
        <f>BM85+BM87+BM89+BM91+BM93+BM95+BM97+BM99</f>
        <v>-28723353.049999997</v>
      </c>
    </row>
    <row r="101" spans="1:65" x14ac:dyDescent="0.35">
      <c r="A101" s="4" t="s">
        <v>0</v>
      </c>
      <c r="B101" s="5" t="s">
        <v>263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>
        <f t="shared" si="2"/>
        <v>0</v>
      </c>
      <c r="BK101" s="9"/>
      <c r="BL101" s="9">
        <f t="shared" si="2"/>
        <v>0</v>
      </c>
      <c r="BM101" s="9"/>
    </row>
    <row r="102" spans="1:65" x14ac:dyDescent="0.35">
      <c r="A102" s="4" t="s">
        <v>318</v>
      </c>
      <c r="B102" s="5" t="s">
        <v>319</v>
      </c>
      <c r="C102" s="9">
        <v>-48873.599999999999</v>
      </c>
      <c r="D102" s="9">
        <v>0</v>
      </c>
      <c r="E102" s="9">
        <v>-48873.599999999999</v>
      </c>
      <c r="F102" s="9">
        <v>0</v>
      </c>
      <c r="G102" s="9">
        <v>-48873.599999999999</v>
      </c>
      <c r="H102" s="9">
        <v>0</v>
      </c>
      <c r="I102" s="9">
        <v>-48873.599999999999</v>
      </c>
      <c r="J102" s="9">
        <v>-100000</v>
      </c>
      <c r="K102" s="9">
        <v>-148873.60000000001</v>
      </c>
      <c r="L102" s="9">
        <v>0</v>
      </c>
      <c r="M102" s="9">
        <v>-148873.60000000001</v>
      </c>
      <c r="N102" s="9">
        <v>-5500</v>
      </c>
      <c r="O102" s="9">
        <v>-154373.6</v>
      </c>
      <c r="P102" s="9">
        <v>0</v>
      </c>
      <c r="Q102" s="9">
        <v>-154373.6</v>
      </c>
      <c r="R102" s="9">
        <v>0</v>
      </c>
      <c r="S102" s="9">
        <v>-154373.6</v>
      </c>
      <c r="T102" s="9">
        <v>-12500</v>
      </c>
      <c r="U102" s="9">
        <v>-166873.60000000001</v>
      </c>
      <c r="V102" s="9">
        <v>0</v>
      </c>
      <c r="W102" s="9">
        <v>-166873.60000000001</v>
      </c>
      <c r="X102" s="9">
        <v>40803.599999999999</v>
      </c>
      <c r="Y102" s="9">
        <v>-126070</v>
      </c>
      <c r="Z102" s="9">
        <v>0</v>
      </c>
      <c r="AA102" s="9">
        <v>-126070</v>
      </c>
      <c r="AB102" s="9">
        <v>0</v>
      </c>
      <c r="AC102" s="9">
        <v>-126070</v>
      </c>
      <c r="AD102" s="9">
        <v>0</v>
      </c>
      <c r="AE102" s="9">
        <v>-126070</v>
      </c>
      <c r="AF102" s="9">
        <v>0</v>
      </c>
      <c r="AG102" s="9">
        <v>-126070</v>
      </c>
      <c r="AH102" s="9">
        <v>0</v>
      </c>
      <c r="AI102" s="9">
        <v>-126070</v>
      </c>
      <c r="AJ102" s="9">
        <v>0</v>
      </c>
      <c r="AK102" s="9">
        <v>-126070</v>
      </c>
      <c r="AL102" s="9">
        <v>-3350</v>
      </c>
      <c r="AM102" s="9">
        <v>-129420</v>
      </c>
      <c r="AN102" s="9">
        <v>0</v>
      </c>
      <c r="AO102" s="9">
        <v>-129420</v>
      </c>
      <c r="AP102" s="9">
        <v>-470</v>
      </c>
      <c r="AQ102" s="9">
        <v>-129890</v>
      </c>
      <c r="AR102" s="9">
        <v>54.61</v>
      </c>
      <c r="AS102" s="9">
        <v>-129835.39</v>
      </c>
      <c r="AT102" s="9">
        <v>4898.59</v>
      </c>
      <c r="AU102" s="9">
        <v>-124936.8</v>
      </c>
      <c r="AV102" s="9">
        <v>9377.89</v>
      </c>
      <c r="AW102" s="9">
        <v>-115558.91</v>
      </c>
      <c r="AX102" s="9">
        <v>13326.2</v>
      </c>
      <c r="AY102" s="9">
        <v>-102232.71</v>
      </c>
      <c r="AZ102" s="9">
        <v>-368875.45</v>
      </c>
      <c r="BA102" s="9">
        <v>-471108.16</v>
      </c>
      <c r="BB102" s="9">
        <v>13507.96</v>
      </c>
      <c r="BC102" s="9">
        <v>-457600.2</v>
      </c>
      <c r="BD102" s="9">
        <v>10177.27</v>
      </c>
      <c r="BE102" s="9">
        <v>-447422.93</v>
      </c>
      <c r="BF102" s="9">
        <v>8230.89</v>
      </c>
      <c r="BG102" s="9">
        <v>-439192.04</v>
      </c>
      <c r="BH102" s="9">
        <v>4204.8999999999996</v>
      </c>
      <c r="BI102" s="9">
        <v>-434987.14</v>
      </c>
      <c r="BJ102" s="9">
        <f t="shared" si="2"/>
        <v>1841.640000000014</v>
      </c>
      <c r="BK102" s="34">
        <v>-433145.5</v>
      </c>
      <c r="BL102" s="9">
        <f t="shared" si="2"/>
        <v>-3790.859999999986</v>
      </c>
      <c r="BM102" s="9">
        <v>-436936.36</v>
      </c>
    </row>
    <row r="103" spans="1:65" x14ac:dyDescent="0.35">
      <c r="A103" s="7" t="s">
        <v>0</v>
      </c>
      <c r="B103" s="5" t="s">
        <v>320</v>
      </c>
      <c r="C103" s="10">
        <v>-48873.599999999999</v>
      </c>
      <c r="D103" s="10">
        <v>0</v>
      </c>
      <c r="E103" s="10">
        <v>-48873.599999999999</v>
      </c>
      <c r="F103" s="10">
        <v>0</v>
      </c>
      <c r="G103" s="10">
        <v>-48873.599999999999</v>
      </c>
      <c r="H103" s="10">
        <v>0</v>
      </c>
      <c r="I103" s="10">
        <v>-48873.599999999999</v>
      </c>
      <c r="J103" s="10">
        <v>-100000</v>
      </c>
      <c r="K103" s="10">
        <v>-148873.60000000001</v>
      </c>
      <c r="L103" s="10">
        <v>0</v>
      </c>
      <c r="M103" s="10">
        <v>-148873.60000000001</v>
      </c>
      <c r="N103" s="10">
        <v>-5500</v>
      </c>
      <c r="O103" s="10">
        <v>-154373.6</v>
      </c>
      <c r="P103" s="10">
        <v>0</v>
      </c>
      <c r="Q103" s="10">
        <v>-154373.6</v>
      </c>
      <c r="R103" s="10">
        <v>0</v>
      </c>
      <c r="S103" s="10">
        <v>-154373.6</v>
      </c>
      <c r="T103" s="10">
        <v>-12500</v>
      </c>
      <c r="U103" s="10">
        <v>-166873.60000000001</v>
      </c>
      <c r="V103" s="10">
        <v>0</v>
      </c>
      <c r="W103" s="10">
        <v>-166873.60000000001</v>
      </c>
      <c r="X103" s="10">
        <v>40803.599999999999</v>
      </c>
      <c r="Y103" s="10">
        <v>-126070</v>
      </c>
      <c r="Z103" s="10">
        <v>0</v>
      </c>
      <c r="AA103" s="10">
        <v>-126070</v>
      </c>
      <c r="AB103" s="10">
        <v>0</v>
      </c>
      <c r="AC103" s="10">
        <v>-126070</v>
      </c>
      <c r="AD103" s="10">
        <v>0</v>
      </c>
      <c r="AE103" s="10">
        <v>-126070</v>
      </c>
      <c r="AF103" s="10">
        <v>0</v>
      </c>
      <c r="AG103" s="10">
        <v>-126070</v>
      </c>
      <c r="AH103" s="10">
        <v>0</v>
      </c>
      <c r="AI103" s="10">
        <v>-126070</v>
      </c>
      <c r="AJ103" s="10">
        <v>0</v>
      </c>
      <c r="AK103" s="10">
        <v>-126070</v>
      </c>
      <c r="AL103" s="10">
        <v>-3350</v>
      </c>
      <c r="AM103" s="10">
        <v>-129420</v>
      </c>
      <c r="AN103" s="10">
        <v>0</v>
      </c>
      <c r="AO103" s="10">
        <v>-129420</v>
      </c>
      <c r="AP103" s="10">
        <v>-470</v>
      </c>
      <c r="AQ103" s="10">
        <v>-129890</v>
      </c>
      <c r="AR103" s="10">
        <v>54.61</v>
      </c>
      <c r="AS103" s="10">
        <v>-129835.39</v>
      </c>
      <c r="AT103" s="10">
        <v>4898.59</v>
      </c>
      <c r="AU103" s="10">
        <v>-124936.8</v>
      </c>
      <c r="AV103" s="10">
        <v>9377.89</v>
      </c>
      <c r="AW103" s="10">
        <v>-115558.91</v>
      </c>
      <c r="AX103" s="10">
        <v>13326.2</v>
      </c>
      <c r="AY103" s="10">
        <v>-102232.71</v>
      </c>
      <c r="AZ103" s="10">
        <v>-368875.45</v>
      </c>
      <c r="BA103" s="10">
        <v>-471108.16</v>
      </c>
      <c r="BB103" s="10">
        <v>13507.96</v>
      </c>
      <c r="BC103" s="10">
        <v>-457600.2</v>
      </c>
      <c r="BD103" s="10">
        <v>10177.27</v>
      </c>
      <c r="BE103" s="10">
        <v>-447422.93</v>
      </c>
      <c r="BF103" s="10">
        <v>8230.89</v>
      </c>
      <c r="BG103" s="10">
        <v>-439192.04</v>
      </c>
      <c r="BH103" s="10">
        <v>4204.8999999999996</v>
      </c>
      <c r="BI103" s="10">
        <v>-434987.14</v>
      </c>
      <c r="BJ103" s="10">
        <f t="shared" si="2"/>
        <v>1841.640000000014</v>
      </c>
      <c r="BK103" s="10">
        <f>SUM(BK102)</f>
        <v>-433145.5</v>
      </c>
      <c r="BL103" s="10">
        <f t="shared" si="2"/>
        <v>-3790.859999999986</v>
      </c>
      <c r="BM103" s="10">
        <f>SUM(BM102)</f>
        <v>-436936.36</v>
      </c>
    </row>
    <row r="104" spans="1:65" x14ac:dyDescent="0.35">
      <c r="A104" s="4" t="s">
        <v>264</v>
      </c>
      <c r="B104" s="5" t="s">
        <v>265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-106922.84</v>
      </c>
      <c r="AK104" s="9">
        <v>-106922.84</v>
      </c>
      <c r="AL104" s="9">
        <v>-55108.82</v>
      </c>
      <c r="AM104" s="9">
        <v>-162031.66</v>
      </c>
      <c r="AN104" s="9">
        <v>-36595.199999999997</v>
      </c>
      <c r="AO104" s="9">
        <v>-198626.86</v>
      </c>
      <c r="AP104" s="9">
        <v>-36341.79</v>
      </c>
      <c r="AQ104" s="9">
        <v>-234968.65</v>
      </c>
      <c r="AR104" s="9">
        <v>-36525.56</v>
      </c>
      <c r="AS104" s="9">
        <v>-271494.21000000002</v>
      </c>
      <c r="AT104" s="9">
        <v>-44455.07</v>
      </c>
      <c r="AU104" s="9">
        <v>-315949.28000000003</v>
      </c>
      <c r="AV104" s="9">
        <v>-53238.45</v>
      </c>
      <c r="AW104" s="9">
        <v>-369187.73</v>
      </c>
      <c r="AX104" s="9">
        <v>1.6</v>
      </c>
      <c r="AY104" s="9">
        <v>-369186.13</v>
      </c>
      <c r="AZ104" s="9">
        <v>0</v>
      </c>
      <c r="BA104" s="9">
        <v>-369186.13</v>
      </c>
      <c r="BB104" s="9">
        <v>-275509</v>
      </c>
      <c r="BC104" s="9">
        <v>-644695.13</v>
      </c>
      <c r="BD104" s="9">
        <v>0</v>
      </c>
      <c r="BE104" s="9">
        <v>-644695.13</v>
      </c>
      <c r="BF104" s="9">
        <v>0</v>
      </c>
      <c r="BG104" s="9">
        <v>-644695.13</v>
      </c>
      <c r="BH104" s="9">
        <v>0</v>
      </c>
      <c r="BI104" s="9">
        <v>-644695.13</v>
      </c>
      <c r="BJ104" s="9">
        <f t="shared" si="2"/>
        <v>0</v>
      </c>
      <c r="BK104" s="9">
        <v>-644695.13</v>
      </c>
      <c r="BL104" s="9">
        <f t="shared" si="2"/>
        <v>0</v>
      </c>
      <c r="BM104" s="9">
        <v>-644695.13</v>
      </c>
    </row>
    <row r="105" spans="1:65" x14ac:dyDescent="0.35">
      <c r="A105" s="7" t="s">
        <v>0</v>
      </c>
      <c r="B105" s="5" t="s">
        <v>266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-106922.84</v>
      </c>
      <c r="AK105" s="10">
        <v>-106922.84</v>
      </c>
      <c r="AL105" s="10">
        <v>-55108.82</v>
      </c>
      <c r="AM105" s="10">
        <v>-162031.66</v>
      </c>
      <c r="AN105" s="10">
        <v>-36595.199999999997</v>
      </c>
      <c r="AO105" s="10">
        <v>-198626.86</v>
      </c>
      <c r="AP105" s="10">
        <v>-36341.79</v>
      </c>
      <c r="AQ105" s="10">
        <v>-234968.65</v>
      </c>
      <c r="AR105" s="10">
        <v>-36525.56</v>
      </c>
      <c r="AS105" s="10">
        <v>-271494.21000000002</v>
      </c>
      <c r="AT105" s="10">
        <v>-44455.07</v>
      </c>
      <c r="AU105" s="10">
        <v>-315949.28000000003</v>
      </c>
      <c r="AV105" s="10">
        <v>-53238.45</v>
      </c>
      <c r="AW105" s="10">
        <v>-369187.73</v>
      </c>
      <c r="AX105" s="10">
        <v>1.6</v>
      </c>
      <c r="AY105" s="10">
        <v>-369186.13</v>
      </c>
      <c r="AZ105" s="10">
        <v>0</v>
      </c>
      <c r="BA105" s="10">
        <v>-369186.13</v>
      </c>
      <c r="BB105" s="10">
        <v>-275509</v>
      </c>
      <c r="BC105" s="10">
        <v>-644695.13</v>
      </c>
      <c r="BD105" s="10">
        <v>0</v>
      </c>
      <c r="BE105" s="10">
        <v>-644695.13</v>
      </c>
      <c r="BF105" s="10">
        <v>0</v>
      </c>
      <c r="BG105" s="10">
        <v>-644695.13</v>
      </c>
      <c r="BH105" s="10">
        <v>0</v>
      </c>
      <c r="BI105" s="10">
        <v>-644695.13</v>
      </c>
      <c r="BJ105" s="10">
        <f t="shared" si="2"/>
        <v>0</v>
      </c>
      <c r="BK105" s="10">
        <f>SUM(BK104)</f>
        <v>-644695.13</v>
      </c>
      <c r="BL105" s="10">
        <f t="shared" si="2"/>
        <v>0</v>
      </c>
      <c r="BM105" s="10">
        <f>SUM(BM104)</f>
        <v>-644695.13</v>
      </c>
    </row>
    <row r="106" spans="1:65" x14ac:dyDescent="0.35">
      <c r="A106" s="4" t="s">
        <v>267</v>
      </c>
      <c r="B106" s="5" t="s">
        <v>268</v>
      </c>
      <c r="C106" s="9">
        <v>-20863102.739999998</v>
      </c>
      <c r="D106" s="9">
        <v>491134.52</v>
      </c>
      <c r="E106" s="9">
        <v>-20371968.219999999</v>
      </c>
      <c r="F106" s="9">
        <v>88448.78</v>
      </c>
      <c r="G106" s="9">
        <v>-20283519.440000001</v>
      </c>
      <c r="H106" s="9">
        <v>-6459.41</v>
      </c>
      <c r="I106" s="9">
        <v>-20289978.850000001</v>
      </c>
      <c r="J106" s="9">
        <v>-6936.06</v>
      </c>
      <c r="K106" s="9">
        <v>-20296914.91</v>
      </c>
      <c r="L106" s="9">
        <v>-6555.47</v>
      </c>
      <c r="M106" s="9">
        <v>-20303470.379999999</v>
      </c>
      <c r="N106" s="9">
        <v>-6806.08</v>
      </c>
      <c r="O106" s="9">
        <v>-20310276.460000001</v>
      </c>
      <c r="P106" s="9">
        <v>4777.28</v>
      </c>
      <c r="Q106" s="9">
        <v>-20305499.18</v>
      </c>
      <c r="R106" s="9">
        <v>-6302.96</v>
      </c>
      <c r="S106" s="9">
        <v>-20311802.140000001</v>
      </c>
      <c r="T106" s="9">
        <v>-6605.63</v>
      </c>
      <c r="U106" s="9">
        <v>-20318407.77</v>
      </c>
      <c r="V106" s="9">
        <v>1030.4100000000001</v>
      </c>
      <c r="W106" s="9">
        <v>-20317377.359999999</v>
      </c>
      <c r="X106" s="9">
        <v>1048632.72</v>
      </c>
      <c r="Y106" s="9">
        <v>-19268744.640000001</v>
      </c>
      <c r="Z106" s="9">
        <v>251780.69</v>
      </c>
      <c r="AA106" s="9">
        <v>-19016963.949999999</v>
      </c>
      <c r="AB106" s="9">
        <v>280487.46999999997</v>
      </c>
      <c r="AC106" s="9">
        <v>-18736476.48</v>
      </c>
      <c r="AD106" s="9">
        <v>-270407.67999999999</v>
      </c>
      <c r="AE106" s="9">
        <v>-19006884.16</v>
      </c>
      <c r="AF106" s="9">
        <v>518485.96</v>
      </c>
      <c r="AG106" s="9">
        <v>-18488398.199999999</v>
      </c>
      <c r="AH106" s="9">
        <v>22812.92</v>
      </c>
      <c r="AI106" s="9">
        <v>-18465585.280000001</v>
      </c>
      <c r="AJ106" s="9">
        <v>35175.599999999999</v>
      </c>
      <c r="AK106" s="9">
        <v>-18430409.68</v>
      </c>
      <c r="AL106" s="9">
        <v>21316.639999999999</v>
      </c>
      <c r="AM106" s="9">
        <v>-18409093.039999999</v>
      </c>
      <c r="AN106" s="9">
        <v>21445.09</v>
      </c>
      <c r="AO106" s="9">
        <v>-18387647.949999999</v>
      </c>
      <c r="AP106" s="9">
        <v>27215.64</v>
      </c>
      <c r="AQ106" s="9">
        <v>-18360432.309999999</v>
      </c>
      <c r="AR106" s="9">
        <v>21312.04</v>
      </c>
      <c r="AS106" s="9">
        <v>-18339120.27</v>
      </c>
      <c r="AT106" s="9">
        <v>-34391.15</v>
      </c>
      <c r="AU106" s="9">
        <v>-18373511.420000002</v>
      </c>
      <c r="AV106" s="9">
        <v>120797.2</v>
      </c>
      <c r="AW106" s="9">
        <v>-18252714.219999999</v>
      </c>
      <c r="AX106" s="9">
        <v>45174.26</v>
      </c>
      <c r="AY106" s="9">
        <v>-18207539.960000001</v>
      </c>
      <c r="AZ106" s="9">
        <v>-879.39</v>
      </c>
      <c r="BA106" s="9">
        <v>-18208419.350000001</v>
      </c>
      <c r="BB106" s="9">
        <v>295965.01</v>
      </c>
      <c r="BC106" s="9">
        <v>-17912454.34</v>
      </c>
      <c r="BD106" s="9">
        <v>-3203.37</v>
      </c>
      <c r="BE106" s="9">
        <v>-17915657.710000001</v>
      </c>
      <c r="BF106" s="9">
        <v>-9790.76</v>
      </c>
      <c r="BG106" s="9">
        <v>-17925448.469999999</v>
      </c>
      <c r="BH106" s="9">
        <v>-14300.81</v>
      </c>
      <c r="BI106" s="9">
        <v>-17939749.280000001</v>
      </c>
      <c r="BJ106" s="9">
        <f t="shared" si="2"/>
        <v>-4287.8999999985099</v>
      </c>
      <c r="BK106" s="9">
        <v>-17944037.18</v>
      </c>
      <c r="BL106" s="9">
        <f t="shared" si="2"/>
        <v>-9539.5300000011921</v>
      </c>
      <c r="BM106" s="9">
        <v>-17953576.710000001</v>
      </c>
    </row>
    <row r="107" spans="1:65" x14ac:dyDescent="0.35">
      <c r="A107" s="7" t="s">
        <v>0</v>
      </c>
      <c r="B107" s="5" t="s">
        <v>269</v>
      </c>
      <c r="C107" s="10">
        <v>-20863102.739999998</v>
      </c>
      <c r="D107" s="10">
        <v>491134.52</v>
      </c>
      <c r="E107" s="10">
        <v>-20371968.219999999</v>
      </c>
      <c r="F107" s="10">
        <v>88448.78</v>
      </c>
      <c r="G107" s="10">
        <v>-20283519.440000001</v>
      </c>
      <c r="H107" s="10">
        <v>-6459.41</v>
      </c>
      <c r="I107" s="10">
        <v>-20289978.850000001</v>
      </c>
      <c r="J107" s="10">
        <v>-6936.06</v>
      </c>
      <c r="K107" s="10">
        <v>-20296914.91</v>
      </c>
      <c r="L107" s="10">
        <v>-6555.47</v>
      </c>
      <c r="M107" s="10">
        <v>-20303470.379999999</v>
      </c>
      <c r="N107" s="10">
        <v>-6806.08</v>
      </c>
      <c r="O107" s="10">
        <v>-20310276.460000001</v>
      </c>
      <c r="P107" s="10">
        <v>4777.28</v>
      </c>
      <c r="Q107" s="10">
        <v>-20305499.18</v>
      </c>
      <c r="R107" s="10">
        <v>-6302.96</v>
      </c>
      <c r="S107" s="10">
        <v>-20311802.140000001</v>
      </c>
      <c r="T107" s="10">
        <v>-6605.63</v>
      </c>
      <c r="U107" s="10">
        <v>-20318407.77</v>
      </c>
      <c r="V107" s="10">
        <v>1030.4100000000001</v>
      </c>
      <c r="W107" s="10">
        <v>-20317377.359999999</v>
      </c>
      <c r="X107" s="10">
        <v>1048632.72</v>
      </c>
      <c r="Y107" s="10">
        <v>-19268744.640000001</v>
      </c>
      <c r="Z107" s="10">
        <v>251780.69</v>
      </c>
      <c r="AA107" s="10">
        <v>-19016963.949999999</v>
      </c>
      <c r="AB107" s="10">
        <v>280487.46999999997</v>
      </c>
      <c r="AC107" s="10">
        <v>-18736476.48</v>
      </c>
      <c r="AD107" s="10">
        <v>-270407.67999999999</v>
      </c>
      <c r="AE107" s="10">
        <v>-19006884.16</v>
      </c>
      <c r="AF107" s="10">
        <v>518485.96</v>
      </c>
      <c r="AG107" s="10">
        <v>-18488398.199999999</v>
      </c>
      <c r="AH107" s="10">
        <v>22812.92</v>
      </c>
      <c r="AI107" s="10">
        <v>-18465585.280000001</v>
      </c>
      <c r="AJ107" s="10">
        <v>35175.599999999999</v>
      </c>
      <c r="AK107" s="10">
        <v>-18430409.68</v>
      </c>
      <c r="AL107" s="10">
        <v>21316.639999999999</v>
      </c>
      <c r="AM107" s="10">
        <v>-18409093.039999999</v>
      </c>
      <c r="AN107" s="10">
        <v>21445.09</v>
      </c>
      <c r="AO107" s="10">
        <v>-18387647.949999999</v>
      </c>
      <c r="AP107" s="10">
        <v>27215.64</v>
      </c>
      <c r="AQ107" s="10">
        <v>-18360432.309999999</v>
      </c>
      <c r="AR107" s="10">
        <v>21312.04</v>
      </c>
      <c r="AS107" s="10">
        <v>-18339120.27</v>
      </c>
      <c r="AT107" s="10">
        <v>-34391.15</v>
      </c>
      <c r="AU107" s="10">
        <v>-18373511.420000002</v>
      </c>
      <c r="AV107" s="10">
        <v>120797.2</v>
      </c>
      <c r="AW107" s="10">
        <v>-18252714.219999999</v>
      </c>
      <c r="AX107" s="10">
        <v>45174.26</v>
      </c>
      <c r="AY107" s="10">
        <v>-18207539.960000001</v>
      </c>
      <c r="AZ107" s="10">
        <v>-879.39</v>
      </c>
      <c r="BA107" s="10">
        <v>-18208419.350000001</v>
      </c>
      <c r="BB107" s="10">
        <v>295965.01</v>
      </c>
      <c r="BC107" s="10">
        <v>-17912454.34</v>
      </c>
      <c r="BD107" s="10">
        <v>-3203.37</v>
      </c>
      <c r="BE107" s="10">
        <v>-17915657.710000001</v>
      </c>
      <c r="BF107" s="10">
        <v>-9790.76</v>
      </c>
      <c r="BG107" s="10">
        <v>-17925448.469999999</v>
      </c>
      <c r="BH107" s="10">
        <v>-14300.81</v>
      </c>
      <c r="BI107" s="10">
        <v>-17939749.280000001</v>
      </c>
      <c r="BJ107" s="10">
        <f t="shared" si="2"/>
        <v>-4287.8999999985099</v>
      </c>
      <c r="BK107" s="10">
        <f>SUM(BK106)</f>
        <v>-17944037.18</v>
      </c>
      <c r="BL107" s="10">
        <f t="shared" si="2"/>
        <v>-9539.5300000011921</v>
      </c>
      <c r="BM107" s="10">
        <f>SUM(BM106)</f>
        <v>-17953576.710000001</v>
      </c>
    </row>
    <row r="108" spans="1:65" x14ac:dyDescent="0.35">
      <c r="A108" s="4" t="s">
        <v>270</v>
      </c>
      <c r="B108" s="5" t="s">
        <v>271</v>
      </c>
      <c r="C108" s="9">
        <v>-28172658.460000001</v>
      </c>
      <c r="D108" s="9">
        <v>0</v>
      </c>
      <c r="E108" s="9">
        <v>-28172658.460000001</v>
      </c>
      <c r="F108" s="9">
        <v>0</v>
      </c>
      <c r="G108" s="9">
        <v>-28172658.460000001</v>
      </c>
      <c r="H108" s="9">
        <v>0</v>
      </c>
      <c r="I108" s="9">
        <v>-28172658.460000001</v>
      </c>
      <c r="J108" s="9">
        <v>0</v>
      </c>
      <c r="K108" s="9">
        <v>-28172658.460000001</v>
      </c>
      <c r="L108" s="9">
        <v>0</v>
      </c>
      <c r="M108" s="9">
        <v>-28172658.460000001</v>
      </c>
      <c r="N108" s="9">
        <v>0</v>
      </c>
      <c r="O108" s="9">
        <v>-28172658.460000001</v>
      </c>
      <c r="P108" s="9">
        <v>0</v>
      </c>
      <c r="Q108" s="9">
        <v>-28172658.460000001</v>
      </c>
      <c r="R108" s="9">
        <v>0</v>
      </c>
      <c r="S108" s="9">
        <v>-28172658.460000001</v>
      </c>
      <c r="T108" s="9">
        <v>0</v>
      </c>
      <c r="U108" s="9">
        <v>-28172658.460000001</v>
      </c>
      <c r="V108" s="9">
        <v>0</v>
      </c>
      <c r="W108" s="9">
        <v>-28172658.460000001</v>
      </c>
      <c r="X108" s="9">
        <v>524972</v>
      </c>
      <c r="Y108" s="9">
        <v>-27647686.460000001</v>
      </c>
      <c r="Z108" s="9">
        <v>0</v>
      </c>
      <c r="AA108" s="9">
        <v>-27647686.460000001</v>
      </c>
      <c r="AB108" s="9">
        <v>0</v>
      </c>
      <c r="AC108" s="9">
        <v>-27647686.460000001</v>
      </c>
      <c r="AD108" s="9">
        <v>-441000</v>
      </c>
      <c r="AE108" s="9">
        <v>-28088686.460000001</v>
      </c>
      <c r="AF108" s="9">
        <v>-280339</v>
      </c>
      <c r="AG108" s="9">
        <v>-28369025.460000001</v>
      </c>
      <c r="AH108" s="9">
        <v>-179683</v>
      </c>
      <c r="AI108" s="9">
        <v>-28548708.460000001</v>
      </c>
      <c r="AJ108" s="9">
        <v>-194533</v>
      </c>
      <c r="AK108" s="9">
        <v>-28743241.460000001</v>
      </c>
      <c r="AL108" s="9">
        <v>-186812</v>
      </c>
      <c r="AM108" s="9">
        <v>-28930053.460000001</v>
      </c>
      <c r="AN108" s="9">
        <v>-342231</v>
      </c>
      <c r="AO108" s="9">
        <v>-29272284.460000001</v>
      </c>
      <c r="AP108" s="9">
        <v>-26205</v>
      </c>
      <c r="AQ108" s="9">
        <v>-29298489.460000001</v>
      </c>
      <c r="AR108" s="9">
        <v>-342231</v>
      </c>
      <c r="AS108" s="9">
        <v>-29640720.460000001</v>
      </c>
      <c r="AT108" s="9">
        <v>-342231</v>
      </c>
      <c r="AU108" s="9">
        <v>-29982951.460000001</v>
      </c>
      <c r="AV108" s="9">
        <v>1259534</v>
      </c>
      <c r="AW108" s="9">
        <v>-28723417.460000001</v>
      </c>
      <c r="AX108" s="9">
        <v>0</v>
      </c>
      <c r="AY108" s="9">
        <v>-28723417.460000001</v>
      </c>
      <c r="AZ108" s="9">
        <v>0</v>
      </c>
      <c r="BA108" s="9">
        <v>-28723417.460000001</v>
      </c>
      <c r="BB108" s="9">
        <v>102995</v>
      </c>
      <c r="BC108" s="9">
        <v>-28620422.460000001</v>
      </c>
      <c r="BD108" s="9">
        <v>0</v>
      </c>
      <c r="BE108" s="9">
        <v>-28620422.460000001</v>
      </c>
      <c r="BF108" s="9">
        <v>0</v>
      </c>
      <c r="BG108" s="9">
        <v>-28620422.460000001</v>
      </c>
      <c r="BH108" s="9">
        <v>260255</v>
      </c>
      <c r="BI108" s="9">
        <v>-28360167.460000001</v>
      </c>
      <c r="BJ108" s="9">
        <f t="shared" si="2"/>
        <v>0</v>
      </c>
      <c r="BK108" s="9">
        <v>-28360167.460000001</v>
      </c>
      <c r="BL108" s="9">
        <f t="shared" si="2"/>
        <v>0</v>
      </c>
      <c r="BM108" s="9">
        <v>-28360167.460000001</v>
      </c>
    </row>
    <row r="109" spans="1:65" x14ac:dyDescent="0.35">
      <c r="A109" s="4" t="s">
        <v>272</v>
      </c>
      <c r="B109" s="5" t="s">
        <v>273</v>
      </c>
      <c r="C109" s="9">
        <v>3308672.35</v>
      </c>
      <c r="D109" s="9">
        <v>-42871.38</v>
      </c>
      <c r="E109" s="9">
        <v>3265800.97</v>
      </c>
      <c r="F109" s="9">
        <v>-623164.62</v>
      </c>
      <c r="G109" s="9">
        <v>2642636.35</v>
      </c>
      <c r="H109" s="9">
        <v>-180596</v>
      </c>
      <c r="I109" s="9">
        <v>2462040.35</v>
      </c>
      <c r="J109" s="9">
        <v>35623</v>
      </c>
      <c r="K109" s="9">
        <v>2497663.35</v>
      </c>
      <c r="L109" s="9">
        <v>-15896</v>
      </c>
      <c r="M109" s="9">
        <v>2481767.35</v>
      </c>
      <c r="N109" s="9">
        <v>66720</v>
      </c>
      <c r="O109" s="9">
        <v>2548487.35</v>
      </c>
      <c r="P109" s="9">
        <v>84634</v>
      </c>
      <c r="Q109" s="9">
        <v>2633121.35</v>
      </c>
      <c r="R109" s="9">
        <v>77772</v>
      </c>
      <c r="S109" s="9">
        <v>2710893.35</v>
      </c>
      <c r="T109" s="9">
        <v>-48387</v>
      </c>
      <c r="U109" s="9">
        <v>2662506.35</v>
      </c>
      <c r="V109" s="9">
        <v>-331173</v>
      </c>
      <c r="W109" s="9">
        <v>2331333.35</v>
      </c>
      <c r="X109" s="9">
        <v>-5000677</v>
      </c>
      <c r="Y109" s="9">
        <v>-2669343.65</v>
      </c>
      <c r="Z109" s="9">
        <v>-429035</v>
      </c>
      <c r="AA109" s="9">
        <v>-3098378.65</v>
      </c>
      <c r="AB109" s="9">
        <v>-530115</v>
      </c>
      <c r="AC109" s="9">
        <v>-3628493.65</v>
      </c>
      <c r="AD109" s="9">
        <v>2817145</v>
      </c>
      <c r="AE109" s="9">
        <v>-811348.65</v>
      </c>
      <c r="AF109" s="9">
        <v>36341</v>
      </c>
      <c r="AG109" s="9">
        <v>-775007.65</v>
      </c>
      <c r="AH109" s="9">
        <v>90963</v>
      </c>
      <c r="AI109" s="9">
        <v>-684044.65</v>
      </c>
      <c r="AJ109" s="9">
        <v>1347204</v>
      </c>
      <c r="AK109" s="9">
        <v>663159.35</v>
      </c>
      <c r="AL109" s="9">
        <v>10005</v>
      </c>
      <c r="AM109" s="9">
        <v>673164.35</v>
      </c>
      <c r="AN109" s="9">
        <v>-20988</v>
      </c>
      <c r="AO109" s="9">
        <v>652176.35</v>
      </c>
      <c r="AP109" s="9">
        <v>91280</v>
      </c>
      <c r="AQ109" s="9">
        <v>743456.35</v>
      </c>
      <c r="AR109" s="9">
        <v>47917</v>
      </c>
      <c r="AS109" s="9">
        <v>791373.35</v>
      </c>
      <c r="AT109" s="9">
        <v>-71730</v>
      </c>
      <c r="AU109" s="9">
        <v>719643.35</v>
      </c>
      <c r="AV109" s="9">
        <v>111967</v>
      </c>
      <c r="AW109" s="9">
        <v>831610.35</v>
      </c>
      <c r="AX109" s="9">
        <v>0</v>
      </c>
      <c r="AY109" s="9">
        <v>831610.35</v>
      </c>
      <c r="AZ109" s="9">
        <v>0</v>
      </c>
      <c r="BA109" s="9">
        <v>831610.35</v>
      </c>
      <c r="BB109" s="9">
        <v>-91302</v>
      </c>
      <c r="BC109" s="9">
        <v>740308.35</v>
      </c>
      <c r="BD109" s="9">
        <v>-1038279</v>
      </c>
      <c r="BE109" s="9">
        <v>-297970.65000000002</v>
      </c>
      <c r="BF109" s="9">
        <v>0</v>
      </c>
      <c r="BG109" s="9">
        <v>-297970.65000000002</v>
      </c>
      <c r="BH109" s="9">
        <v>1034661</v>
      </c>
      <c r="BI109" s="9">
        <v>736690.35</v>
      </c>
      <c r="BJ109" s="9">
        <f t="shared" si="2"/>
        <v>0</v>
      </c>
      <c r="BK109" s="9">
        <v>736690.35</v>
      </c>
      <c r="BL109" s="9">
        <f t="shared" si="2"/>
        <v>0</v>
      </c>
      <c r="BM109" s="9">
        <v>736690.35</v>
      </c>
    </row>
    <row r="110" spans="1:65" x14ac:dyDescent="0.35">
      <c r="A110" s="7" t="s">
        <v>0</v>
      </c>
      <c r="B110" s="5" t="s">
        <v>274</v>
      </c>
      <c r="C110" s="10">
        <v>-24863986.109999999</v>
      </c>
      <c r="D110" s="10">
        <v>-42871.38</v>
      </c>
      <c r="E110" s="10">
        <v>-24906857.489999998</v>
      </c>
      <c r="F110" s="10">
        <v>-623164.62</v>
      </c>
      <c r="G110" s="10">
        <v>-25530022.109999999</v>
      </c>
      <c r="H110" s="10">
        <v>-180596</v>
      </c>
      <c r="I110" s="10">
        <v>-25710618.109999999</v>
      </c>
      <c r="J110" s="10">
        <v>35623</v>
      </c>
      <c r="K110" s="10">
        <v>-25674995.109999999</v>
      </c>
      <c r="L110" s="10">
        <v>-15896</v>
      </c>
      <c r="M110" s="10">
        <v>-25690891.109999999</v>
      </c>
      <c r="N110" s="10">
        <v>66720</v>
      </c>
      <c r="O110" s="10">
        <v>-25624171.109999999</v>
      </c>
      <c r="P110" s="10">
        <v>84634</v>
      </c>
      <c r="Q110" s="10">
        <v>-25539537.109999999</v>
      </c>
      <c r="R110" s="10">
        <v>77772</v>
      </c>
      <c r="S110" s="10">
        <v>-25461765.109999999</v>
      </c>
      <c r="T110" s="10">
        <v>-48387</v>
      </c>
      <c r="U110" s="10">
        <v>-25510152.109999999</v>
      </c>
      <c r="V110" s="10">
        <v>-331173</v>
      </c>
      <c r="W110" s="10">
        <v>-25841325.109999999</v>
      </c>
      <c r="X110" s="10">
        <v>-4475705</v>
      </c>
      <c r="Y110" s="10">
        <v>-30317030.109999999</v>
      </c>
      <c r="Z110" s="10">
        <v>-429035</v>
      </c>
      <c r="AA110" s="10">
        <v>-30746065.109999999</v>
      </c>
      <c r="AB110" s="10">
        <v>-530115</v>
      </c>
      <c r="AC110" s="10">
        <v>-31276180.109999999</v>
      </c>
      <c r="AD110" s="10">
        <v>2376145</v>
      </c>
      <c r="AE110" s="10">
        <v>-28900035.109999999</v>
      </c>
      <c r="AF110" s="10">
        <v>-243998</v>
      </c>
      <c r="AG110" s="10">
        <v>-29144033.109999999</v>
      </c>
      <c r="AH110" s="10">
        <v>-88720</v>
      </c>
      <c r="AI110" s="10">
        <v>-29232753.109999999</v>
      </c>
      <c r="AJ110" s="10">
        <v>1152671</v>
      </c>
      <c r="AK110" s="10">
        <v>-28080082.109999999</v>
      </c>
      <c r="AL110" s="10">
        <v>-176807</v>
      </c>
      <c r="AM110" s="10">
        <v>-28256889.109999999</v>
      </c>
      <c r="AN110" s="10">
        <v>-363219</v>
      </c>
      <c r="AO110" s="10">
        <v>-28620108.109999999</v>
      </c>
      <c r="AP110" s="10">
        <v>65075</v>
      </c>
      <c r="AQ110" s="10">
        <v>-28555033.109999999</v>
      </c>
      <c r="AR110" s="10">
        <v>-294314</v>
      </c>
      <c r="AS110" s="10">
        <v>-28849347.109999999</v>
      </c>
      <c r="AT110" s="10">
        <v>-413961</v>
      </c>
      <c r="AU110" s="10">
        <v>-29263308.109999999</v>
      </c>
      <c r="AV110" s="10">
        <v>1371501</v>
      </c>
      <c r="AW110" s="10">
        <v>-27891807.109999999</v>
      </c>
      <c r="AX110" s="10">
        <v>0</v>
      </c>
      <c r="AY110" s="10">
        <v>-27891807.109999999</v>
      </c>
      <c r="AZ110" s="10">
        <v>0</v>
      </c>
      <c r="BA110" s="10">
        <v>-27891807.109999999</v>
      </c>
      <c r="BB110" s="10">
        <v>11693</v>
      </c>
      <c r="BC110" s="10">
        <v>-27880114.109999999</v>
      </c>
      <c r="BD110" s="10">
        <v>-1038279</v>
      </c>
      <c r="BE110" s="10">
        <v>-28918393.109999999</v>
      </c>
      <c r="BF110" s="10">
        <v>0</v>
      </c>
      <c r="BG110" s="10">
        <v>-28918393.109999999</v>
      </c>
      <c r="BH110" s="10">
        <v>1294916</v>
      </c>
      <c r="BI110" s="10">
        <v>-27623477.109999999</v>
      </c>
      <c r="BJ110" s="10">
        <f t="shared" si="2"/>
        <v>0</v>
      </c>
      <c r="BK110" s="10">
        <f>SUM(BK108:BK109)</f>
        <v>-27623477.109999999</v>
      </c>
      <c r="BL110" s="10">
        <f t="shared" si="2"/>
        <v>0</v>
      </c>
      <c r="BM110" s="10">
        <f>SUM(BM108:BM109)</f>
        <v>-27623477.109999999</v>
      </c>
    </row>
    <row r="111" spans="1:65" x14ac:dyDescent="0.35">
      <c r="A111" s="7" t="s">
        <v>0</v>
      </c>
      <c r="B111" s="5" t="s">
        <v>275</v>
      </c>
      <c r="C111" s="10">
        <v>-45775962.450000003</v>
      </c>
      <c r="D111" s="10">
        <v>448263.14</v>
      </c>
      <c r="E111" s="10">
        <v>-45327699.310000002</v>
      </c>
      <c r="F111" s="10">
        <v>-534715.84</v>
      </c>
      <c r="G111" s="10">
        <v>-45862415.149999999</v>
      </c>
      <c r="H111" s="10">
        <v>-187055.41</v>
      </c>
      <c r="I111" s="10">
        <v>-46049470.560000002</v>
      </c>
      <c r="J111" s="10">
        <v>-71313.06</v>
      </c>
      <c r="K111" s="10">
        <v>-46120783.619999997</v>
      </c>
      <c r="L111" s="10">
        <v>-22451.47</v>
      </c>
      <c r="M111" s="10">
        <v>-46143235.090000004</v>
      </c>
      <c r="N111" s="10">
        <v>54413.919999999998</v>
      </c>
      <c r="O111" s="10">
        <v>-46088821.170000002</v>
      </c>
      <c r="P111" s="10">
        <v>89411.28</v>
      </c>
      <c r="Q111" s="10">
        <v>-45999409.890000001</v>
      </c>
      <c r="R111" s="10">
        <v>71469.039999999994</v>
      </c>
      <c r="S111" s="10">
        <v>-45927940.850000001</v>
      </c>
      <c r="T111" s="10">
        <v>-67492.63</v>
      </c>
      <c r="U111" s="10">
        <v>-45995433.479999997</v>
      </c>
      <c r="V111" s="10">
        <v>-330142.59000000003</v>
      </c>
      <c r="W111" s="10">
        <v>-46325576.07</v>
      </c>
      <c r="X111" s="10">
        <v>-3386268.68</v>
      </c>
      <c r="Y111" s="10">
        <v>-49711844.75</v>
      </c>
      <c r="Z111" s="10">
        <v>-177254.31</v>
      </c>
      <c r="AA111" s="10">
        <v>-49889099.060000002</v>
      </c>
      <c r="AB111" s="10">
        <v>-249627.53</v>
      </c>
      <c r="AC111" s="10">
        <v>-50138726.590000004</v>
      </c>
      <c r="AD111" s="10">
        <v>2105737.3199999998</v>
      </c>
      <c r="AE111" s="10">
        <v>-48032989.270000003</v>
      </c>
      <c r="AF111" s="10">
        <v>274487.96000000002</v>
      </c>
      <c r="AG111" s="10">
        <v>-47758501.310000002</v>
      </c>
      <c r="AH111" s="10">
        <v>-65907.08</v>
      </c>
      <c r="AI111" s="10">
        <v>-47824408.390000001</v>
      </c>
      <c r="AJ111" s="10">
        <v>1080923.76</v>
      </c>
      <c r="AK111" s="10">
        <v>-46743484.630000003</v>
      </c>
      <c r="AL111" s="10">
        <v>-213949.18</v>
      </c>
      <c r="AM111" s="10">
        <v>-46957433.810000002</v>
      </c>
      <c r="AN111" s="10">
        <v>-378369.11</v>
      </c>
      <c r="AO111" s="10">
        <v>-47335802.920000002</v>
      </c>
      <c r="AP111" s="10">
        <v>55478.85</v>
      </c>
      <c r="AQ111" s="10">
        <v>-47280324.07</v>
      </c>
      <c r="AR111" s="10">
        <v>-309472.90999999997</v>
      </c>
      <c r="AS111" s="10">
        <v>-47589796.979999997</v>
      </c>
      <c r="AT111" s="10">
        <v>-487908.63</v>
      </c>
      <c r="AU111" s="10">
        <v>-48077705.609999999</v>
      </c>
      <c r="AV111" s="10">
        <v>1448437.64</v>
      </c>
      <c r="AW111" s="10">
        <v>-46629267.969999999</v>
      </c>
      <c r="AX111" s="10">
        <v>58502.06</v>
      </c>
      <c r="AY111" s="10">
        <v>-46570765.909999996</v>
      </c>
      <c r="AZ111" s="10">
        <v>-369754.84</v>
      </c>
      <c r="BA111" s="10">
        <v>-46940520.75</v>
      </c>
      <c r="BB111" s="10">
        <v>45656.97</v>
      </c>
      <c r="BC111" s="10">
        <v>-46894863.780000001</v>
      </c>
      <c r="BD111" s="10">
        <v>-1031305.1</v>
      </c>
      <c r="BE111" s="10">
        <v>-47926168.880000003</v>
      </c>
      <c r="BF111" s="10">
        <v>-1559.87</v>
      </c>
      <c r="BG111" s="10">
        <v>-47927728.75</v>
      </c>
      <c r="BH111" s="10">
        <v>1284820.0900000001</v>
      </c>
      <c r="BI111" s="10">
        <v>-46642908.659999996</v>
      </c>
      <c r="BJ111" s="10">
        <f t="shared" si="2"/>
        <v>-2446.2600000053644</v>
      </c>
      <c r="BK111" s="10">
        <f>BK103+BK105+BK107+BK110</f>
        <v>-46645354.920000002</v>
      </c>
      <c r="BL111" s="10">
        <f t="shared" si="2"/>
        <v>-13330.390000000596</v>
      </c>
      <c r="BM111" s="10">
        <f>BM103+BM105+BM107+BM110</f>
        <v>-46658685.310000002</v>
      </c>
    </row>
    <row r="112" spans="1:65" x14ac:dyDescent="0.35">
      <c r="A112" s="7" t="s">
        <v>0</v>
      </c>
      <c r="B112" s="5" t="s">
        <v>276</v>
      </c>
      <c r="C112" s="10">
        <v>-173918576.55000001</v>
      </c>
      <c r="D112" s="10">
        <v>398610.42</v>
      </c>
      <c r="E112" s="10">
        <v>-173519966.13</v>
      </c>
      <c r="F112" s="10">
        <v>3413276.91</v>
      </c>
      <c r="G112" s="10">
        <v>-170106689.22</v>
      </c>
      <c r="H112" s="10">
        <v>181470.12</v>
      </c>
      <c r="I112" s="10">
        <v>-169925219.09999999</v>
      </c>
      <c r="J112" s="10">
        <v>-665812.02</v>
      </c>
      <c r="K112" s="10">
        <v>-170591031.12</v>
      </c>
      <c r="L112" s="10">
        <v>733426.66</v>
      </c>
      <c r="M112" s="10">
        <v>-169857604.46000001</v>
      </c>
      <c r="N112" s="10">
        <v>198274.56</v>
      </c>
      <c r="O112" s="10">
        <v>-169659329.90000001</v>
      </c>
      <c r="P112" s="10">
        <v>-413207.03</v>
      </c>
      <c r="Q112" s="10">
        <v>-170072536.93000001</v>
      </c>
      <c r="R112" s="10">
        <v>-1299304.3500000001</v>
      </c>
      <c r="S112" s="10">
        <v>-171371841.28</v>
      </c>
      <c r="T112" s="10">
        <v>-324241.63</v>
      </c>
      <c r="U112" s="10">
        <v>-171696082.91</v>
      </c>
      <c r="V112" s="10">
        <v>-2382110.7200000002</v>
      </c>
      <c r="W112" s="10">
        <v>-174078193.63</v>
      </c>
      <c r="X112" s="10">
        <v>-7148663.2699999996</v>
      </c>
      <c r="Y112" s="10">
        <v>-181226856.90000001</v>
      </c>
      <c r="Z112" s="10">
        <v>3545182.09</v>
      </c>
      <c r="AA112" s="10">
        <v>-177681674.81</v>
      </c>
      <c r="AB112" s="10">
        <v>-2094748.81</v>
      </c>
      <c r="AC112" s="10">
        <v>-179776423.62</v>
      </c>
      <c r="AD112" s="10">
        <v>-2051271.04</v>
      </c>
      <c r="AE112" s="10">
        <v>-181827694.66</v>
      </c>
      <c r="AF112" s="10">
        <v>-841738.96</v>
      </c>
      <c r="AG112" s="10">
        <v>-182669433.62</v>
      </c>
      <c r="AH112" s="10">
        <v>-165925.26</v>
      </c>
      <c r="AI112" s="10">
        <v>-182835358.88</v>
      </c>
      <c r="AJ112" s="10">
        <v>5744366.7800000003</v>
      </c>
      <c r="AK112" s="10">
        <v>-177090992.09999999</v>
      </c>
      <c r="AL112" s="10">
        <v>795544.61</v>
      </c>
      <c r="AM112" s="10">
        <v>-176295447.49000001</v>
      </c>
      <c r="AN112" s="10">
        <v>693918.51</v>
      </c>
      <c r="AO112" s="10">
        <v>-175601528.97999999</v>
      </c>
      <c r="AP112" s="10">
        <v>-2009306.93</v>
      </c>
      <c r="AQ112" s="10">
        <v>-177610835.91</v>
      </c>
      <c r="AR112" s="10">
        <v>590231.89</v>
      </c>
      <c r="AS112" s="10">
        <v>-177020604.02000001</v>
      </c>
      <c r="AT112" s="10">
        <v>-1314417.18</v>
      </c>
      <c r="AU112" s="10">
        <v>-178335021.19999999</v>
      </c>
      <c r="AV112" s="10">
        <v>471598.15</v>
      </c>
      <c r="AW112" s="10">
        <v>-177863423.05000001</v>
      </c>
      <c r="AX112" s="10">
        <v>1084649.95</v>
      </c>
      <c r="AY112" s="10">
        <v>-176778773.09999999</v>
      </c>
      <c r="AZ112" s="10">
        <v>-3843432.06</v>
      </c>
      <c r="BA112" s="10">
        <v>-180622205.16</v>
      </c>
      <c r="BB112" s="10">
        <v>6874979.7699999996</v>
      </c>
      <c r="BC112" s="10">
        <v>-173747225.38999999</v>
      </c>
      <c r="BD112" s="10">
        <v>143074.57999999999</v>
      </c>
      <c r="BE112" s="10">
        <v>-173604150.81</v>
      </c>
      <c r="BF112" s="10">
        <v>-2464748.6800000002</v>
      </c>
      <c r="BG112" s="10">
        <v>-176068899.49000001</v>
      </c>
      <c r="BH112" s="10">
        <v>312815.78999999998</v>
      </c>
      <c r="BI112" s="10">
        <v>-175756083.69999999</v>
      </c>
      <c r="BJ112" s="10">
        <f t="shared" si="2"/>
        <v>-2772770.8500000238</v>
      </c>
      <c r="BK112" s="10">
        <f>BK111+BK100+BK82+BK76+BK72</f>
        <v>-178528854.55000001</v>
      </c>
      <c r="BL112" s="10">
        <f t="shared" si="2"/>
        <v>-1282497.9900000095</v>
      </c>
      <c r="BM112" s="10">
        <f>BM111+BM100+BM82+BM76+BM72</f>
        <v>-179811352.54000002</v>
      </c>
    </row>
    <row r="113" spans="62:64" x14ac:dyDescent="0.35">
      <c r="BJ113" s="11"/>
      <c r="BK113" s="11"/>
      <c r="BL113" s="11"/>
    </row>
    <row r="114" spans="62:64" x14ac:dyDescent="0.35">
      <c r="BJ114" s="11"/>
      <c r="BK114" s="11"/>
      <c r="BL114" s="11"/>
    </row>
    <row r="115" spans="62:64" x14ac:dyDescent="0.35">
      <c r="BJ115" s="11"/>
      <c r="BK115" s="11"/>
      <c r="BL115" s="11"/>
    </row>
    <row r="116" spans="62:64" x14ac:dyDescent="0.35">
      <c r="BJ116" s="11"/>
      <c r="BK116" s="11"/>
      <c r="BL116" s="11"/>
    </row>
    <row r="117" spans="62:64" x14ac:dyDescent="0.35">
      <c r="BJ117" s="11"/>
      <c r="BK117" s="11"/>
      <c r="BL117" s="11"/>
    </row>
    <row r="118" spans="62:64" x14ac:dyDescent="0.35">
      <c r="BJ118" s="11"/>
      <c r="BK118" s="11"/>
      <c r="BL118" s="11"/>
    </row>
    <row r="119" spans="62:64" x14ac:dyDescent="0.35">
      <c r="BJ119" s="11"/>
      <c r="BK119" s="11"/>
      <c r="BL119" s="11"/>
    </row>
    <row r="120" spans="62:64" x14ac:dyDescent="0.35">
      <c r="BJ120" s="11"/>
      <c r="BK120" s="11"/>
      <c r="BL120" s="11"/>
    </row>
    <row r="121" spans="62:64" x14ac:dyDescent="0.35">
      <c r="BJ121" s="11"/>
      <c r="BK121" s="11"/>
      <c r="BL121" s="11"/>
    </row>
    <row r="122" spans="62:64" x14ac:dyDescent="0.35">
      <c r="BJ122" s="11"/>
      <c r="BK122" s="11"/>
      <c r="BL122" s="11"/>
    </row>
    <row r="123" spans="62:64" x14ac:dyDescent="0.35">
      <c r="BJ123" s="11"/>
      <c r="BK123" s="11"/>
      <c r="BL123" s="11"/>
    </row>
    <row r="124" spans="62:64" x14ac:dyDescent="0.35">
      <c r="BJ124" s="11"/>
      <c r="BK124" s="11"/>
      <c r="BL124" s="11"/>
    </row>
    <row r="125" spans="62:64" x14ac:dyDescent="0.35">
      <c r="BJ125" s="11"/>
      <c r="BK125" s="11"/>
      <c r="BL125" s="11"/>
    </row>
    <row r="126" spans="62:64" x14ac:dyDescent="0.35">
      <c r="BJ126" s="11"/>
      <c r="BK126" s="11"/>
      <c r="BL126" s="11"/>
    </row>
    <row r="127" spans="62:64" x14ac:dyDescent="0.35">
      <c r="BJ127" s="11"/>
      <c r="BK127" s="11"/>
      <c r="BL127" s="11"/>
    </row>
    <row r="128" spans="62:64" x14ac:dyDescent="0.35">
      <c r="BJ128" s="11"/>
      <c r="BK128" s="11"/>
      <c r="BL128" s="11"/>
    </row>
    <row r="129" spans="62:64" x14ac:dyDescent="0.35">
      <c r="BJ129" s="11"/>
      <c r="BK129" s="11"/>
      <c r="BL129" s="11"/>
    </row>
    <row r="130" spans="62:64" x14ac:dyDescent="0.35">
      <c r="BJ130" s="11"/>
      <c r="BK130" s="11"/>
      <c r="BL130" s="11"/>
    </row>
    <row r="131" spans="62:64" x14ac:dyDescent="0.35">
      <c r="BJ131" s="11"/>
      <c r="BK131" s="11"/>
      <c r="BL131" s="11"/>
    </row>
    <row r="132" spans="62:64" x14ac:dyDescent="0.35">
      <c r="BJ132" s="11"/>
      <c r="BK132" s="11"/>
      <c r="BL132" s="11"/>
    </row>
    <row r="133" spans="62:64" x14ac:dyDescent="0.35">
      <c r="BJ133" s="11"/>
      <c r="BK133" s="11"/>
      <c r="BL133" s="11"/>
    </row>
    <row r="134" spans="62:64" x14ac:dyDescent="0.35">
      <c r="BJ134" s="11"/>
      <c r="BK134" s="11"/>
      <c r="BL134" s="11"/>
    </row>
    <row r="135" spans="62:64" x14ac:dyDescent="0.35">
      <c r="BJ135" s="11"/>
      <c r="BK135" s="11"/>
      <c r="BL135" s="11"/>
    </row>
    <row r="136" spans="62:64" x14ac:dyDescent="0.35">
      <c r="BJ136" s="11"/>
      <c r="BK136" s="11"/>
      <c r="BL136" s="11"/>
    </row>
    <row r="137" spans="62:64" x14ac:dyDescent="0.35">
      <c r="BJ137" s="11"/>
      <c r="BK137" s="11"/>
      <c r="BL137" s="11"/>
    </row>
    <row r="138" spans="62:64" x14ac:dyDescent="0.35">
      <c r="BJ138" s="11"/>
      <c r="BK138" s="11"/>
      <c r="BL138" s="11"/>
    </row>
    <row r="139" spans="62:64" x14ac:dyDescent="0.35">
      <c r="BJ139" s="11"/>
      <c r="BK139" s="11"/>
      <c r="BL139" s="11"/>
    </row>
    <row r="140" spans="62:64" x14ac:dyDescent="0.35">
      <c r="BJ140" s="11"/>
      <c r="BK140" s="11"/>
      <c r="BL140" s="11"/>
    </row>
    <row r="141" spans="62:64" x14ac:dyDescent="0.35">
      <c r="BJ141" s="11"/>
      <c r="BK141" s="11"/>
      <c r="BL141" s="11"/>
    </row>
    <row r="142" spans="62:64" x14ac:dyDescent="0.35">
      <c r="BJ142" s="11"/>
      <c r="BK142" s="11"/>
      <c r="BL142" s="11"/>
    </row>
    <row r="143" spans="62:64" x14ac:dyDescent="0.35">
      <c r="BJ143" s="11"/>
      <c r="BK143" s="11"/>
      <c r="BL143" s="11"/>
    </row>
    <row r="144" spans="62:64" x14ac:dyDescent="0.35">
      <c r="BJ144" s="11"/>
      <c r="BK144" s="11"/>
      <c r="BL144" s="11"/>
    </row>
    <row r="145" spans="62:64" x14ac:dyDescent="0.35">
      <c r="BJ145" s="11"/>
      <c r="BK145" s="11"/>
      <c r="BL145" s="11"/>
    </row>
    <row r="146" spans="62:64" x14ac:dyDescent="0.35">
      <c r="BJ146" s="11"/>
      <c r="BK146" s="11"/>
      <c r="BL146" s="11"/>
    </row>
    <row r="147" spans="62:64" x14ac:dyDescent="0.35">
      <c r="BJ147" s="11"/>
      <c r="BK147" s="11"/>
      <c r="BL147" s="11"/>
    </row>
    <row r="148" spans="62:64" x14ac:dyDescent="0.35">
      <c r="BJ148" s="11"/>
      <c r="BK148" s="11"/>
      <c r="BL148" s="11"/>
    </row>
    <row r="149" spans="62:64" x14ac:dyDescent="0.35">
      <c r="BJ149" s="11"/>
      <c r="BK149" s="11"/>
      <c r="BL149" s="11"/>
    </row>
    <row r="150" spans="62:64" x14ac:dyDescent="0.35">
      <c r="BJ150" s="11"/>
      <c r="BK150" s="11"/>
      <c r="BL150" s="11"/>
    </row>
    <row r="151" spans="62:64" x14ac:dyDescent="0.35">
      <c r="BJ151" s="11"/>
      <c r="BK151" s="11"/>
      <c r="BL151" s="11"/>
    </row>
  </sheetData>
  <autoFilter ref="A1:BI1" xr:uid="{47C1E4FF-1A74-44DD-BBC1-4C9C54644AD4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PKY Trial Balance IS Accts</vt:lpstr>
      <vt:lpstr>PKY Trial Balance BS Accts</vt:lpstr>
      <vt:lpstr>Delta Trial Balance IS Accts</vt:lpstr>
      <vt:lpstr>Delta Trial Balance BS Accts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2021-07-15T14:41:06Z</dcterms:created>
  <dcterms:modified xsi:type="dcterms:W3CDTF">2021-09-15T19:10:20Z</dcterms:modified>
</cp:coreProperties>
</file>