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pittfs01\data\Common\Finance\Finshare\GENACCT\08-Rate Cases\2020 Kentucky Rate Case\Data Requests\AG DR1\AG 1-55\RESPONSE\"/>
    </mc:Choice>
  </mc:AlternateContent>
  <xr:revisionPtr revIDLastSave="0" documentId="13_ncr:1_{49D376B1-B7CA-40F3-9DD0-1E9D99EFB884}" xr6:coauthVersionLast="36" xr6:coauthVersionMax="36" xr10:uidLastSave="{00000000-0000-0000-0000-000000000000}"/>
  <bookViews>
    <workbookView xWindow="0" yWindow="0" windowWidth="20490" windowHeight="7590" xr2:uid="{00EB6AA6-91E2-4F6D-B63D-6E2698058A84}"/>
  </bookViews>
  <sheets>
    <sheet name="DR1 - 55- Attachment 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3" i="1" l="1"/>
  <c r="M171" i="1"/>
  <c r="M126" i="1"/>
  <c r="M117" i="1"/>
  <c r="I116" i="1"/>
  <c r="I115" i="1"/>
  <c r="I114" i="1"/>
  <c r="I113" i="1"/>
  <c r="I117" i="1" s="1"/>
  <c r="I112" i="1"/>
  <c r="O86" i="1"/>
  <c r="O85" i="1"/>
  <c r="K85" i="1"/>
  <c r="G85" i="1"/>
  <c r="O84" i="1"/>
  <c r="N84" i="1"/>
  <c r="M84" i="1"/>
  <c r="K84" i="1"/>
  <c r="K86" i="1" s="1"/>
  <c r="J84" i="1"/>
  <c r="I84" i="1"/>
  <c r="G84" i="1"/>
  <c r="M107" i="1" s="1"/>
  <c r="F84" i="1"/>
  <c r="E84" i="1"/>
  <c r="H17" i="1"/>
  <c r="M175" i="1" l="1"/>
  <c r="M177" i="1" s="1"/>
  <c r="G86" i="1"/>
  <c r="I107" i="1" s="1"/>
  <c r="I177" i="1" s="1"/>
</calcChain>
</file>

<file path=xl/sharedStrings.xml><?xml version="1.0" encoding="utf-8"?>
<sst xmlns="http://schemas.openxmlformats.org/spreadsheetml/2006/main" count="153" uniqueCount="89">
  <si>
    <r>
      <t>b.</t>
    </r>
    <r>
      <rPr>
        <sz val="7"/>
        <color theme="1"/>
        <rFont val="Times New Roman"/>
        <family val="1"/>
      </rPr>
      <t xml:space="preserve">     </t>
    </r>
    <r>
      <rPr>
        <sz val="12"/>
        <color theme="1"/>
        <rFont val="Times New Roman"/>
        <family val="1"/>
      </rPr>
      <t>Per the above, reconcile the  Delta Base Period Outside Services expense of $1,114,263 (at Tab 56) to the Professional Service expenses of $1,510,113 (Tab 59 per above), and identify the differences by name and amount of the related vendor (and identify the source/location of all reconciliations).  Identify all other account number and related amounts at Tab 56 by that include outside professional costs, if this is necessary to reconcile to the larger amount of professional expenses shown at Tab 59. Also, identify those vendors by amount included the above summation of professional service expenses from Tab 59 that should be removed (along with any other vendors costs from Tab 59 that should be added), to reconcile to amounts at Tab 56.  Also, explain and show how the capital versus expense treatment of these vendor costs impacts the reconciliation.</t>
    </r>
  </si>
  <si>
    <t>TAB 59</t>
  </si>
  <si>
    <t>Base Period Actual</t>
  </si>
  <si>
    <t>Base Period Projected</t>
  </si>
  <si>
    <t xml:space="preserve">Base Period </t>
  </si>
  <si>
    <t>9/2020 through 3/2021</t>
  </si>
  <si>
    <t>4/2021  through 8/2021</t>
  </si>
  <si>
    <t>Delta</t>
  </si>
  <si>
    <t>Peoples Kentucky</t>
  </si>
  <si>
    <t>Total</t>
  </si>
  <si>
    <t>Outside Services</t>
  </si>
  <si>
    <t>Legal</t>
  </si>
  <si>
    <t>Darrell L Saunders</t>
  </si>
  <si>
    <t>Goss Samford</t>
  </si>
  <si>
    <t>McCarter &amp; English LLP</t>
  </si>
  <si>
    <t>Stoll Keenon &amp; Ogden PLLC</t>
  </si>
  <si>
    <t>Accounting - Annual Audit</t>
  </si>
  <si>
    <t>Accounting - Other</t>
  </si>
  <si>
    <t>ADP</t>
  </si>
  <si>
    <t>PwC</t>
  </si>
  <si>
    <t>Schneider Downs</t>
  </si>
  <si>
    <t>Various Accounting</t>
  </si>
  <si>
    <t>Professional Service Expenses</t>
  </si>
  <si>
    <t>ALPHAGRAPHICS #514</t>
  </si>
  <si>
    <t>AVEVA SOFTWARE LLC</t>
  </si>
  <si>
    <t>BLUEGRASS NEWSMEDIA LLC</t>
  </si>
  <si>
    <r>
      <t>CAPITAL LINK CONSULTANTS</t>
    </r>
    <r>
      <rPr>
        <vertAlign val="superscript"/>
        <sz val="11"/>
        <color theme="1"/>
        <rFont val="Calibri"/>
        <family val="2"/>
        <scheme val="minor"/>
      </rPr>
      <t xml:space="preserve"> (1)</t>
    </r>
  </si>
  <si>
    <t>COLUMBIA GULF TRANSMISSION LLC</t>
  </si>
  <si>
    <t>COVERALL SERVICE COMPANY</t>
  </si>
  <si>
    <t>DATATRANS SOLUTIONS INC</t>
  </si>
  <si>
    <t>DBA ZONE INC (THE)</t>
  </si>
  <si>
    <t>Delgasco</t>
  </si>
  <si>
    <t>ELINK DESIGN INC</t>
  </si>
  <si>
    <t>ESKER INC</t>
  </si>
  <si>
    <t>Essential Utilities Inc</t>
  </si>
  <si>
    <t>EVAPAR INC</t>
  </si>
  <si>
    <t>IDI CONSULTING LLC</t>
  </si>
  <si>
    <t>INTERNATIONAL BUSINESS MACHINES</t>
  </si>
  <si>
    <t>IRON MOUNTAIN INC</t>
  </si>
  <si>
    <t>IRTH SOLUTIONS LLC</t>
  </si>
  <si>
    <t>ITERES GROUP LP</t>
  </si>
  <si>
    <t>KENTUCKY MSO LLC</t>
  </si>
  <si>
    <t>KING BEE DELIVERY LLC</t>
  </si>
  <si>
    <t>MARVEL TECHNOLOGIES INC</t>
  </si>
  <si>
    <t>MCGREGOR &amp; ASSOCIATES INC</t>
  </si>
  <si>
    <t>MIMECAST NORTH AMERICA INC</t>
  </si>
  <si>
    <t>NATIONAL FIRE PROTECTION ASSOCIATION</t>
  </si>
  <si>
    <t>NATURAL ENERGY ENGINEERING SERVICES</t>
  </si>
  <si>
    <t>NEW VISTA OF THE BLUEGRASS INC</t>
  </si>
  <si>
    <t>OPEN TEXT INC</t>
  </si>
  <si>
    <t>PANTECHS LABORATORIES INC</t>
  </si>
  <si>
    <t>PEAK TECHNICAL STAFFING USA</t>
  </si>
  <si>
    <t>Peoples Natural Gas</t>
  </si>
  <si>
    <t>PNG COMPANIES LLC</t>
  </si>
  <si>
    <t>PRESIDIO NETWORKED SOLUTIONS INC</t>
  </si>
  <si>
    <t>PRIME GROUP LLC  THE</t>
  </si>
  <si>
    <t>SCHNEIDER DOWNS &amp; CO INC</t>
  </si>
  <si>
    <t>SECUREWORKS INC</t>
  </si>
  <si>
    <t>SMART ENERGY WATER</t>
  </si>
  <si>
    <t>TACTICAL IT GROUP LLC</t>
  </si>
  <si>
    <t>TESTA CONSULTING SERVICES INC</t>
  </si>
  <si>
    <t>TIME WARNER</t>
  </si>
  <si>
    <t>TOM MCCAY</t>
  </si>
  <si>
    <t>S&amp;P Global Platts</t>
  </si>
  <si>
    <t>PNC Bank</t>
  </si>
  <si>
    <t>Various vendors &lt; $1,000</t>
  </si>
  <si>
    <t>Total Professional Services</t>
  </si>
  <si>
    <t xml:space="preserve">Accounting - Annual Audit - Tab 59 Display Correction </t>
  </si>
  <si>
    <t>Tab 59 without Accounting - Annual Audit</t>
  </si>
  <si>
    <t>(1)</t>
  </si>
  <si>
    <t>$7,350 has been excluded from Capital Link Consultants fess as this portion is deemd to be lobbying.</t>
  </si>
  <si>
    <t>TAB 56</t>
  </si>
  <si>
    <t>Base Period Actual - 9/20/2021 to 3/31/2021 (Tab 56 and Tab 59)</t>
  </si>
  <si>
    <t>Does not include $26,513.07 Accounting Annual Audit Fee</t>
  </si>
  <si>
    <t>Includes $26,513.07 Accounting Annual Audit Fees also included in Vendor PwC</t>
  </si>
  <si>
    <t>Base Period Projected - 4/1/2021 to 8/31/2021</t>
  </si>
  <si>
    <t>Budget 4/1/2021 to 8/31/2021</t>
  </si>
  <si>
    <t>Tab 56</t>
  </si>
  <si>
    <t>Tab 59</t>
  </si>
  <si>
    <t>Seven month base period actual monthly average for five month projected period.</t>
  </si>
  <si>
    <t>April</t>
  </si>
  <si>
    <t>May</t>
  </si>
  <si>
    <t>June</t>
  </si>
  <si>
    <t>July</t>
  </si>
  <si>
    <t>August</t>
  </si>
  <si>
    <t>Also included in Vendor PwC</t>
  </si>
  <si>
    <t>CAPITAL LINK CONSULTANTS (1)</t>
  </si>
  <si>
    <t>Total Professional Services Base Period Projected - Not Adjusted</t>
  </si>
  <si>
    <t>Footnote 1 - Tab 59 - Lobbying Excluded from Base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</si>
</sst>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43" formatCode="_(* #,##0.00_);_(* \(#,##0.00\);_(* &quot;-&quot;??_);_(@_)"/>
  </numFmts>
  <fonts count="10" x14ac:knownFonts="1">
    <font>
      <sz val="10"/>
      <color theme="1"/>
      <name val="Calibri"/>
      <family val="2"/>
    </font>
    <font>
      <sz val="10"/>
      <color theme="1"/>
      <name val="Calibri"/>
      <family val="2"/>
    </font>
    <font>
      <b/>
      <sz val="10"/>
      <color theme="1"/>
      <name val="Calibri"/>
      <family val="2"/>
    </font>
    <font>
      <sz val="12"/>
      <color theme="1"/>
      <name val="Times New Roman"/>
      <family val="1"/>
    </font>
    <font>
      <sz val="7"/>
      <color theme="1"/>
      <name val="Times New Roman"/>
      <family val="1"/>
    </font>
    <font>
      <b/>
      <sz val="14"/>
      <color theme="1"/>
      <name val="Calibri"/>
      <family val="2"/>
    </font>
    <font>
      <sz val="11"/>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cellStyleXfs>
  <cellXfs count="55">
    <xf numFmtId="0" fontId="0" fillId="0" borderId="0" xfId="0"/>
    <xf numFmtId="0" fontId="3" fillId="0" borderId="0" xfId="0" applyFont="1" applyAlignment="1">
      <alignment horizontal="left" vertical="center" wrapText="1"/>
    </xf>
    <xf numFmtId="0" fontId="5" fillId="0" borderId="0" xfId="0" applyFont="1"/>
    <xf numFmtId="44" fontId="0" fillId="0" borderId="0" xfId="2" applyFont="1"/>
    <xf numFmtId="0" fontId="7" fillId="0" borderId="0" xfId="3" applyFont="1" applyFill="1"/>
    <xf numFmtId="0" fontId="6" fillId="0" borderId="0" xfId="3" applyFill="1"/>
    <xf numFmtId="43" fontId="6" fillId="0" borderId="0" xfId="3" applyNumberFormat="1" applyFill="1"/>
    <xf numFmtId="0" fontId="6" fillId="0" borderId="0" xfId="3" applyFont="1" applyFill="1" applyAlignment="1">
      <alignment horizontal="center"/>
    </xf>
    <xf numFmtId="0" fontId="6" fillId="0" borderId="0" xfId="3" applyFill="1" applyAlignment="1">
      <alignment horizontal="center"/>
    </xf>
    <xf numFmtId="43" fontId="6" fillId="0" borderId="0" xfId="1" applyFont="1" applyFill="1"/>
    <xf numFmtId="0" fontId="6" fillId="0" borderId="0" xfId="3" applyFill="1" applyAlignment="1"/>
    <xf numFmtId="0" fontId="7" fillId="0" borderId="0" xfId="3" applyFont="1" applyFill="1" applyBorder="1"/>
    <xf numFmtId="0" fontId="6" fillId="0" borderId="0" xfId="3" applyFont="1" applyFill="1" applyBorder="1"/>
    <xf numFmtId="0" fontId="6" fillId="0" borderId="1" xfId="3" applyFont="1" applyFill="1" applyBorder="1" applyAlignment="1">
      <alignment horizontal="center"/>
    </xf>
    <xf numFmtId="0" fontId="6" fillId="0" borderId="1" xfId="3" applyFont="1" applyFill="1" applyBorder="1" applyAlignment="1">
      <alignment horizontal="center" wrapText="1"/>
    </xf>
    <xf numFmtId="0" fontId="6" fillId="0" borderId="1" xfId="3" applyFill="1" applyBorder="1" applyAlignment="1">
      <alignment horizontal="center"/>
    </xf>
    <xf numFmtId="0" fontId="6" fillId="0" borderId="0" xfId="3" applyFont="1" applyFill="1" applyBorder="1" applyAlignment="1">
      <alignment horizontal="center"/>
    </xf>
    <xf numFmtId="0" fontId="6" fillId="0" borderId="0" xfId="3" applyFont="1" applyFill="1" applyBorder="1" applyAlignment="1">
      <alignment horizontal="center" wrapText="1"/>
    </xf>
    <xf numFmtId="0" fontId="6" fillId="0" borderId="0" xfId="3" applyFill="1" applyBorder="1" applyAlignment="1">
      <alignment horizontal="center"/>
    </xf>
    <xf numFmtId="43" fontId="6" fillId="0" borderId="0" xfId="3" applyNumberFormat="1" applyFont="1" applyFill="1" applyAlignment="1">
      <alignment horizontal="right"/>
    </xf>
    <xf numFmtId="43" fontId="6" fillId="0" borderId="0" xfId="3" applyNumberFormat="1" applyFill="1" applyAlignment="1">
      <alignment horizontal="right"/>
    </xf>
    <xf numFmtId="0" fontId="6" fillId="0" borderId="0" xfId="3" applyFill="1" applyAlignment="1">
      <alignment horizontal="right"/>
    </xf>
    <xf numFmtId="0" fontId="6" fillId="0" borderId="0" xfId="3" applyFont="1" applyFill="1"/>
    <xf numFmtId="43" fontId="0" fillId="0" borderId="0" xfId="0" applyNumberFormat="1"/>
    <xf numFmtId="43" fontId="6" fillId="0" borderId="2" xfId="3" applyNumberFormat="1" applyFont="1" applyFill="1" applyBorder="1" applyAlignment="1">
      <alignment horizontal="right"/>
    </xf>
    <xf numFmtId="43" fontId="6" fillId="0" borderId="2" xfId="3" applyNumberFormat="1" applyFill="1" applyBorder="1"/>
    <xf numFmtId="0" fontId="6" fillId="2" borderId="0" xfId="3" applyFill="1"/>
    <xf numFmtId="0" fontId="6" fillId="2" borderId="0" xfId="3" applyFont="1" applyFill="1"/>
    <xf numFmtId="43" fontId="6" fillId="2" borderId="0" xfId="3" applyNumberFormat="1" applyFont="1" applyFill="1" applyAlignment="1">
      <alignment horizontal="right"/>
    </xf>
    <xf numFmtId="43" fontId="6" fillId="2" borderId="0" xfId="3" applyNumberFormat="1" applyFill="1" applyAlignment="1">
      <alignment horizontal="right"/>
    </xf>
    <xf numFmtId="43" fontId="6" fillId="2" borderId="0" xfId="3" applyNumberFormat="1" applyFill="1"/>
    <xf numFmtId="0" fontId="0" fillId="0" borderId="0" xfId="0" applyFill="1"/>
    <xf numFmtId="7" fontId="6" fillId="0" borderId="0" xfId="3" applyNumberFormat="1" applyFont="1" applyFill="1" applyAlignment="1">
      <alignment horizontal="right" vertical="top"/>
    </xf>
    <xf numFmtId="7" fontId="6" fillId="0" borderId="2" xfId="3" applyNumberFormat="1" applyFont="1" applyFill="1" applyBorder="1" applyAlignment="1">
      <alignment horizontal="right"/>
    </xf>
    <xf numFmtId="43" fontId="6" fillId="3" borderId="0" xfId="3" applyNumberFormat="1" applyFill="1"/>
    <xf numFmtId="43" fontId="6" fillId="0" borderId="1" xfId="3" applyNumberFormat="1" applyFill="1" applyBorder="1" applyAlignment="1">
      <alignment horizontal="right"/>
    </xf>
    <xf numFmtId="49" fontId="9" fillId="3" borderId="0" xfId="3" applyNumberFormat="1" applyFont="1" applyFill="1"/>
    <xf numFmtId="4" fontId="6" fillId="3" borderId="0" xfId="3" applyNumberFormat="1" applyFont="1" applyFill="1"/>
    <xf numFmtId="0" fontId="6" fillId="3" borderId="0" xfId="3" applyFill="1"/>
    <xf numFmtId="43" fontId="6" fillId="3" borderId="0" xfId="3" applyNumberFormat="1" applyFont="1" applyFill="1" applyAlignment="1">
      <alignment horizontal="right"/>
    </xf>
    <xf numFmtId="0" fontId="6" fillId="3" borderId="0" xfId="3" applyFill="1" applyAlignment="1">
      <alignment horizontal="right"/>
    </xf>
    <xf numFmtId="43" fontId="0" fillId="0" borderId="0" xfId="0" applyNumberFormat="1" applyFill="1"/>
    <xf numFmtId="0" fontId="2" fillId="0" borderId="0" xfId="0" applyFont="1" applyAlignment="1">
      <alignment horizontal="center"/>
    </xf>
    <xf numFmtId="0" fontId="2" fillId="0" borderId="0" xfId="0" applyFont="1"/>
    <xf numFmtId="0" fontId="0" fillId="2" borderId="0" xfId="0" applyFill="1"/>
    <xf numFmtId="43" fontId="0" fillId="0" borderId="0" xfId="1" applyFont="1"/>
    <xf numFmtId="4" fontId="0" fillId="0" borderId="0" xfId="0" applyNumberFormat="1"/>
    <xf numFmtId="4" fontId="0" fillId="0" borderId="1" xfId="0" applyNumberFormat="1" applyBorder="1"/>
    <xf numFmtId="43" fontId="0" fillId="0" borderId="1" xfId="1" applyFont="1" applyBorder="1"/>
    <xf numFmtId="43" fontId="0" fillId="2" borderId="0" xfId="1" applyFont="1" applyFill="1"/>
    <xf numFmtId="43" fontId="0" fillId="3" borderId="0" xfId="1" applyFont="1" applyFill="1"/>
    <xf numFmtId="0" fontId="0" fillId="3" borderId="0" xfId="0" applyFill="1"/>
    <xf numFmtId="0" fontId="0" fillId="0" borderId="1" xfId="0" applyBorder="1"/>
    <xf numFmtId="43" fontId="0" fillId="3" borderId="1" xfId="1" applyFont="1" applyFill="1" applyBorder="1"/>
    <xf numFmtId="44" fontId="0" fillId="0" borderId="0" xfId="0" applyNumberFormat="1"/>
  </cellXfs>
  <cellStyles count="4">
    <cellStyle name="Comma" xfId="1" builtinId="3"/>
    <cellStyle name="Currency" xfId="2" builtinId="4"/>
    <cellStyle name="Normal" xfId="0" builtinId="0"/>
    <cellStyle name="Normal 4" xfId="3" xr:uid="{D34D36B3-1D0B-4632-AF97-E2221E9B12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90</xdr:row>
      <xdr:rowOff>0</xdr:rowOff>
    </xdr:from>
    <xdr:to>
      <xdr:col>10</xdr:col>
      <xdr:colOff>1046657</xdr:colOff>
      <xdr:row>100</xdr:row>
      <xdr:rowOff>85502</xdr:rowOff>
    </xdr:to>
    <xdr:pic>
      <xdr:nvPicPr>
        <xdr:cNvPr id="2" name="Picture 1">
          <a:extLst>
            <a:ext uri="{FF2B5EF4-FFF2-40B4-BE49-F238E27FC236}">
              <a16:creationId xmlns:a16="http://schemas.microsoft.com/office/drawing/2014/main" id="{3897878A-3C8A-4BB9-AC36-966138DBDC16}"/>
            </a:ext>
          </a:extLst>
        </xdr:cNvPr>
        <xdr:cNvPicPr>
          <a:picLocks noChangeAspect="1"/>
        </xdr:cNvPicPr>
      </xdr:nvPicPr>
      <xdr:blipFill>
        <a:blip xmlns:r="http://schemas.openxmlformats.org/officeDocument/2006/relationships" r:embed="rId1"/>
        <a:stretch>
          <a:fillRect/>
        </a:stretch>
      </xdr:blipFill>
      <xdr:spPr>
        <a:xfrm>
          <a:off x="1828800" y="17173575"/>
          <a:ext cx="8742857" cy="1780952"/>
        </a:xfrm>
        <a:prstGeom prst="rect">
          <a:avLst/>
        </a:prstGeom>
      </xdr:spPr>
    </xdr:pic>
    <xdr:clientData/>
  </xdr:twoCellAnchor>
  <xdr:twoCellAnchor editAs="oneCell">
    <xdr:from>
      <xdr:col>3</xdr:col>
      <xdr:colOff>495300</xdr:colOff>
      <xdr:row>99</xdr:row>
      <xdr:rowOff>104775</xdr:rowOff>
    </xdr:from>
    <xdr:to>
      <xdr:col>8</xdr:col>
      <xdr:colOff>323213</xdr:colOff>
      <xdr:row>101</xdr:row>
      <xdr:rowOff>38068</xdr:rowOff>
    </xdr:to>
    <xdr:pic>
      <xdr:nvPicPr>
        <xdr:cNvPr id="3" name="Picture 2">
          <a:extLst>
            <a:ext uri="{FF2B5EF4-FFF2-40B4-BE49-F238E27FC236}">
              <a16:creationId xmlns:a16="http://schemas.microsoft.com/office/drawing/2014/main" id="{CC661A61-7266-4371-B4E5-99F61D5428D8}"/>
            </a:ext>
          </a:extLst>
        </xdr:cNvPr>
        <xdr:cNvPicPr>
          <a:picLocks noChangeAspect="1"/>
        </xdr:cNvPicPr>
      </xdr:nvPicPr>
      <xdr:blipFill>
        <a:blip xmlns:r="http://schemas.openxmlformats.org/officeDocument/2006/relationships" r:embed="rId2"/>
        <a:stretch>
          <a:fillRect/>
        </a:stretch>
      </xdr:blipFill>
      <xdr:spPr>
        <a:xfrm>
          <a:off x="2324100" y="18811875"/>
          <a:ext cx="5095238" cy="25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Finance\Finshare\GENACCT\08-Rate%20Cases\2020%20Kentucky%20Rate%20Case\Data%20Requests\AG%20DR1\AG%201-55\AG%20DR1-55-Recconcile%20Professional%20Service%20Expenses%20from%20Tab%2056%20to%20Tab%20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 DR1-55"/>
      <sheetName val="Attachment 1-DR1-55"/>
      <sheetName val="TAB 59"/>
      <sheetName val="Sheet3"/>
    </sheetNames>
    <sheetDataSet>
      <sheetData sheetId="0"/>
      <sheetData sheetId="1"/>
      <sheetData sheetId="2"/>
      <sheetData sheetId="3">
        <row r="65">
          <cell r="I65">
            <v>51299</v>
          </cell>
          <cell r="J65">
            <v>49920</v>
          </cell>
          <cell r="K65">
            <v>51261</v>
          </cell>
          <cell r="L65">
            <v>51239</v>
          </cell>
          <cell r="M65">
            <v>51871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5D856-6E15-4EA6-BFA7-A5F04275C21C}">
  <dimension ref="A3:V192"/>
  <sheetViews>
    <sheetView tabSelected="1" workbookViewId="0"/>
  </sheetViews>
  <sheetFormatPr defaultRowHeight="12.75" x14ac:dyDescent="0.2"/>
  <cols>
    <col min="4" max="4" width="32.42578125" customWidth="1"/>
    <col min="5" max="5" width="13.5703125" customWidth="1"/>
    <col min="6" max="6" width="10.5703125" customWidth="1"/>
    <col min="7" max="7" width="13.28515625" customWidth="1"/>
    <col min="9" max="9" width="25.85546875" customWidth="1"/>
    <col min="10" max="10" width="10.5703125" customWidth="1"/>
    <col min="11" max="11" width="19.5703125" customWidth="1"/>
    <col min="12" max="12" width="18.85546875" customWidth="1"/>
    <col min="13" max="13" width="13.5703125" bestFit="1" customWidth="1"/>
    <col min="14" max="14" width="10.5703125" bestFit="1" customWidth="1"/>
    <col min="15" max="15" width="18.28515625" bestFit="1" customWidth="1"/>
    <col min="16" max="16" width="12.42578125" bestFit="1" customWidth="1"/>
    <col min="17" max="17" width="9.5703125" bestFit="1" customWidth="1"/>
  </cols>
  <sheetData>
    <row r="3" spans="1:13" ht="15.75" customHeight="1" x14ac:dyDescent="0.2">
      <c r="B3" s="1" t="s">
        <v>0</v>
      </c>
      <c r="C3" s="1"/>
      <c r="D3" s="1"/>
      <c r="E3" s="1"/>
      <c r="F3" s="1"/>
      <c r="G3" s="1"/>
      <c r="H3" s="1"/>
      <c r="I3" s="1"/>
      <c r="J3" s="1"/>
      <c r="K3" s="1"/>
      <c r="L3" s="1"/>
      <c r="M3" s="1"/>
    </row>
    <row r="4" spans="1:13" x14ac:dyDescent="0.2">
      <c r="B4" s="1"/>
      <c r="C4" s="1"/>
      <c r="D4" s="1"/>
      <c r="E4" s="1"/>
      <c r="F4" s="1"/>
      <c r="G4" s="1"/>
      <c r="H4" s="1"/>
      <c r="I4" s="1"/>
      <c r="J4" s="1"/>
      <c r="K4" s="1"/>
      <c r="L4" s="1"/>
      <c r="M4" s="1"/>
    </row>
    <row r="5" spans="1:13" x14ac:dyDescent="0.2">
      <c r="B5" s="1"/>
      <c r="C5" s="1"/>
      <c r="D5" s="1"/>
      <c r="E5" s="1"/>
      <c r="F5" s="1"/>
      <c r="G5" s="1"/>
      <c r="H5" s="1"/>
      <c r="I5" s="1"/>
      <c r="J5" s="1"/>
      <c r="K5" s="1"/>
      <c r="L5" s="1"/>
      <c r="M5" s="1"/>
    </row>
    <row r="6" spans="1:13" x14ac:dyDescent="0.2">
      <c r="B6" s="1"/>
      <c r="C6" s="1"/>
      <c r="D6" s="1"/>
      <c r="E6" s="1"/>
      <c r="F6" s="1"/>
      <c r="G6" s="1"/>
      <c r="H6" s="1"/>
      <c r="I6" s="1"/>
      <c r="J6" s="1"/>
      <c r="K6" s="1"/>
      <c r="L6" s="1"/>
      <c r="M6" s="1"/>
    </row>
    <row r="7" spans="1:13" x14ac:dyDescent="0.2">
      <c r="B7" s="1"/>
      <c r="C7" s="1"/>
      <c r="D7" s="1"/>
      <c r="E7" s="1"/>
      <c r="F7" s="1"/>
      <c r="G7" s="1"/>
      <c r="H7" s="1"/>
      <c r="I7" s="1"/>
      <c r="J7" s="1"/>
      <c r="K7" s="1"/>
      <c r="L7" s="1"/>
      <c r="M7" s="1"/>
    </row>
    <row r="8" spans="1:13" x14ac:dyDescent="0.2">
      <c r="B8" s="1"/>
      <c r="C8" s="1"/>
      <c r="D8" s="1"/>
      <c r="E8" s="1"/>
      <c r="F8" s="1"/>
      <c r="G8" s="1"/>
      <c r="H8" s="1"/>
      <c r="I8" s="1"/>
      <c r="J8" s="1"/>
      <c r="K8" s="1"/>
      <c r="L8" s="1"/>
      <c r="M8" s="1"/>
    </row>
    <row r="9" spans="1:13" x14ac:dyDescent="0.2">
      <c r="B9" s="1"/>
      <c r="C9" s="1"/>
      <c r="D9" s="1"/>
      <c r="E9" s="1"/>
      <c r="F9" s="1"/>
      <c r="G9" s="1"/>
      <c r="H9" s="1"/>
      <c r="I9" s="1"/>
      <c r="J9" s="1"/>
      <c r="K9" s="1"/>
      <c r="L9" s="1"/>
      <c r="M9" s="1"/>
    </row>
    <row r="10" spans="1:13" x14ac:dyDescent="0.2">
      <c r="B10" s="1"/>
      <c r="C10" s="1"/>
      <c r="D10" s="1"/>
      <c r="E10" s="1"/>
      <c r="F10" s="1"/>
      <c r="G10" s="1"/>
      <c r="H10" s="1"/>
      <c r="I10" s="1"/>
      <c r="J10" s="1"/>
      <c r="K10" s="1"/>
      <c r="L10" s="1"/>
      <c r="M10" s="1"/>
    </row>
    <row r="11" spans="1:13" x14ac:dyDescent="0.2">
      <c r="B11" s="1"/>
      <c r="C11" s="1"/>
      <c r="D11" s="1"/>
      <c r="E11" s="1"/>
      <c r="F11" s="1"/>
      <c r="G11" s="1"/>
      <c r="H11" s="1"/>
      <c r="I11" s="1"/>
      <c r="J11" s="1"/>
      <c r="K11" s="1"/>
      <c r="L11" s="1"/>
      <c r="M11" s="1"/>
    </row>
    <row r="15" spans="1:13" ht="18.75" x14ac:dyDescent="0.3">
      <c r="A15" s="2" t="s">
        <v>1</v>
      </c>
      <c r="E15" s="3"/>
    </row>
    <row r="16" spans="1:13" ht="18.75" x14ac:dyDescent="0.3">
      <c r="A16" s="2"/>
      <c r="E16" s="3"/>
    </row>
    <row r="17" spans="2:17" ht="15" x14ac:dyDescent="0.25">
      <c r="B17" s="4"/>
      <c r="C17" s="5"/>
      <c r="D17" s="6"/>
      <c r="E17" s="7" t="s">
        <v>2</v>
      </c>
      <c r="F17" s="8"/>
      <c r="G17" s="8"/>
      <c r="H17" s="9">
        <f>+G15-H15</f>
        <v>0</v>
      </c>
      <c r="I17" s="7" t="s">
        <v>3</v>
      </c>
      <c r="J17" s="8"/>
      <c r="K17" s="8"/>
      <c r="L17" s="5"/>
      <c r="M17" s="8" t="s">
        <v>4</v>
      </c>
      <c r="N17" s="8"/>
      <c r="O17" s="8"/>
    </row>
    <row r="18" spans="2:17" ht="15" x14ac:dyDescent="0.25">
      <c r="B18" s="5"/>
      <c r="C18" s="5"/>
      <c r="D18" s="5"/>
      <c r="E18" s="7" t="s">
        <v>5</v>
      </c>
      <c r="F18" s="10"/>
      <c r="G18" s="10"/>
      <c r="H18" s="5"/>
      <c r="I18" s="8" t="s">
        <v>6</v>
      </c>
      <c r="J18" s="8"/>
      <c r="K18" s="8"/>
      <c r="L18" s="5"/>
      <c r="M18" s="10"/>
      <c r="N18" s="10"/>
      <c r="O18" s="10"/>
    </row>
    <row r="19" spans="2:17" ht="30" x14ac:dyDescent="0.25">
      <c r="B19" s="11"/>
      <c r="C19" s="11"/>
      <c r="D19" s="12"/>
      <c r="E19" s="13" t="s">
        <v>7</v>
      </c>
      <c r="F19" s="14" t="s">
        <v>8</v>
      </c>
      <c r="G19" s="15" t="s">
        <v>9</v>
      </c>
      <c r="H19" s="5"/>
      <c r="I19" s="13" t="s">
        <v>7</v>
      </c>
      <c r="J19" s="14" t="s">
        <v>8</v>
      </c>
      <c r="K19" s="15" t="s">
        <v>9</v>
      </c>
      <c r="L19" s="5"/>
      <c r="M19" s="13" t="s">
        <v>7</v>
      </c>
      <c r="N19" s="14" t="s">
        <v>8</v>
      </c>
      <c r="O19" s="15" t="s">
        <v>9</v>
      </c>
    </row>
    <row r="20" spans="2:17" ht="15" x14ac:dyDescent="0.25">
      <c r="B20" s="11"/>
      <c r="C20" s="11"/>
      <c r="D20" s="12"/>
      <c r="E20" s="16"/>
      <c r="F20" s="17"/>
      <c r="G20" s="18"/>
      <c r="H20" s="5"/>
      <c r="I20" s="16"/>
      <c r="J20" s="17"/>
      <c r="K20" s="18"/>
      <c r="L20" s="5"/>
      <c r="M20" s="5"/>
      <c r="N20" s="5"/>
      <c r="O20" s="5"/>
    </row>
    <row r="21" spans="2:17" ht="15" x14ac:dyDescent="0.25">
      <c r="B21" s="5"/>
      <c r="C21" s="5"/>
      <c r="D21" s="5"/>
      <c r="E21" s="19"/>
      <c r="F21" s="19"/>
      <c r="G21" s="20"/>
      <c r="H21" s="5"/>
      <c r="I21" s="5"/>
      <c r="J21" s="5"/>
      <c r="K21" s="5"/>
      <c r="L21" s="5"/>
      <c r="M21" s="5"/>
      <c r="N21" s="5"/>
      <c r="O21" s="5"/>
    </row>
    <row r="22" spans="2:17" ht="15" x14ac:dyDescent="0.25">
      <c r="B22" s="4" t="s">
        <v>10</v>
      </c>
      <c r="C22" s="5"/>
      <c r="D22" s="5"/>
      <c r="E22" s="19"/>
      <c r="F22" s="19"/>
      <c r="G22" s="21"/>
      <c r="H22" s="5"/>
      <c r="I22" s="5"/>
      <c r="J22" s="5"/>
      <c r="K22" s="5"/>
      <c r="L22" s="5"/>
      <c r="M22" s="5"/>
      <c r="N22" s="5"/>
      <c r="O22" s="5"/>
    </row>
    <row r="23" spans="2:17" ht="15" x14ac:dyDescent="0.25">
      <c r="B23" s="5"/>
      <c r="C23" s="4" t="s">
        <v>11</v>
      </c>
      <c r="D23" s="5"/>
      <c r="E23" s="19"/>
      <c r="F23" s="19"/>
      <c r="G23" s="21"/>
      <c r="H23" s="5"/>
      <c r="I23" s="6">
        <v>0</v>
      </c>
      <c r="J23" s="6">
        <v>0</v>
      </c>
      <c r="K23" s="6">
        <v>0</v>
      </c>
      <c r="L23" s="5"/>
      <c r="M23" s="6">
        <v>0</v>
      </c>
      <c r="N23" s="6">
        <v>0</v>
      </c>
      <c r="O23" s="6">
        <v>0</v>
      </c>
    </row>
    <row r="24" spans="2:17" ht="15" x14ac:dyDescent="0.25">
      <c r="B24" s="5"/>
      <c r="C24" s="5"/>
      <c r="D24" s="22" t="s">
        <v>12</v>
      </c>
      <c r="E24" s="19">
        <v>1732.5</v>
      </c>
      <c r="F24" s="19">
        <v>0</v>
      </c>
      <c r="G24" s="20">
        <v>1732.5</v>
      </c>
      <c r="H24" s="5"/>
      <c r="I24" s="6">
        <v>1238</v>
      </c>
      <c r="J24" s="6">
        <v>0</v>
      </c>
      <c r="K24" s="6">
        <v>1238</v>
      </c>
      <c r="L24" s="5"/>
      <c r="M24" s="6">
        <v>2970.5</v>
      </c>
      <c r="N24" s="6">
        <v>0</v>
      </c>
      <c r="O24" s="6">
        <v>2970.5</v>
      </c>
      <c r="P24" s="23"/>
      <c r="Q24" s="23"/>
    </row>
    <row r="25" spans="2:17" ht="15" x14ac:dyDescent="0.25">
      <c r="B25" s="5"/>
      <c r="C25" s="5"/>
      <c r="D25" s="22" t="s">
        <v>13</v>
      </c>
      <c r="E25" s="19">
        <v>642</v>
      </c>
      <c r="F25" s="19">
        <v>0</v>
      </c>
      <c r="G25" s="20">
        <v>642</v>
      </c>
      <c r="H25" s="5"/>
      <c r="I25" s="6">
        <v>459</v>
      </c>
      <c r="J25" s="6">
        <v>0</v>
      </c>
      <c r="K25" s="6">
        <v>459</v>
      </c>
      <c r="L25" s="5"/>
      <c r="M25" s="6">
        <v>1101</v>
      </c>
      <c r="N25" s="6">
        <v>0</v>
      </c>
      <c r="O25" s="6">
        <v>1101</v>
      </c>
      <c r="P25" s="23"/>
      <c r="Q25" s="23"/>
    </row>
    <row r="26" spans="2:17" ht="15" x14ac:dyDescent="0.25">
      <c r="B26" s="5"/>
      <c r="C26" s="5"/>
      <c r="D26" s="22" t="s">
        <v>14</v>
      </c>
      <c r="E26" s="19">
        <v>3415.75</v>
      </c>
      <c r="F26" s="19">
        <v>0</v>
      </c>
      <c r="G26" s="20">
        <v>3415.75</v>
      </c>
      <c r="H26" s="5"/>
      <c r="I26" s="6">
        <v>2440</v>
      </c>
      <c r="J26" s="6">
        <v>0</v>
      </c>
      <c r="K26" s="6">
        <v>2440</v>
      </c>
      <c r="L26" s="5"/>
      <c r="M26" s="6">
        <v>5855.75</v>
      </c>
      <c r="N26" s="6">
        <v>0</v>
      </c>
      <c r="O26" s="6">
        <v>5855.75</v>
      </c>
      <c r="P26" s="23"/>
      <c r="Q26" s="23"/>
    </row>
    <row r="27" spans="2:17" ht="15" x14ac:dyDescent="0.25">
      <c r="B27" s="5"/>
      <c r="C27" s="5"/>
      <c r="D27" s="22" t="s">
        <v>15</v>
      </c>
      <c r="E27" s="19">
        <v>61172.05</v>
      </c>
      <c r="F27" s="19">
        <v>0</v>
      </c>
      <c r="G27" s="20">
        <v>61172.05</v>
      </c>
      <c r="H27" s="6"/>
      <c r="I27" s="6">
        <v>43694</v>
      </c>
      <c r="J27" s="6">
        <v>0</v>
      </c>
      <c r="K27" s="6">
        <v>43694</v>
      </c>
      <c r="L27" s="5"/>
      <c r="M27" s="6">
        <v>104866.05</v>
      </c>
      <c r="N27" s="6">
        <v>0</v>
      </c>
      <c r="O27" s="6">
        <v>104866.05</v>
      </c>
      <c r="P27" s="23"/>
      <c r="Q27" s="23"/>
    </row>
    <row r="28" spans="2:17" ht="15" x14ac:dyDescent="0.25">
      <c r="B28" s="5"/>
      <c r="C28" s="5"/>
      <c r="D28" s="5"/>
      <c r="E28" s="24">
        <v>66962.3</v>
      </c>
      <c r="F28" s="24">
        <v>0</v>
      </c>
      <c r="G28" s="24">
        <v>66962.3</v>
      </c>
      <c r="H28" s="6"/>
      <c r="I28" s="25">
        <v>47830</v>
      </c>
      <c r="J28" s="25">
        <v>0</v>
      </c>
      <c r="K28" s="25">
        <v>47830</v>
      </c>
      <c r="L28" s="5"/>
      <c r="M28" s="25">
        <v>114793.3</v>
      </c>
      <c r="N28" s="25">
        <v>0</v>
      </c>
      <c r="O28" s="25">
        <v>114793.3</v>
      </c>
    </row>
    <row r="29" spans="2:17" ht="15" x14ac:dyDescent="0.25">
      <c r="B29" s="5"/>
      <c r="C29" s="5"/>
      <c r="D29" s="5"/>
      <c r="E29" s="19"/>
      <c r="F29" s="19"/>
      <c r="G29" s="20"/>
      <c r="H29" s="6"/>
      <c r="I29" s="5"/>
      <c r="J29" s="5"/>
      <c r="K29" s="5"/>
      <c r="L29" s="5"/>
      <c r="M29" s="5"/>
      <c r="N29" s="5"/>
      <c r="O29" s="5"/>
    </row>
    <row r="30" spans="2:17" ht="15" x14ac:dyDescent="0.25">
      <c r="B30" s="5"/>
      <c r="C30" s="26" t="s">
        <v>16</v>
      </c>
      <c r="D30" s="27"/>
      <c r="E30" s="28">
        <v>26513.07</v>
      </c>
      <c r="F30" s="28">
        <v>0</v>
      </c>
      <c r="G30" s="29">
        <v>26513.07</v>
      </c>
      <c r="H30" s="30"/>
      <c r="I30" s="30">
        <v>18938</v>
      </c>
      <c r="J30" s="30">
        <v>0</v>
      </c>
      <c r="K30" s="30">
        <v>18938</v>
      </c>
      <c r="L30" s="26"/>
      <c r="M30" s="30">
        <v>45451.07</v>
      </c>
      <c r="N30" s="30">
        <v>0</v>
      </c>
      <c r="O30" s="30">
        <v>45451.07</v>
      </c>
    </row>
    <row r="31" spans="2:17" ht="15" x14ac:dyDescent="0.25">
      <c r="B31" s="5"/>
      <c r="C31" s="5"/>
      <c r="D31" s="5"/>
      <c r="E31" s="19"/>
      <c r="F31" s="19"/>
      <c r="G31" s="20"/>
      <c r="H31" s="5"/>
      <c r="I31" s="5"/>
      <c r="J31" s="5"/>
      <c r="K31" s="5"/>
      <c r="L31" s="5"/>
      <c r="M31" s="5"/>
      <c r="N31" s="5"/>
      <c r="O31" s="5"/>
    </row>
    <row r="32" spans="2:17" ht="15" x14ac:dyDescent="0.25">
      <c r="B32" s="31"/>
      <c r="C32" s="4" t="s">
        <v>17</v>
      </c>
      <c r="D32" s="5"/>
      <c r="E32" s="19"/>
      <c r="F32" s="19"/>
      <c r="G32" s="21"/>
      <c r="H32" s="5"/>
      <c r="I32" s="5"/>
      <c r="J32" s="5"/>
      <c r="K32" s="5"/>
      <c r="L32" s="5"/>
      <c r="M32" s="5"/>
      <c r="N32" s="5"/>
      <c r="O32" s="5"/>
    </row>
    <row r="33" spans="1:17" ht="15" x14ac:dyDescent="0.25">
      <c r="B33" s="31"/>
      <c r="C33" s="5"/>
      <c r="D33" s="22" t="s">
        <v>18</v>
      </c>
      <c r="E33" s="32">
        <v>14871.84</v>
      </c>
      <c r="F33" s="19">
        <v>1986.4</v>
      </c>
      <c r="G33" s="20">
        <v>16858.240000000002</v>
      </c>
      <c r="H33" s="5"/>
      <c r="I33" s="6">
        <v>10623</v>
      </c>
      <c r="J33" s="6">
        <v>1419</v>
      </c>
      <c r="K33" s="6">
        <v>12042</v>
      </c>
      <c r="L33" s="5"/>
      <c r="M33" s="6">
        <v>25494.84</v>
      </c>
      <c r="N33" s="6">
        <v>3405.4</v>
      </c>
      <c r="O33" s="6">
        <v>28900.240000000002</v>
      </c>
      <c r="P33" s="23"/>
      <c r="Q33" s="23"/>
    </row>
    <row r="34" spans="1:17" ht="15" x14ac:dyDescent="0.25">
      <c r="B34" s="31"/>
      <c r="C34" s="5"/>
      <c r="D34" s="22" t="s">
        <v>19</v>
      </c>
      <c r="E34" s="19">
        <v>27801.050000000003</v>
      </c>
      <c r="F34" s="19">
        <v>3028.3199999999997</v>
      </c>
      <c r="G34" s="20">
        <v>30829.370000000003</v>
      </c>
      <c r="H34" s="5"/>
      <c r="I34" s="6">
        <v>19858</v>
      </c>
      <c r="J34" s="6">
        <v>2163</v>
      </c>
      <c r="K34" s="6">
        <v>22021</v>
      </c>
      <c r="L34" s="5"/>
      <c r="M34" s="6">
        <v>47659.05</v>
      </c>
      <c r="N34" s="6">
        <v>5191.32</v>
      </c>
      <c r="O34" s="6">
        <v>52850.37</v>
      </c>
      <c r="P34" s="23"/>
      <c r="Q34" s="23"/>
    </row>
    <row r="35" spans="1:17" ht="15" x14ac:dyDescent="0.25">
      <c r="B35" s="31"/>
      <c r="C35" s="5"/>
      <c r="D35" s="22" t="s">
        <v>20</v>
      </c>
      <c r="E35" s="19">
        <v>17800</v>
      </c>
      <c r="F35" s="19">
        <v>796.17</v>
      </c>
      <c r="G35" s="20">
        <v>18596.169999999998</v>
      </c>
      <c r="H35" s="5"/>
      <c r="I35" s="6">
        <v>12714</v>
      </c>
      <c r="J35" s="6">
        <v>569</v>
      </c>
      <c r="K35" s="6">
        <v>13283</v>
      </c>
      <c r="L35" s="5"/>
      <c r="M35" s="6">
        <v>30514</v>
      </c>
      <c r="N35" s="6">
        <v>1365.17</v>
      </c>
      <c r="O35" s="6">
        <v>31879.17</v>
      </c>
      <c r="P35" s="23"/>
      <c r="Q35" s="23"/>
    </row>
    <row r="36" spans="1:17" ht="15" x14ac:dyDescent="0.25">
      <c r="B36" s="31"/>
      <c r="C36" s="5"/>
      <c r="D36" s="22" t="s">
        <v>21</v>
      </c>
      <c r="E36" s="19">
        <v>24200</v>
      </c>
      <c r="F36" s="19">
        <v>39.110748999999998</v>
      </c>
      <c r="G36" s="20">
        <v>24239.110748999999</v>
      </c>
      <c r="H36" s="5"/>
      <c r="I36" s="6">
        <v>17286</v>
      </c>
      <c r="J36" s="6">
        <v>28</v>
      </c>
      <c r="K36" s="6">
        <v>17314</v>
      </c>
      <c r="L36" s="5"/>
      <c r="M36" s="6">
        <v>41486</v>
      </c>
      <c r="N36" s="6">
        <v>67.110748999999998</v>
      </c>
      <c r="O36" s="6">
        <v>41553.110748999999</v>
      </c>
      <c r="P36" s="23"/>
      <c r="Q36" s="23"/>
    </row>
    <row r="37" spans="1:17" ht="15" x14ac:dyDescent="0.25">
      <c r="B37" s="31"/>
      <c r="C37" s="5"/>
      <c r="D37" s="5"/>
      <c r="E37" s="33">
        <v>84672.89</v>
      </c>
      <c r="F37" s="33">
        <v>5850.0007489999998</v>
      </c>
      <c r="G37" s="33">
        <v>90522.890748999998</v>
      </c>
      <c r="H37" s="5"/>
      <c r="I37" s="25">
        <v>60481</v>
      </c>
      <c r="J37" s="25">
        <v>4179</v>
      </c>
      <c r="K37" s="25">
        <v>64659</v>
      </c>
      <c r="L37" s="5"/>
      <c r="M37" s="25">
        <v>145153.89000000001</v>
      </c>
      <c r="N37" s="25">
        <v>10029.000748999999</v>
      </c>
      <c r="O37" s="25">
        <v>155182.89074900001</v>
      </c>
    </row>
    <row r="38" spans="1:17" ht="18.75" x14ac:dyDescent="0.3">
      <c r="A38" s="2"/>
      <c r="B38" s="31"/>
      <c r="C38" s="4" t="s">
        <v>22</v>
      </c>
      <c r="D38" s="5"/>
      <c r="E38" s="19"/>
      <c r="F38" s="19"/>
      <c r="G38" s="21"/>
      <c r="H38" s="5"/>
      <c r="I38" s="5"/>
      <c r="J38" s="5"/>
      <c r="K38" s="5"/>
      <c r="L38" s="5"/>
      <c r="M38" s="5"/>
      <c r="N38" s="5"/>
      <c r="O38" s="5"/>
    </row>
    <row r="39" spans="1:17" ht="15" x14ac:dyDescent="0.25">
      <c r="B39" s="31"/>
      <c r="C39" s="5"/>
      <c r="D39" s="22" t="s">
        <v>23</v>
      </c>
      <c r="E39" s="19">
        <v>0</v>
      </c>
      <c r="F39" s="19">
        <v>11.167585600000001</v>
      </c>
      <c r="G39" s="20">
        <v>11.167585600000001</v>
      </c>
      <c r="H39" s="5"/>
      <c r="I39" s="6">
        <v>0</v>
      </c>
      <c r="J39" s="6">
        <v>8</v>
      </c>
      <c r="K39" s="6">
        <v>8</v>
      </c>
      <c r="L39" s="5"/>
      <c r="M39" s="6">
        <v>0</v>
      </c>
      <c r="N39" s="6">
        <v>19.167585600000002</v>
      </c>
      <c r="O39" s="6">
        <v>19.167585600000002</v>
      </c>
      <c r="P39" s="23"/>
      <c r="Q39" s="23"/>
    </row>
    <row r="40" spans="1:17" ht="15" x14ac:dyDescent="0.25">
      <c r="B40" s="31"/>
      <c r="C40" s="5"/>
      <c r="D40" s="22" t="s">
        <v>24</v>
      </c>
      <c r="E40" s="19">
        <v>0</v>
      </c>
      <c r="F40" s="19">
        <v>61</v>
      </c>
      <c r="G40" s="20">
        <v>61</v>
      </c>
      <c r="H40" s="5"/>
      <c r="I40" s="6">
        <v>0</v>
      </c>
      <c r="J40" s="6">
        <v>44</v>
      </c>
      <c r="K40" s="6">
        <v>44</v>
      </c>
      <c r="L40" s="5"/>
      <c r="M40" s="6">
        <v>0</v>
      </c>
      <c r="N40" s="6">
        <v>105</v>
      </c>
      <c r="O40" s="6">
        <v>105</v>
      </c>
      <c r="P40" s="23"/>
      <c r="Q40" s="23"/>
    </row>
    <row r="41" spans="1:17" ht="15" x14ac:dyDescent="0.25">
      <c r="B41" s="31"/>
      <c r="C41" s="5"/>
      <c r="D41" s="22" t="s">
        <v>25</v>
      </c>
      <c r="E41" s="19">
        <v>225</v>
      </c>
      <c r="F41" s="19">
        <v>0</v>
      </c>
      <c r="G41" s="20">
        <v>225</v>
      </c>
      <c r="H41" s="5"/>
      <c r="I41" s="6">
        <v>161</v>
      </c>
      <c r="J41" s="6">
        <v>0</v>
      </c>
      <c r="K41" s="6">
        <v>161</v>
      </c>
      <c r="L41" s="5"/>
      <c r="M41" s="6">
        <v>386</v>
      </c>
      <c r="N41" s="6">
        <v>0</v>
      </c>
      <c r="O41" s="6">
        <v>386</v>
      </c>
      <c r="P41" s="23"/>
      <c r="Q41" s="23"/>
    </row>
    <row r="42" spans="1:17" ht="17.25" x14ac:dyDescent="0.25">
      <c r="B42" s="31"/>
      <c r="C42" s="5"/>
      <c r="D42" s="22" t="s">
        <v>26</v>
      </c>
      <c r="E42" s="19">
        <v>19775</v>
      </c>
      <c r="F42" s="19">
        <v>0</v>
      </c>
      <c r="G42" s="20">
        <v>19775</v>
      </c>
      <c r="H42" s="5"/>
      <c r="I42" s="6">
        <v>14125</v>
      </c>
      <c r="J42" s="6">
        <v>0</v>
      </c>
      <c r="K42" s="6">
        <v>14125</v>
      </c>
      <c r="L42" s="5"/>
      <c r="M42" s="34">
        <v>26550</v>
      </c>
      <c r="N42" s="34">
        <v>0</v>
      </c>
      <c r="O42" s="34">
        <v>26550</v>
      </c>
      <c r="P42" s="23"/>
      <c r="Q42" s="23"/>
    </row>
    <row r="43" spans="1:17" ht="15" x14ac:dyDescent="0.25">
      <c r="B43" s="31"/>
      <c r="C43" s="5"/>
      <c r="D43" s="22" t="s">
        <v>27</v>
      </c>
      <c r="E43" s="19">
        <v>10710</v>
      </c>
      <c r="F43" s="19">
        <v>0</v>
      </c>
      <c r="G43" s="20">
        <v>10710</v>
      </c>
      <c r="H43" s="5"/>
      <c r="I43" s="6">
        <v>7650</v>
      </c>
      <c r="J43" s="6">
        <v>0</v>
      </c>
      <c r="K43" s="6">
        <v>7650</v>
      </c>
      <c r="L43" s="5"/>
      <c r="M43" s="6">
        <v>18360</v>
      </c>
      <c r="N43" s="6">
        <v>0</v>
      </c>
      <c r="O43" s="6">
        <v>18360</v>
      </c>
      <c r="P43" s="23"/>
      <c r="Q43" s="23"/>
    </row>
    <row r="44" spans="1:17" ht="15" x14ac:dyDescent="0.25">
      <c r="B44" s="31"/>
      <c r="C44" s="5"/>
      <c r="D44" s="22" t="s">
        <v>28</v>
      </c>
      <c r="E44" s="19">
        <v>8404.74</v>
      </c>
      <c r="F44" s="19">
        <v>0</v>
      </c>
      <c r="G44" s="20">
        <v>8404.74</v>
      </c>
      <c r="H44" s="5"/>
      <c r="I44" s="6">
        <v>6003</v>
      </c>
      <c r="J44" s="6">
        <v>0</v>
      </c>
      <c r="K44" s="6">
        <v>6003</v>
      </c>
      <c r="L44" s="5"/>
      <c r="M44" s="6">
        <v>14407.74</v>
      </c>
      <c r="N44" s="6">
        <v>0</v>
      </c>
      <c r="O44" s="6">
        <v>14407.74</v>
      </c>
      <c r="P44" s="23"/>
      <c r="Q44" s="23"/>
    </row>
    <row r="45" spans="1:17" ht="15" x14ac:dyDescent="0.25">
      <c r="B45" s="31"/>
      <c r="C45" s="5"/>
      <c r="D45" s="22" t="s">
        <v>29</v>
      </c>
      <c r="E45" s="19">
        <v>343.95248500000002</v>
      </c>
      <c r="F45" s="19">
        <v>511.73418500000002</v>
      </c>
      <c r="G45" s="20">
        <v>855.68667000000005</v>
      </c>
      <c r="H45" s="5"/>
      <c r="I45" s="6">
        <v>246</v>
      </c>
      <c r="J45" s="6">
        <v>366</v>
      </c>
      <c r="K45" s="6">
        <v>611</v>
      </c>
      <c r="L45" s="5"/>
      <c r="M45" s="6">
        <v>589.95248500000002</v>
      </c>
      <c r="N45" s="6">
        <v>877.73418500000002</v>
      </c>
      <c r="O45" s="6">
        <v>1466.68667</v>
      </c>
      <c r="P45" s="23"/>
      <c r="Q45" s="23"/>
    </row>
    <row r="46" spans="1:17" ht="15" x14ac:dyDescent="0.25">
      <c r="B46" s="31"/>
      <c r="C46" s="5"/>
      <c r="D46" s="22" t="s">
        <v>30</v>
      </c>
      <c r="E46" s="19">
        <v>17.712</v>
      </c>
      <c r="F46" s="19">
        <v>184.464</v>
      </c>
      <c r="G46" s="20">
        <v>202.17599999999999</v>
      </c>
      <c r="H46" s="5"/>
      <c r="I46" s="6">
        <v>13</v>
      </c>
      <c r="J46" s="6">
        <v>132</v>
      </c>
      <c r="K46" s="6">
        <v>144</v>
      </c>
      <c r="L46" s="5"/>
      <c r="M46" s="6">
        <v>30.712</v>
      </c>
      <c r="N46" s="6">
        <v>316.464</v>
      </c>
      <c r="O46" s="6">
        <v>346.17599999999999</v>
      </c>
      <c r="P46" s="23"/>
      <c r="Q46" s="23"/>
    </row>
    <row r="47" spans="1:17" ht="15" x14ac:dyDescent="0.25">
      <c r="B47" s="31"/>
      <c r="C47" s="5"/>
      <c r="D47" s="22" t="s">
        <v>31</v>
      </c>
      <c r="E47" s="32">
        <v>-120532.85</v>
      </c>
      <c r="F47" s="19">
        <v>0</v>
      </c>
      <c r="G47" s="20">
        <v>-120532.85</v>
      </c>
      <c r="H47" s="5"/>
      <c r="I47" s="6">
        <v>-86095</v>
      </c>
      <c r="J47" s="6">
        <v>0</v>
      </c>
      <c r="K47" s="6">
        <v>-86095</v>
      </c>
      <c r="L47" s="5"/>
      <c r="M47" s="6">
        <v>-206627.85</v>
      </c>
      <c r="N47" s="6">
        <v>0</v>
      </c>
      <c r="O47" s="6">
        <v>-206627.85</v>
      </c>
      <c r="P47" s="23"/>
      <c r="Q47" s="23"/>
    </row>
    <row r="48" spans="1:17" ht="15" x14ac:dyDescent="0.25">
      <c r="B48" s="31"/>
      <c r="C48" s="31"/>
      <c r="D48" s="22" t="s">
        <v>32</v>
      </c>
      <c r="E48" s="32">
        <v>26.25</v>
      </c>
      <c r="F48" s="19">
        <v>0</v>
      </c>
      <c r="G48" s="20">
        <v>26.25</v>
      </c>
      <c r="H48" s="5"/>
      <c r="I48" s="6">
        <v>19</v>
      </c>
      <c r="J48" s="6">
        <v>0</v>
      </c>
      <c r="K48" s="6">
        <v>19</v>
      </c>
      <c r="L48" s="5"/>
      <c r="M48" s="6">
        <v>45.25</v>
      </c>
      <c r="N48" s="6">
        <v>0</v>
      </c>
      <c r="O48" s="6">
        <v>45.25</v>
      </c>
      <c r="P48" s="23"/>
      <c r="Q48" s="23"/>
    </row>
    <row r="49" spans="2:17" ht="15" x14ac:dyDescent="0.25">
      <c r="B49" s="31"/>
      <c r="C49" s="31"/>
      <c r="D49" s="22" t="s">
        <v>33</v>
      </c>
      <c r="E49" s="32">
        <v>3.28</v>
      </c>
      <c r="F49" s="19">
        <v>17.079999999999998</v>
      </c>
      <c r="G49" s="20">
        <v>20.36</v>
      </c>
      <c r="H49" s="5"/>
      <c r="I49" s="6">
        <v>2</v>
      </c>
      <c r="J49" s="6">
        <v>12</v>
      </c>
      <c r="K49" s="6">
        <v>15</v>
      </c>
      <c r="L49" s="5"/>
      <c r="M49" s="6">
        <v>5.2799999999999994</v>
      </c>
      <c r="N49" s="6">
        <v>29.08</v>
      </c>
      <c r="O49" s="6">
        <v>35.36</v>
      </c>
      <c r="P49" s="23"/>
      <c r="Q49" s="23"/>
    </row>
    <row r="50" spans="2:17" ht="15" x14ac:dyDescent="0.25">
      <c r="B50" s="31"/>
      <c r="C50" s="31"/>
      <c r="D50" s="22" t="s">
        <v>34</v>
      </c>
      <c r="E50" s="19">
        <v>646194.71000000008</v>
      </c>
      <c r="F50" s="19">
        <v>19895.53</v>
      </c>
      <c r="G50" s="20">
        <v>666090.24000000011</v>
      </c>
      <c r="H50" s="5"/>
      <c r="I50" s="6">
        <v>461568</v>
      </c>
      <c r="J50" s="6">
        <v>14211</v>
      </c>
      <c r="K50" s="6">
        <v>475779</v>
      </c>
      <c r="L50" s="5"/>
      <c r="M50" s="6">
        <v>1107762.71</v>
      </c>
      <c r="N50" s="6">
        <v>34106.53</v>
      </c>
      <c r="O50" s="6">
        <v>1141869.2400000002</v>
      </c>
      <c r="P50" s="23"/>
      <c r="Q50" s="23"/>
    </row>
    <row r="51" spans="2:17" ht="15" x14ac:dyDescent="0.25">
      <c r="B51" s="31"/>
      <c r="C51" s="31"/>
      <c r="D51" s="22" t="s">
        <v>35</v>
      </c>
      <c r="E51" s="19">
        <v>2639.02</v>
      </c>
      <c r="F51" s="19">
        <v>0</v>
      </c>
      <c r="G51" s="20">
        <v>2639.02</v>
      </c>
      <c r="H51" s="5"/>
      <c r="I51" s="6">
        <v>1885</v>
      </c>
      <c r="J51" s="6">
        <v>0</v>
      </c>
      <c r="K51" s="6">
        <v>1885</v>
      </c>
      <c r="L51" s="5"/>
      <c r="M51" s="6">
        <v>4524.0200000000004</v>
      </c>
      <c r="N51" s="6">
        <v>0</v>
      </c>
      <c r="O51" s="6">
        <v>4524.0200000000004</v>
      </c>
      <c r="P51" s="23"/>
      <c r="Q51" s="23"/>
    </row>
    <row r="52" spans="2:17" ht="15" x14ac:dyDescent="0.25">
      <c r="B52" s="31"/>
      <c r="C52" s="31"/>
      <c r="D52" s="22" t="s">
        <v>36</v>
      </c>
      <c r="E52" s="19">
        <v>5529.5715999999993</v>
      </c>
      <c r="F52" s="19">
        <v>9179.4294499999996</v>
      </c>
      <c r="G52" s="20">
        <v>14709.001049999999</v>
      </c>
      <c r="H52" s="5"/>
      <c r="I52" s="6">
        <v>3950</v>
      </c>
      <c r="J52" s="6">
        <v>6557</v>
      </c>
      <c r="K52" s="6">
        <v>10506</v>
      </c>
      <c r="L52" s="5"/>
      <c r="M52" s="6">
        <v>9479.5715999999993</v>
      </c>
      <c r="N52" s="6">
        <v>15736.42945</v>
      </c>
      <c r="O52" s="6">
        <v>25215.001049999999</v>
      </c>
      <c r="P52" s="23"/>
      <c r="Q52" s="23"/>
    </row>
    <row r="53" spans="2:17" ht="15" x14ac:dyDescent="0.25">
      <c r="B53" s="31"/>
      <c r="C53" s="31"/>
      <c r="D53" s="22" t="s">
        <v>37</v>
      </c>
      <c r="E53" s="19">
        <v>1147.7950000000001</v>
      </c>
      <c r="F53" s="19">
        <v>1707.6950000000002</v>
      </c>
      <c r="G53" s="20">
        <v>2855.4900000000002</v>
      </c>
      <c r="H53" s="5"/>
      <c r="I53" s="6">
        <v>820</v>
      </c>
      <c r="J53" s="6">
        <v>1220</v>
      </c>
      <c r="K53" s="6">
        <v>2040</v>
      </c>
      <c r="L53" s="5"/>
      <c r="M53" s="6">
        <v>1967.7950000000001</v>
      </c>
      <c r="N53" s="6">
        <v>2927.6950000000002</v>
      </c>
      <c r="O53" s="6">
        <v>4895.49</v>
      </c>
      <c r="P53" s="23"/>
      <c r="Q53" s="23"/>
    </row>
    <row r="54" spans="2:17" ht="15" x14ac:dyDescent="0.25">
      <c r="B54" s="31"/>
      <c r="C54" s="31"/>
      <c r="D54" s="22" t="s">
        <v>38</v>
      </c>
      <c r="E54" s="19">
        <v>3078.8700000000003</v>
      </c>
      <c r="F54" s="19">
        <v>0</v>
      </c>
      <c r="G54" s="20">
        <v>3078.8700000000003</v>
      </c>
      <c r="H54" s="5"/>
      <c r="I54" s="6">
        <v>2199</v>
      </c>
      <c r="J54" s="6">
        <v>0</v>
      </c>
      <c r="K54" s="6">
        <v>2199</v>
      </c>
      <c r="L54" s="5"/>
      <c r="M54" s="6">
        <v>5277.8700000000008</v>
      </c>
      <c r="N54" s="6">
        <v>0</v>
      </c>
      <c r="O54" s="6">
        <v>5277.8700000000008</v>
      </c>
      <c r="P54" s="23"/>
      <c r="Q54" s="23"/>
    </row>
    <row r="55" spans="2:17" ht="15" x14ac:dyDescent="0.25">
      <c r="B55" s="31"/>
      <c r="C55" s="31"/>
      <c r="D55" s="22" t="s">
        <v>39</v>
      </c>
      <c r="E55" s="19">
        <v>11.104112000000001</v>
      </c>
      <c r="F55" s="19">
        <v>16.520752000000002</v>
      </c>
      <c r="G55" s="20">
        <v>27.624864000000002</v>
      </c>
      <c r="H55" s="5"/>
      <c r="I55" s="6">
        <v>8</v>
      </c>
      <c r="J55" s="6">
        <v>12</v>
      </c>
      <c r="K55" s="6">
        <v>20</v>
      </c>
      <c r="L55" s="5"/>
      <c r="M55" s="6">
        <v>19.104112000000001</v>
      </c>
      <c r="N55" s="6">
        <v>28.520752000000002</v>
      </c>
      <c r="O55" s="6">
        <v>47.624864000000002</v>
      </c>
      <c r="P55" s="23"/>
      <c r="Q55" s="23"/>
    </row>
    <row r="56" spans="2:17" ht="15" x14ac:dyDescent="0.25">
      <c r="B56" s="31"/>
      <c r="C56" s="31"/>
      <c r="D56" s="22" t="s">
        <v>40</v>
      </c>
      <c r="E56" s="19">
        <v>717.29499999999996</v>
      </c>
      <c r="F56" s="19">
        <v>1067.1950000000002</v>
      </c>
      <c r="G56" s="20">
        <v>1784.4900000000002</v>
      </c>
      <c r="H56" s="5"/>
      <c r="I56" s="6">
        <v>512</v>
      </c>
      <c r="J56" s="6">
        <v>762</v>
      </c>
      <c r="K56" s="6">
        <v>1275</v>
      </c>
      <c r="L56" s="5"/>
      <c r="M56" s="6">
        <v>1229.2950000000001</v>
      </c>
      <c r="N56" s="6">
        <v>1829.1950000000002</v>
      </c>
      <c r="O56" s="6">
        <v>3059.4900000000002</v>
      </c>
      <c r="P56" s="23"/>
      <c r="Q56" s="23"/>
    </row>
    <row r="57" spans="2:17" ht="15" x14ac:dyDescent="0.25">
      <c r="B57" s="31"/>
      <c r="C57" s="31"/>
      <c r="D57" s="22" t="s">
        <v>41</v>
      </c>
      <c r="E57" s="19">
        <v>110</v>
      </c>
      <c r="F57" s="19">
        <v>0</v>
      </c>
      <c r="G57" s="20">
        <v>110</v>
      </c>
      <c r="H57" s="5"/>
      <c r="I57" s="6">
        <v>79</v>
      </c>
      <c r="J57" s="6">
        <v>0</v>
      </c>
      <c r="K57" s="6">
        <v>79</v>
      </c>
      <c r="L57" s="5"/>
      <c r="M57" s="6">
        <v>189</v>
      </c>
      <c r="N57" s="6">
        <v>0</v>
      </c>
      <c r="O57" s="6">
        <v>189</v>
      </c>
      <c r="P57" s="23"/>
      <c r="Q57" s="23"/>
    </row>
    <row r="58" spans="2:17" ht="15" x14ac:dyDescent="0.25">
      <c r="B58" s="31"/>
      <c r="C58" s="31"/>
      <c r="D58" s="22" t="s">
        <v>42</v>
      </c>
      <c r="E58" s="19">
        <v>26698.1</v>
      </c>
      <c r="F58" s="19">
        <v>0</v>
      </c>
      <c r="G58" s="20">
        <v>26698.1</v>
      </c>
      <c r="H58" s="5"/>
      <c r="I58" s="6">
        <v>19070</v>
      </c>
      <c r="J58" s="6">
        <v>0</v>
      </c>
      <c r="K58" s="6">
        <v>19070</v>
      </c>
      <c r="L58" s="5"/>
      <c r="M58" s="6">
        <v>45768.1</v>
      </c>
      <c r="N58" s="6">
        <v>0</v>
      </c>
      <c r="O58" s="6">
        <v>45768.1</v>
      </c>
      <c r="P58" s="23"/>
      <c r="Q58" s="23"/>
    </row>
    <row r="59" spans="2:17" ht="15" x14ac:dyDescent="0.25">
      <c r="B59" s="31"/>
      <c r="C59" s="31"/>
      <c r="D59" s="22" t="s">
        <v>43</v>
      </c>
      <c r="E59" s="19">
        <v>671.37500000000011</v>
      </c>
      <c r="F59" s="19">
        <v>998.87500000000011</v>
      </c>
      <c r="G59" s="20">
        <v>1670.2500000000002</v>
      </c>
      <c r="H59" s="5"/>
      <c r="I59" s="6">
        <v>480</v>
      </c>
      <c r="J59" s="6">
        <v>713</v>
      </c>
      <c r="K59" s="6">
        <v>1193</v>
      </c>
      <c r="L59" s="5"/>
      <c r="M59" s="6">
        <v>1151.375</v>
      </c>
      <c r="N59" s="6">
        <v>1711.875</v>
      </c>
      <c r="O59" s="6">
        <v>2863.25</v>
      </c>
      <c r="P59" s="23"/>
      <c r="Q59" s="23"/>
    </row>
    <row r="60" spans="2:17" ht="15" x14ac:dyDescent="0.25">
      <c r="B60" s="31"/>
      <c r="C60" s="31"/>
      <c r="D60" s="22" t="s">
        <v>44</v>
      </c>
      <c r="E60" s="19">
        <v>1127</v>
      </c>
      <c r="F60" s="19">
        <v>0</v>
      </c>
      <c r="G60" s="20">
        <v>1127</v>
      </c>
      <c r="H60" s="5"/>
      <c r="I60" s="6">
        <v>805</v>
      </c>
      <c r="J60" s="6">
        <v>0</v>
      </c>
      <c r="K60" s="6">
        <v>805</v>
      </c>
      <c r="L60" s="5"/>
      <c r="M60" s="6">
        <v>1932</v>
      </c>
      <c r="N60" s="6">
        <v>0</v>
      </c>
      <c r="O60" s="6">
        <v>1932</v>
      </c>
      <c r="P60" s="23"/>
      <c r="Q60" s="23"/>
    </row>
    <row r="61" spans="2:17" ht="15" x14ac:dyDescent="0.25">
      <c r="B61" s="31"/>
      <c r="C61" s="31"/>
      <c r="D61" s="22" t="s">
        <v>45</v>
      </c>
      <c r="E61" s="19">
        <v>0</v>
      </c>
      <c r="F61" s="19">
        <v>195.16736500000002</v>
      </c>
      <c r="G61" s="20">
        <v>195.16736500000002</v>
      </c>
      <c r="H61" s="5"/>
      <c r="I61" s="6">
        <v>0</v>
      </c>
      <c r="J61" s="6">
        <v>139</v>
      </c>
      <c r="K61" s="6">
        <v>139</v>
      </c>
      <c r="L61" s="5"/>
      <c r="M61" s="6">
        <v>0</v>
      </c>
      <c r="N61" s="6">
        <v>334.16736500000002</v>
      </c>
      <c r="O61" s="6">
        <v>334.16736500000002</v>
      </c>
      <c r="P61" s="23"/>
      <c r="Q61" s="23"/>
    </row>
    <row r="62" spans="2:17" ht="15" x14ac:dyDescent="0.25">
      <c r="B62" s="31"/>
      <c r="C62" s="31"/>
      <c r="D62" s="22" t="s">
        <v>46</v>
      </c>
      <c r="E62" s="19">
        <v>228.6</v>
      </c>
      <c r="F62" s="32">
        <v>0</v>
      </c>
      <c r="G62" s="20">
        <v>228.6</v>
      </c>
      <c r="H62" s="5"/>
      <c r="I62" s="6">
        <v>163</v>
      </c>
      <c r="J62" s="6">
        <v>0</v>
      </c>
      <c r="K62" s="6">
        <v>163</v>
      </c>
      <c r="L62" s="5"/>
      <c r="M62" s="6">
        <v>391.6</v>
      </c>
      <c r="N62" s="6">
        <v>0</v>
      </c>
      <c r="O62" s="6">
        <v>391.6</v>
      </c>
      <c r="P62" s="23"/>
      <c r="Q62" s="23"/>
    </row>
    <row r="63" spans="2:17" ht="15" x14ac:dyDescent="0.25">
      <c r="B63" s="31"/>
      <c r="C63" s="31"/>
      <c r="D63" s="22" t="s">
        <v>47</v>
      </c>
      <c r="E63" s="19">
        <v>3903.88</v>
      </c>
      <c r="F63" s="32">
        <v>0</v>
      </c>
      <c r="G63" s="20">
        <v>3903.88</v>
      </c>
      <c r="H63" s="5"/>
      <c r="I63" s="6">
        <v>2788</v>
      </c>
      <c r="J63" s="6">
        <v>0</v>
      </c>
      <c r="K63" s="6">
        <v>2788</v>
      </c>
      <c r="L63" s="5"/>
      <c r="M63" s="6">
        <v>6691.88</v>
      </c>
      <c r="N63" s="6">
        <v>0</v>
      </c>
      <c r="O63" s="6">
        <v>6691.88</v>
      </c>
      <c r="P63" s="23"/>
      <c r="Q63" s="23"/>
    </row>
    <row r="64" spans="2:17" ht="15" x14ac:dyDescent="0.25">
      <c r="B64" s="31"/>
      <c r="C64" s="31"/>
      <c r="D64" s="22" t="s">
        <v>48</v>
      </c>
      <c r="E64" s="19">
        <v>497.55</v>
      </c>
      <c r="F64" s="32">
        <v>0</v>
      </c>
      <c r="G64" s="20">
        <v>497.55</v>
      </c>
      <c r="H64" s="5"/>
      <c r="I64" s="6">
        <v>355</v>
      </c>
      <c r="J64" s="6">
        <v>0</v>
      </c>
      <c r="K64" s="6">
        <v>355</v>
      </c>
      <c r="L64" s="5"/>
      <c r="M64" s="6">
        <v>852.55</v>
      </c>
      <c r="N64" s="6">
        <v>0</v>
      </c>
      <c r="O64" s="6">
        <v>852.55</v>
      </c>
      <c r="P64" s="23"/>
      <c r="Q64" s="23"/>
    </row>
    <row r="65" spans="2:17" ht="15" x14ac:dyDescent="0.25">
      <c r="B65" s="31"/>
      <c r="C65" s="31"/>
      <c r="D65" s="22" t="s">
        <v>49</v>
      </c>
      <c r="E65" s="19">
        <v>294.17500000000001</v>
      </c>
      <c r="F65" s="19">
        <v>437.67499999999995</v>
      </c>
      <c r="G65" s="20">
        <v>731.84999999999991</v>
      </c>
      <c r="H65" s="5"/>
      <c r="I65" s="6">
        <v>210</v>
      </c>
      <c r="J65" s="6">
        <v>313</v>
      </c>
      <c r="K65" s="6">
        <v>523</v>
      </c>
      <c r="L65" s="5"/>
      <c r="M65" s="6">
        <v>504.17500000000001</v>
      </c>
      <c r="N65" s="6">
        <v>750.67499999999995</v>
      </c>
      <c r="O65" s="6">
        <v>1254.8499999999999</v>
      </c>
      <c r="P65" s="23"/>
      <c r="Q65" s="23"/>
    </row>
    <row r="66" spans="2:17" ht="15" x14ac:dyDescent="0.25">
      <c r="B66" s="31"/>
      <c r="C66" s="31"/>
      <c r="D66" s="22" t="s">
        <v>50</v>
      </c>
      <c r="E66" s="19">
        <v>9872.9699999999993</v>
      </c>
      <c r="F66" s="19">
        <v>0</v>
      </c>
      <c r="G66" s="20">
        <v>9872.9699999999993</v>
      </c>
      <c r="H66" s="5"/>
      <c r="I66" s="6">
        <v>7052</v>
      </c>
      <c r="J66" s="6">
        <v>0</v>
      </c>
      <c r="K66" s="6">
        <v>7052</v>
      </c>
      <c r="L66" s="5"/>
      <c r="M66" s="6">
        <v>16924.97</v>
      </c>
      <c r="N66" s="6">
        <v>0</v>
      </c>
      <c r="O66" s="6">
        <v>16924.97</v>
      </c>
      <c r="P66" s="23"/>
      <c r="Q66" s="23"/>
    </row>
    <row r="67" spans="2:17" ht="15" x14ac:dyDescent="0.25">
      <c r="B67" s="31"/>
      <c r="C67" s="31"/>
      <c r="D67" s="22" t="s">
        <v>51</v>
      </c>
      <c r="E67" s="19">
        <v>59.122</v>
      </c>
      <c r="F67" s="19">
        <v>87.962000000000003</v>
      </c>
      <c r="G67" s="20">
        <v>147.084</v>
      </c>
      <c r="H67" s="5"/>
      <c r="I67" s="6">
        <v>42</v>
      </c>
      <c r="J67" s="6">
        <v>63</v>
      </c>
      <c r="K67" s="6">
        <v>105</v>
      </c>
      <c r="L67" s="5"/>
      <c r="M67" s="6">
        <v>101.122</v>
      </c>
      <c r="N67" s="6">
        <v>150.96199999999999</v>
      </c>
      <c r="O67" s="6">
        <v>252.084</v>
      </c>
      <c r="P67" s="23"/>
      <c r="Q67" s="23"/>
    </row>
    <row r="68" spans="2:17" ht="15" x14ac:dyDescent="0.25">
      <c r="B68" s="31"/>
      <c r="C68" s="31"/>
      <c r="D68" s="22" t="s">
        <v>52</v>
      </c>
      <c r="E68" s="19">
        <v>0</v>
      </c>
      <c r="F68" s="19">
        <v>3185.46</v>
      </c>
      <c r="G68" s="20">
        <v>3185.46</v>
      </c>
      <c r="H68" s="5"/>
      <c r="I68" s="6">
        <v>0</v>
      </c>
      <c r="J68" s="6">
        <v>2275</v>
      </c>
      <c r="K68" s="6">
        <v>2275</v>
      </c>
      <c r="L68" s="5"/>
      <c r="M68" s="6">
        <v>0</v>
      </c>
      <c r="N68" s="6">
        <v>5460.46</v>
      </c>
      <c r="O68" s="6">
        <v>5460.46</v>
      </c>
      <c r="P68" s="23"/>
      <c r="Q68" s="23"/>
    </row>
    <row r="69" spans="2:17" ht="15" x14ac:dyDescent="0.25">
      <c r="B69" s="31"/>
      <c r="C69" s="31"/>
      <c r="D69" s="22" t="s">
        <v>53</v>
      </c>
      <c r="E69" s="19">
        <v>2618.3360280000002</v>
      </c>
      <c r="F69" s="19">
        <v>1997.1143710000001</v>
      </c>
      <c r="G69" s="20">
        <v>4615.4503990000003</v>
      </c>
      <c r="H69" s="5"/>
      <c r="I69" s="6">
        <v>1870</v>
      </c>
      <c r="J69" s="6">
        <v>1427</v>
      </c>
      <c r="K69" s="6">
        <v>3297</v>
      </c>
      <c r="L69" s="5"/>
      <c r="M69" s="6">
        <v>4488.3360279999997</v>
      </c>
      <c r="N69" s="6">
        <v>3424.1143710000001</v>
      </c>
      <c r="O69" s="6">
        <v>7912.4503990000003</v>
      </c>
      <c r="P69" s="23"/>
      <c r="Q69" s="23"/>
    </row>
    <row r="70" spans="2:17" ht="15" x14ac:dyDescent="0.25">
      <c r="B70" s="31"/>
      <c r="C70" s="31"/>
      <c r="D70" s="22" t="s">
        <v>54</v>
      </c>
      <c r="E70" s="19">
        <v>0</v>
      </c>
      <c r="F70" s="19">
        <v>57.857402000000008</v>
      </c>
      <c r="G70" s="20">
        <v>57.857402000000008</v>
      </c>
      <c r="H70" s="5"/>
      <c r="I70" s="6">
        <v>0</v>
      </c>
      <c r="J70" s="6">
        <v>41</v>
      </c>
      <c r="K70" s="6">
        <v>41</v>
      </c>
      <c r="L70" s="5"/>
      <c r="M70" s="6">
        <v>0</v>
      </c>
      <c r="N70" s="6">
        <v>98.857402000000008</v>
      </c>
      <c r="O70" s="6">
        <v>98.857402000000008</v>
      </c>
      <c r="P70" s="23"/>
      <c r="Q70" s="23"/>
    </row>
    <row r="71" spans="2:17" ht="15" x14ac:dyDescent="0.25">
      <c r="B71" s="31"/>
      <c r="C71" s="31"/>
      <c r="D71" s="22" t="s">
        <v>55</v>
      </c>
      <c r="E71" s="19">
        <v>6520</v>
      </c>
      <c r="F71" s="19">
        <v>0</v>
      </c>
      <c r="G71" s="20">
        <v>6520</v>
      </c>
      <c r="H71" s="5"/>
      <c r="I71" s="6">
        <v>4657</v>
      </c>
      <c r="J71" s="6">
        <v>0</v>
      </c>
      <c r="K71" s="6">
        <v>4657</v>
      </c>
      <c r="L71" s="5"/>
      <c r="M71" s="6">
        <v>11177</v>
      </c>
      <c r="N71" s="6">
        <v>0</v>
      </c>
      <c r="O71" s="6">
        <v>11177</v>
      </c>
      <c r="P71" s="23"/>
      <c r="Q71" s="23"/>
    </row>
    <row r="72" spans="2:17" ht="15" x14ac:dyDescent="0.25">
      <c r="B72" s="31"/>
      <c r="C72" s="31"/>
      <c r="D72" s="22" t="s">
        <v>56</v>
      </c>
      <c r="E72" s="19">
        <v>0</v>
      </c>
      <c r="F72" s="19">
        <v>9.6074999999999999</v>
      </c>
      <c r="G72" s="20">
        <v>9.6074999999999999</v>
      </c>
      <c r="H72" s="5"/>
      <c r="I72" s="6">
        <v>0</v>
      </c>
      <c r="J72" s="6">
        <v>7</v>
      </c>
      <c r="K72" s="6">
        <v>7</v>
      </c>
      <c r="L72" s="5"/>
      <c r="M72" s="6">
        <v>0</v>
      </c>
      <c r="N72" s="6">
        <v>16.607500000000002</v>
      </c>
      <c r="O72" s="6">
        <v>16.607500000000002</v>
      </c>
      <c r="P72" s="23"/>
      <c r="Q72" s="23"/>
    </row>
    <row r="73" spans="2:17" ht="15" x14ac:dyDescent="0.25">
      <c r="B73" s="31"/>
      <c r="C73" s="31"/>
      <c r="D73" s="22" t="s">
        <v>57</v>
      </c>
      <c r="E73" s="19">
        <v>0</v>
      </c>
      <c r="F73" s="19">
        <v>558.23784000000001</v>
      </c>
      <c r="G73" s="20">
        <v>558.23784000000001</v>
      </c>
      <c r="H73" s="5"/>
      <c r="I73" s="6">
        <v>0</v>
      </c>
      <c r="J73" s="6">
        <v>399</v>
      </c>
      <c r="K73" s="6">
        <v>399</v>
      </c>
      <c r="L73" s="5"/>
      <c r="M73" s="6">
        <v>0</v>
      </c>
      <c r="N73" s="6">
        <v>957.23784000000001</v>
      </c>
      <c r="O73" s="6">
        <v>957.23784000000001</v>
      </c>
      <c r="P73" s="23"/>
      <c r="Q73" s="23"/>
    </row>
    <row r="74" spans="2:17" ht="15" x14ac:dyDescent="0.25">
      <c r="B74" s="31"/>
      <c r="C74" s="31"/>
      <c r="D74" s="22" t="s">
        <v>58</v>
      </c>
      <c r="E74" s="19">
        <v>9.5398390000000006</v>
      </c>
      <c r="F74" s="19">
        <v>16.476405</v>
      </c>
      <c r="G74" s="20">
        <v>26.016244</v>
      </c>
      <c r="H74" s="5"/>
      <c r="I74" s="6">
        <v>7</v>
      </c>
      <c r="J74" s="6">
        <v>12</v>
      </c>
      <c r="K74" s="6">
        <v>19</v>
      </c>
      <c r="L74" s="5"/>
      <c r="M74" s="6">
        <v>16.539839000000001</v>
      </c>
      <c r="N74" s="6">
        <v>28.476405</v>
      </c>
      <c r="O74" s="6">
        <v>45.016244</v>
      </c>
      <c r="P74" s="23"/>
      <c r="Q74" s="23"/>
    </row>
    <row r="75" spans="2:17" ht="15" x14ac:dyDescent="0.25">
      <c r="B75" s="31"/>
      <c r="C75" s="31"/>
      <c r="D75" s="22" t="s">
        <v>59</v>
      </c>
      <c r="E75" s="19">
        <v>1057.5</v>
      </c>
      <c r="F75" s="19">
        <v>0</v>
      </c>
      <c r="G75" s="20">
        <v>1057.5</v>
      </c>
      <c r="H75" s="5"/>
      <c r="I75" s="6">
        <v>755</v>
      </c>
      <c r="J75" s="6">
        <v>0</v>
      </c>
      <c r="K75" s="6">
        <v>755</v>
      </c>
      <c r="L75" s="5"/>
      <c r="M75" s="6">
        <v>1812.5</v>
      </c>
      <c r="N75" s="6">
        <v>0</v>
      </c>
      <c r="O75" s="6">
        <v>1812.5</v>
      </c>
      <c r="P75" s="23"/>
      <c r="Q75" s="23"/>
    </row>
    <row r="76" spans="2:17" ht="15" x14ac:dyDescent="0.25">
      <c r="B76" s="31"/>
      <c r="C76" s="31"/>
      <c r="D76" s="22" t="s">
        <v>60</v>
      </c>
      <c r="E76" s="19">
        <v>52.48</v>
      </c>
      <c r="F76" s="19">
        <v>78.08</v>
      </c>
      <c r="G76" s="20">
        <v>130.56</v>
      </c>
      <c r="H76" s="5"/>
      <c r="I76" s="6">
        <v>37</v>
      </c>
      <c r="J76" s="6">
        <v>56</v>
      </c>
      <c r="K76" s="6">
        <v>93</v>
      </c>
      <c r="L76" s="5"/>
      <c r="M76" s="6">
        <v>89.47999999999999</v>
      </c>
      <c r="N76" s="6">
        <v>134.07999999999998</v>
      </c>
      <c r="O76" s="6">
        <v>223.56</v>
      </c>
      <c r="P76" s="23"/>
      <c r="Q76" s="23"/>
    </row>
    <row r="77" spans="2:17" ht="15" x14ac:dyDescent="0.25">
      <c r="B77" s="31"/>
      <c r="C77" s="31"/>
      <c r="D77" s="22" t="s">
        <v>61</v>
      </c>
      <c r="E77" s="19">
        <v>406.9</v>
      </c>
      <c r="F77" s="19">
        <v>0</v>
      </c>
      <c r="G77" s="20">
        <v>406.9</v>
      </c>
      <c r="H77" s="5"/>
      <c r="I77" s="6">
        <v>291</v>
      </c>
      <c r="J77" s="6">
        <v>0</v>
      </c>
      <c r="K77" s="6">
        <v>291</v>
      </c>
      <c r="L77" s="5"/>
      <c r="M77" s="6">
        <v>697.9</v>
      </c>
      <c r="N77" s="6">
        <v>0</v>
      </c>
      <c r="O77" s="6">
        <v>697.9</v>
      </c>
      <c r="P77" s="23"/>
      <c r="Q77" s="23"/>
    </row>
    <row r="78" spans="2:17" ht="15" x14ac:dyDescent="0.25">
      <c r="B78" s="31"/>
      <c r="C78" s="31"/>
      <c r="D78" s="22" t="s">
        <v>62</v>
      </c>
      <c r="E78" s="19">
        <v>7000</v>
      </c>
      <c r="F78" s="19">
        <v>0</v>
      </c>
      <c r="G78" s="20">
        <v>7000</v>
      </c>
      <c r="H78" s="5"/>
      <c r="I78" s="6">
        <v>5000</v>
      </c>
      <c r="J78" s="6">
        <v>0</v>
      </c>
      <c r="K78" s="6">
        <v>5000</v>
      </c>
      <c r="L78" s="5"/>
      <c r="M78" s="6">
        <v>12000</v>
      </c>
      <c r="N78" s="6">
        <v>0</v>
      </c>
      <c r="O78" s="6">
        <v>12000</v>
      </c>
      <c r="P78" s="23"/>
      <c r="Q78" s="23"/>
    </row>
    <row r="79" spans="2:17" ht="15" x14ac:dyDescent="0.25">
      <c r="B79" s="31"/>
      <c r="C79" s="31"/>
      <c r="D79" s="22" t="s">
        <v>63</v>
      </c>
      <c r="E79" s="19">
        <v>9313.1400000000012</v>
      </c>
      <c r="F79" s="19">
        <v>0</v>
      </c>
      <c r="G79" s="20">
        <v>9313.1400000000012</v>
      </c>
      <c r="H79" s="5"/>
      <c r="I79" s="6">
        <v>6652</v>
      </c>
      <c r="J79" s="6">
        <v>0</v>
      </c>
      <c r="K79" s="6">
        <v>6652</v>
      </c>
      <c r="L79" s="5"/>
      <c r="M79" s="6">
        <v>15965.140000000001</v>
      </c>
      <c r="N79" s="6">
        <v>0</v>
      </c>
      <c r="O79" s="6">
        <v>15965.140000000001</v>
      </c>
      <c r="P79" s="23"/>
      <c r="Q79" s="23"/>
    </row>
    <row r="80" spans="2:17" ht="15" x14ac:dyDescent="0.25">
      <c r="B80" s="5"/>
      <c r="C80" s="5"/>
      <c r="D80" s="22" t="s">
        <v>64</v>
      </c>
      <c r="E80" s="19">
        <v>6735.5499999999993</v>
      </c>
      <c r="F80" s="19">
        <v>0</v>
      </c>
      <c r="G80" s="20">
        <v>6735.5499999999993</v>
      </c>
      <c r="H80" s="5"/>
      <c r="I80" s="6">
        <v>4811</v>
      </c>
      <c r="J80" s="6">
        <v>0</v>
      </c>
      <c r="K80" s="6">
        <v>4811</v>
      </c>
      <c r="L80" s="5"/>
      <c r="M80" s="6">
        <v>11546.55</v>
      </c>
      <c r="N80" s="6">
        <v>0</v>
      </c>
      <c r="O80" s="6">
        <v>11546.55</v>
      </c>
      <c r="P80" s="23"/>
      <c r="Q80" s="23"/>
    </row>
    <row r="81" spans="1:17" ht="15" x14ac:dyDescent="0.25">
      <c r="B81" s="5"/>
      <c r="C81" s="5"/>
      <c r="D81" s="22" t="s">
        <v>65</v>
      </c>
      <c r="E81" s="19">
        <v>5989.6119359996919</v>
      </c>
      <c r="F81" s="19">
        <v>-543.53039999999874</v>
      </c>
      <c r="G81" s="20">
        <v>5446.0815359996932</v>
      </c>
      <c r="H81" s="5"/>
      <c r="I81" s="6">
        <v>4278</v>
      </c>
      <c r="J81" s="6">
        <v>-388</v>
      </c>
      <c r="K81" s="6">
        <v>3890</v>
      </c>
      <c r="L81" s="5"/>
      <c r="M81" s="6">
        <v>10267.611935999692</v>
      </c>
      <c r="N81" s="6">
        <v>-931.53039999999874</v>
      </c>
      <c r="O81" s="6">
        <v>9336.0815359996923</v>
      </c>
      <c r="P81" s="23"/>
      <c r="Q81" s="23"/>
    </row>
    <row r="82" spans="1:17" ht="15" x14ac:dyDescent="0.25">
      <c r="B82" s="5"/>
      <c r="C82" s="5"/>
      <c r="D82" s="5"/>
      <c r="E82" s="24">
        <v>661457.27999999991</v>
      </c>
      <c r="F82" s="24">
        <v>39730.798455600016</v>
      </c>
      <c r="G82" s="24">
        <v>701188.07845559984</v>
      </c>
      <c r="H82" s="5"/>
      <c r="I82" s="25">
        <v>472469</v>
      </c>
      <c r="J82" s="25">
        <v>28379</v>
      </c>
      <c r="K82" s="25">
        <v>500849</v>
      </c>
      <c r="L82" s="5"/>
      <c r="M82" s="25">
        <v>1126575.2799999998</v>
      </c>
      <c r="N82" s="25">
        <v>68111.798455599986</v>
      </c>
      <c r="O82" s="25">
        <v>1194686.0784556</v>
      </c>
    </row>
    <row r="83" spans="1:17" ht="15" x14ac:dyDescent="0.25">
      <c r="B83" s="31"/>
      <c r="C83" s="5"/>
      <c r="D83" s="5"/>
      <c r="E83" s="19"/>
      <c r="F83" s="19"/>
      <c r="G83" s="21"/>
      <c r="H83" s="5"/>
      <c r="I83" s="5"/>
      <c r="J83" s="5"/>
      <c r="K83" s="5"/>
      <c r="L83" s="5"/>
      <c r="M83" s="5"/>
      <c r="N83" s="5"/>
      <c r="O83" s="5"/>
    </row>
    <row r="84" spans="1:17" ht="15" x14ac:dyDescent="0.25">
      <c r="B84" s="31"/>
      <c r="D84" s="5" t="s">
        <v>66</v>
      </c>
      <c r="E84" s="23">
        <f>+E28+E30+E37+E82</f>
        <v>839605.53999999992</v>
      </c>
      <c r="F84" s="23">
        <f t="shared" ref="F84:G84" si="0">+F28+F30+F37+F82</f>
        <v>45580.799204600014</v>
      </c>
      <c r="G84" s="23">
        <f t="shared" si="0"/>
        <v>885186.33920459985</v>
      </c>
      <c r="I84" s="23">
        <f t="shared" ref="I84:K84" si="1">+I28+I30+I37+I82</f>
        <v>599718</v>
      </c>
      <c r="J84" s="23">
        <f t="shared" si="1"/>
        <v>32558</v>
      </c>
      <c r="K84" s="23">
        <f t="shared" si="1"/>
        <v>632276</v>
      </c>
      <c r="L84" s="5"/>
      <c r="M84" s="23">
        <f t="shared" ref="M84:O84" si="2">+M28+M30+M37+M82</f>
        <v>1431973.5399999998</v>
      </c>
      <c r="N84" s="23">
        <f t="shared" si="2"/>
        <v>78140.799204599985</v>
      </c>
      <c r="O84" s="23">
        <f t="shared" si="2"/>
        <v>1510113.3392046001</v>
      </c>
      <c r="P84" s="23"/>
    </row>
    <row r="85" spans="1:17" ht="15" x14ac:dyDescent="0.25">
      <c r="B85" s="31"/>
      <c r="C85" s="5" t="s">
        <v>67</v>
      </c>
      <c r="D85" s="5"/>
      <c r="E85" s="19"/>
      <c r="F85" s="19"/>
      <c r="G85" s="35">
        <f>+G30</f>
        <v>26513.07</v>
      </c>
      <c r="H85" s="5"/>
      <c r="I85" s="5"/>
      <c r="J85" s="5"/>
      <c r="K85" s="35">
        <f>+K30</f>
        <v>18938</v>
      </c>
      <c r="L85" s="5"/>
      <c r="M85" s="6"/>
      <c r="N85" s="6"/>
      <c r="O85" s="35">
        <f>+O30</f>
        <v>45451.07</v>
      </c>
    </row>
    <row r="86" spans="1:17" ht="15" x14ac:dyDescent="0.25">
      <c r="B86" s="31"/>
      <c r="C86" s="5"/>
      <c r="D86" s="5" t="s">
        <v>68</v>
      </c>
      <c r="E86" s="19"/>
      <c r="F86" s="19"/>
      <c r="G86" s="20">
        <f>+G84-G85</f>
        <v>858673.2692045999</v>
      </c>
      <c r="H86" s="5"/>
      <c r="I86" s="5"/>
      <c r="J86" s="5"/>
      <c r="K86" s="20">
        <f>+K84-K85</f>
        <v>613338</v>
      </c>
      <c r="L86" s="5"/>
      <c r="M86" s="5"/>
      <c r="N86" s="5"/>
      <c r="O86" s="20">
        <f>+O84-O85</f>
        <v>1464662.2692046</v>
      </c>
    </row>
    <row r="87" spans="1:17" ht="15" x14ac:dyDescent="0.25">
      <c r="B87" s="31"/>
      <c r="C87" s="31"/>
      <c r="D87" s="31"/>
      <c r="E87" s="19"/>
      <c r="F87" s="19"/>
      <c r="G87" s="21"/>
      <c r="H87" s="31"/>
      <c r="I87" s="31"/>
      <c r="J87" s="31"/>
      <c r="K87" s="31"/>
      <c r="L87" s="31"/>
      <c r="M87" s="31"/>
      <c r="N87" s="31"/>
      <c r="O87" s="31"/>
    </row>
    <row r="88" spans="1:17" ht="17.25" x14ac:dyDescent="0.25">
      <c r="B88" s="31"/>
      <c r="C88" s="36" t="s">
        <v>69</v>
      </c>
      <c r="D88" s="37" t="s">
        <v>70</v>
      </c>
      <c r="E88" s="38"/>
      <c r="F88" s="39"/>
      <c r="G88" s="40"/>
      <c r="H88" s="38"/>
      <c r="I88" s="38"/>
      <c r="J88" s="31"/>
      <c r="K88" s="31"/>
      <c r="L88" s="31"/>
      <c r="M88" s="31"/>
      <c r="N88" s="31"/>
      <c r="O88" s="41"/>
    </row>
    <row r="89" spans="1:17" ht="15" x14ac:dyDescent="0.25">
      <c r="B89" s="31"/>
      <c r="C89" s="31"/>
      <c r="D89" s="31"/>
      <c r="E89" s="19"/>
      <c r="F89" s="19"/>
      <c r="G89" s="21"/>
      <c r="H89" s="31"/>
      <c r="I89" s="31"/>
      <c r="J89" s="31"/>
      <c r="K89" s="31"/>
      <c r="L89" s="31"/>
      <c r="M89" s="31"/>
      <c r="N89" s="31"/>
      <c r="O89" s="31"/>
    </row>
    <row r="90" spans="1:17" ht="15" x14ac:dyDescent="0.25">
      <c r="B90" s="31"/>
      <c r="C90" s="31"/>
      <c r="D90" s="31"/>
      <c r="E90" s="19"/>
      <c r="F90" s="19"/>
      <c r="G90" s="21"/>
      <c r="H90" s="31"/>
      <c r="I90" s="31"/>
      <c r="J90" s="31"/>
      <c r="K90" s="31"/>
      <c r="L90" s="31"/>
      <c r="M90" s="31"/>
      <c r="N90" s="31"/>
      <c r="O90" s="31"/>
    </row>
    <row r="91" spans="1:17" ht="18.75" x14ac:dyDescent="0.3">
      <c r="A91" s="2" t="s">
        <v>71</v>
      </c>
      <c r="O91" s="31"/>
    </row>
    <row r="92" spans="1:17" x14ac:dyDescent="0.2">
      <c r="O92" s="31"/>
    </row>
    <row r="93" spans="1:17" x14ac:dyDescent="0.2">
      <c r="O93" s="31"/>
    </row>
    <row r="94" spans="1:17" x14ac:dyDescent="0.2">
      <c r="O94" s="31"/>
    </row>
    <row r="95" spans="1:17" x14ac:dyDescent="0.2">
      <c r="O95" s="31"/>
    </row>
    <row r="96" spans="1:17" x14ac:dyDescent="0.2">
      <c r="O96" s="31"/>
    </row>
    <row r="104" spans="3:19" x14ac:dyDescent="0.2">
      <c r="I104" s="42" t="s">
        <v>71</v>
      </c>
      <c r="M104" s="43" t="s">
        <v>1</v>
      </c>
    </row>
    <row r="106" spans="3:19" ht="15" x14ac:dyDescent="0.25">
      <c r="N106" s="19"/>
    </row>
    <row r="107" spans="3:19" x14ac:dyDescent="0.2">
      <c r="C107" s="43" t="s">
        <v>72</v>
      </c>
      <c r="I107" s="3">
        <f>+G86</f>
        <v>858673.2692045999</v>
      </c>
      <c r="J107" s="44" t="s">
        <v>73</v>
      </c>
      <c r="K107" s="44"/>
      <c r="L107" s="44"/>
      <c r="M107" s="3">
        <f>+G84</f>
        <v>885186.33920459985</v>
      </c>
      <c r="N107" s="44" t="s">
        <v>74</v>
      </c>
      <c r="O107" s="44"/>
      <c r="P107" s="44"/>
      <c r="Q107" s="44"/>
      <c r="R107" s="44"/>
      <c r="S107" s="44"/>
    </row>
    <row r="108" spans="3:19" x14ac:dyDescent="0.2">
      <c r="I108" s="3"/>
      <c r="M108" s="23"/>
    </row>
    <row r="109" spans="3:19" x14ac:dyDescent="0.2">
      <c r="C109" s="43" t="s">
        <v>75</v>
      </c>
      <c r="I109" s="3"/>
      <c r="M109" s="23"/>
    </row>
    <row r="110" spans="3:19" x14ac:dyDescent="0.2">
      <c r="I110" s="3"/>
      <c r="M110" s="23"/>
    </row>
    <row r="111" spans="3:19" x14ac:dyDescent="0.2">
      <c r="C111" t="s">
        <v>71</v>
      </c>
      <c r="D111" t="s">
        <v>76</v>
      </c>
      <c r="G111" t="s">
        <v>77</v>
      </c>
      <c r="I111" t="s">
        <v>76</v>
      </c>
      <c r="J111" t="s">
        <v>78</v>
      </c>
      <c r="M111" t="s">
        <v>79</v>
      </c>
    </row>
    <row r="112" spans="3:19" x14ac:dyDescent="0.2">
      <c r="G112" t="s">
        <v>80</v>
      </c>
      <c r="I112" s="3">
        <f>+[1]Sheet3!I65</f>
        <v>51299</v>
      </c>
      <c r="M112" s="45">
        <v>0</v>
      </c>
      <c r="N112" t="s">
        <v>11</v>
      </c>
    </row>
    <row r="113" spans="7:18" x14ac:dyDescent="0.2">
      <c r="G113" t="s">
        <v>81</v>
      </c>
      <c r="I113" s="46">
        <f>+[1]Sheet3!J65</f>
        <v>49920</v>
      </c>
      <c r="M113" s="45">
        <v>1238</v>
      </c>
      <c r="O113" t="s">
        <v>12</v>
      </c>
    </row>
    <row r="114" spans="7:18" x14ac:dyDescent="0.2">
      <c r="G114" t="s">
        <v>82</v>
      </c>
      <c r="I114" s="46">
        <f>+[1]Sheet3!K65</f>
        <v>51261</v>
      </c>
      <c r="M114" s="45">
        <v>459</v>
      </c>
      <c r="O114" t="s">
        <v>13</v>
      </c>
    </row>
    <row r="115" spans="7:18" x14ac:dyDescent="0.2">
      <c r="G115" t="s">
        <v>83</v>
      </c>
      <c r="I115" s="46">
        <f>+[1]Sheet3!L65</f>
        <v>51239</v>
      </c>
      <c r="M115" s="45">
        <v>2440</v>
      </c>
      <c r="O115" t="s">
        <v>14</v>
      </c>
    </row>
    <row r="116" spans="7:18" x14ac:dyDescent="0.2">
      <c r="G116" t="s">
        <v>84</v>
      </c>
      <c r="I116" s="47">
        <f>+[1]Sheet3!M65</f>
        <v>51871</v>
      </c>
      <c r="M116" s="48">
        <v>43694</v>
      </c>
      <c r="O116" t="s">
        <v>15</v>
      </c>
    </row>
    <row r="117" spans="7:18" x14ac:dyDescent="0.2">
      <c r="I117" s="3">
        <f>SUM(I112:I116)</f>
        <v>255590</v>
      </c>
      <c r="M117" s="45">
        <f>SUM(M112:M116)</f>
        <v>47831</v>
      </c>
    </row>
    <row r="118" spans="7:18" x14ac:dyDescent="0.2">
      <c r="M118" s="45"/>
    </row>
    <row r="119" spans="7:18" x14ac:dyDescent="0.2">
      <c r="I119" s="3"/>
      <c r="M119" s="49">
        <v>18938</v>
      </c>
      <c r="N119" s="44" t="s">
        <v>16</v>
      </c>
      <c r="O119" s="44"/>
      <c r="P119" s="44" t="s">
        <v>85</v>
      </c>
      <c r="Q119" s="44"/>
      <c r="R119" s="44"/>
    </row>
    <row r="120" spans="7:18" x14ac:dyDescent="0.2">
      <c r="M120" s="45"/>
    </row>
    <row r="121" spans="7:18" x14ac:dyDescent="0.2">
      <c r="M121" s="45"/>
      <c r="N121" t="s">
        <v>17</v>
      </c>
    </row>
    <row r="122" spans="7:18" x14ac:dyDescent="0.2">
      <c r="M122" s="45">
        <v>12042</v>
      </c>
      <c r="O122" t="s">
        <v>18</v>
      </c>
    </row>
    <row r="123" spans="7:18" x14ac:dyDescent="0.2">
      <c r="M123" s="49">
        <v>22021</v>
      </c>
      <c r="N123" s="44"/>
      <c r="O123" s="44" t="s">
        <v>19</v>
      </c>
    </row>
    <row r="124" spans="7:18" x14ac:dyDescent="0.2">
      <c r="M124" s="45">
        <v>13283</v>
      </c>
      <c r="O124" t="s">
        <v>20</v>
      </c>
    </row>
    <row r="125" spans="7:18" x14ac:dyDescent="0.2">
      <c r="M125" s="48">
        <v>17314</v>
      </c>
      <c r="O125" t="s">
        <v>21</v>
      </c>
    </row>
    <row r="126" spans="7:18" x14ac:dyDescent="0.2">
      <c r="M126" s="45">
        <f>SUM(M122:M125)</f>
        <v>64660</v>
      </c>
    </row>
    <row r="127" spans="7:18" x14ac:dyDescent="0.2">
      <c r="M127" s="45"/>
      <c r="N127" t="s">
        <v>22</v>
      </c>
    </row>
    <row r="128" spans="7:18" x14ac:dyDescent="0.2">
      <c r="M128" s="45">
        <v>8</v>
      </c>
      <c r="O128" t="s">
        <v>23</v>
      </c>
    </row>
    <row r="129" spans="13:16" x14ac:dyDescent="0.2">
      <c r="M129" s="45">
        <v>44</v>
      </c>
      <c r="O129" t="s">
        <v>24</v>
      </c>
    </row>
    <row r="130" spans="13:16" x14ac:dyDescent="0.2">
      <c r="M130" s="45">
        <v>161</v>
      </c>
      <c r="O130" t="s">
        <v>25</v>
      </c>
    </row>
    <row r="131" spans="13:16" x14ac:dyDescent="0.2">
      <c r="M131" s="50">
        <v>14125</v>
      </c>
      <c r="N131" s="51"/>
      <c r="O131" s="51" t="s">
        <v>86</v>
      </c>
      <c r="P131" s="51"/>
    </row>
    <row r="132" spans="13:16" x14ac:dyDescent="0.2">
      <c r="M132" s="45">
        <v>7650</v>
      </c>
      <c r="O132" t="s">
        <v>27</v>
      </c>
    </row>
    <row r="133" spans="13:16" x14ac:dyDescent="0.2">
      <c r="M133" s="45">
        <v>6003</v>
      </c>
      <c r="O133" t="s">
        <v>28</v>
      </c>
    </row>
    <row r="134" spans="13:16" x14ac:dyDescent="0.2">
      <c r="M134" s="45">
        <v>611</v>
      </c>
      <c r="O134" t="s">
        <v>29</v>
      </c>
    </row>
    <row r="135" spans="13:16" x14ac:dyDescent="0.2">
      <c r="M135" s="45">
        <v>144</v>
      </c>
      <c r="O135" t="s">
        <v>30</v>
      </c>
    </row>
    <row r="136" spans="13:16" x14ac:dyDescent="0.2">
      <c r="M136" s="45">
        <v>-86095</v>
      </c>
      <c r="O136" t="s">
        <v>31</v>
      </c>
    </row>
    <row r="137" spans="13:16" x14ac:dyDescent="0.2">
      <c r="M137" s="45">
        <v>19</v>
      </c>
      <c r="O137" t="s">
        <v>32</v>
      </c>
    </row>
    <row r="138" spans="13:16" x14ac:dyDescent="0.2">
      <c r="M138" s="45">
        <v>15</v>
      </c>
      <c r="O138" t="s">
        <v>33</v>
      </c>
    </row>
    <row r="139" spans="13:16" x14ac:dyDescent="0.2">
      <c r="M139" s="45">
        <v>475779</v>
      </c>
      <c r="O139" t="s">
        <v>34</v>
      </c>
    </row>
    <row r="140" spans="13:16" x14ac:dyDescent="0.2">
      <c r="M140" s="45">
        <v>1885</v>
      </c>
      <c r="O140" t="s">
        <v>35</v>
      </c>
    </row>
    <row r="141" spans="13:16" x14ac:dyDescent="0.2">
      <c r="M141" s="45">
        <v>10506</v>
      </c>
      <c r="O141" t="s">
        <v>36</v>
      </c>
    </row>
    <row r="142" spans="13:16" x14ac:dyDescent="0.2">
      <c r="M142" s="45">
        <v>2040</v>
      </c>
      <c r="O142" t="s">
        <v>37</v>
      </c>
    </row>
    <row r="143" spans="13:16" x14ac:dyDescent="0.2">
      <c r="M143" s="45">
        <v>2199</v>
      </c>
      <c r="O143" t="s">
        <v>38</v>
      </c>
    </row>
    <row r="144" spans="13:16" x14ac:dyDescent="0.2">
      <c r="M144" s="45">
        <v>20</v>
      </c>
      <c r="O144" t="s">
        <v>39</v>
      </c>
    </row>
    <row r="145" spans="13:15" x14ac:dyDescent="0.2">
      <c r="M145" s="45">
        <v>1275</v>
      </c>
      <c r="O145" t="s">
        <v>40</v>
      </c>
    </row>
    <row r="146" spans="13:15" x14ac:dyDescent="0.2">
      <c r="M146" s="45">
        <v>79</v>
      </c>
      <c r="O146" t="s">
        <v>41</v>
      </c>
    </row>
    <row r="147" spans="13:15" x14ac:dyDescent="0.2">
      <c r="M147" s="45">
        <v>19070</v>
      </c>
      <c r="O147" t="s">
        <v>42</v>
      </c>
    </row>
    <row r="148" spans="13:15" x14ac:dyDescent="0.2">
      <c r="M148" s="45">
        <v>1193</v>
      </c>
      <c r="O148" t="s">
        <v>43</v>
      </c>
    </row>
    <row r="149" spans="13:15" x14ac:dyDescent="0.2">
      <c r="M149" s="45">
        <v>805</v>
      </c>
      <c r="O149" t="s">
        <v>44</v>
      </c>
    </row>
    <row r="150" spans="13:15" x14ac:dyDescent="0.2">
      <c r="M150" s="45">
        <v>139</v>
      </c>
      <c r="O150" t="s">
        <v>45</v>
      </c>
    </row>
    <row r="151" spans="13:15" x14ac:dyDescent="0.2">
      <c r="M151" s="45">
        <v>163</v>
      </c>
      <c r="O151" t="s">
        <v>46</v>
      </c>
    </row>
    <row r="152" spans="13:15" x14ac:dyDescent="0.2">
      <c r="M152" s="45">
        <v>2788</v>
      </c>
      <c r="O152" t="s">
        <v>47</v>
      </c>
    </row>
    <row r="153" spans="13:15" x14ac:dyDescent="0.2">
      <c r="M153" s="45">
        <v>355</v>
      </c>
      <c r="O153" t="s">
        <v>48</v>
      </c>
    </row>
    <row r="154" spans="13:15" x14ac:dyDescent="0.2">
      <c r="M154" s="45">
        <v>523</v>
      </c>
      <c r="O154" t="s">
        <v>49</v>
      </c>
    </row>
    <row r="155" spans="13:15" x14ac:dyDescent="0.2">
      <c r="M155" s="45">
        <v>7052</v>
      </c>
      <c r="O155" t="s">
        <v>50</v>
      </c>
    </row>
    <row r="156" spans="13:15" x14ac:dyDescent="0.2">
      <c r="M156" s="45">
        <v>105</v>
      </c>
      <c r="O156" t="s">
        <v>51</v>
      </c>
    </row>
    <row r="157" spans="13:15" x14ac:dyDescent="0.2">
      <c r="M157" s="45">
        <v>2275</v>
      </c>
      <c r="O157" t="s">
        <v>52</v>
      </c>
    </row>
    <row r="158" spans="13:15" x14ac:dyDescent="0.2">
      <c r="M158" s="45">
        <v>3297</v>
      </c>
      <c r="O158" t="s">
        <v>53</v>
      </c>
    </row>
    <row r="159" spans="13:15" x14ac:dyDescent="0.2">
      <c r="M159" s="45">
        <v>41</v>
      </c>
      <c r="O159" t="s">
        <v>54</v>
      </c>
    </row>
    <row r="160" spans="13:15" x14ac:dyDescent="0.2">
      <c r="M160" s="45">
        <v>4657</v>
      </c>
      <c r="O160" t="s">
        <v>55</v>
      </c>
    </row>
    <row r="161" spans="9:22" x14ac:dyDescent="0.2">
      <c r="M161" s="45">
        <v>7</v>
      </c>
      <c r="O161" t="s">
        <v>56</v>
      </c>
    </row>
    <row r="162" spans="9:22" x14ac:dyDescent="0.2">
      <c r="M162" s="45">
        <v>399</v>
      </c>
      <c r="O162" t="s">
        <v>57</v>
      </c>
    </row>
    <row r="163" spans="9:22" x14ac:dyDescent="0.2">
      <c r="M163" s="45">
        <v>19</v>
      </c>
      <c r="O163" t="s">
        <v>58</v>
      </c>
    </row>
    <row r="164" spans="9:22" x14ac:dyDescent="0.2">
      <c r="M164" s="45">
        <v>755</v>
      </c>
      <c r="O164" t="s">
        <v>59</v>
      </c>
    </row>
    <row r="165" spans="9:22" x14ac:dyDescent="0.2">
      <c r="M165" s="45">
        <v>93</v>
      </c>
      <c r="O165" t="s">
        <v>60</v>
      </c>
    </row>
    <row r="166" spans="9:22" x14ac:dyDescent="0.2">
      <c r="M166" s="45">
        <v>291</v>
      </c>
      <c r="O166" t="s">
        <v>61</v>
      </c>
    </row>
    <row r="167" spans="9:22" x14ac:dyDescent="0.2">
      <c r="M167" s="45">
        <v>5000</v>
      </c>
      <c r="O167" t="s">
        <v>62</v>
      </c>
    </row>
    <row r="168" spans="9:22" x14ac:dyDescent="0.2">
      <c r="M168" s="45">
        <v>6652</v>
      </c>
      <c r="O168" t="s">
        <v>63</v>
      </c>
    </row>
    <row r="169" spans="9:22" x14ac:dyDescent="0.2">
      <c r="M169" s="45">
        <v>4811</v>
      </c>
      <c r="O169" t="s">
        <v>64</v>
      </c>
    </row>
    <row r="170" spans="9:22" x14ac:dyDescent="0.2">
      <c r="M170" s="48">
        <v>3890</v>
      </c>
      <c r="O170" t="s">
        <v>65</v>
      </c>
    </row>
    <row r="171" spans="9:22" x14ac:dyDescent="0.2">
      <c r="M171" s="45">
        <f>SUM(M128:M170)</f>
        <v>500848</v>
      </c>
    </row>
    <row r="172" spans="9:22" x14ac:dyDescent="0.2">
      <c r="M172" s="45"/>
    </row>
    <row r="173" spans="9:22" x14ac:dyDescent="0.2">
      <c r="M173" s="45">
        <f>+M171+M126+M119+M117</f>
        <v>632277</v>
      </c>
      <c r="O173" t="s">
        <v>87</v>
      </c>
    </row>
    <row r="174" spans="9:22" x14ac:dyDescent="0.2">
      <c r="M174" s="45"/>
    </row>
    <row r="175" spans="9:22" x14ac:dyDescent="0.2">
      <c r="M175" s="3">
        <f>+M173+M107</f>
        <v>1517463.3392045998</v>
      </c>
    </row>
    <row r="176" spans="9:22" ht="17.25" x14ac:dyDescent="0.25">
      <c r="I176" s="52"/>
      <c r="M176" s="53">
        <v>7350</v>
      </c>
      <c r="O176" s="51" t="s">
        <v>88</v>
      </c>
      <c r="P176" s="36"/>
      <c r="Q176" s="37"/>
      <c r="R176" s="38"/>
      <c r="S176" s="19"/>
      <c r="T176" s="21"/>
      <c r="U176" s="5"/>
      <c r="V176" s="5"/>
    </row>
    <row r="177" spans="9:13" x14ac:dyDescent="0.2">
      <c r="I177" s="54">
        <f>+I107+I117</f>
        <v>1114263.2692045998</v>
      </c>
      <c r="M177" s="3">
        <f>+M175-M176</f>
        <v>1510113.3392045998</v>
      </c>
    </row>
    <row r="178" spans="9:13" x14ac:dyDescent="0.2">
      <c r="M178" s="45"/>
    </row>
    <row r="179" spans="9:13" x14ac:dyDescent="0.2">
      <c r="M179" s="45"/>
    </row>
    <row r="180" spans="9:13" x14ac:dyDescent="0.2">
      <c r="M180" s="45"/>
    </row>
    <row r="181" spans="9:13" x14ac:dyDescent="0.2">
      <c r="M181" s="45"/>
    </row>
    <row r="182" spans="9:13" x14ac:dyDescent="0.2">
      <c r="M182" s="45"/>
    </row>
    <row r="183" spans="9:13" x14ac:dyDescent="0.2">
      <c r="M183" s="45"/>
    </row>
    <row r="184" spans="9:13" x14ac:dyDescent="0.2">
      <c r="M184" s="45"/>
    </row>
    <row r="185" spans="9:13" x14ac:dyDescent="0.2">
      <c r="M185" s="45"/>
    </row>
    <row r="186" spans="9:13" x14ac:dyDescent="0.2">
      <c r="M186" s="45"/>
    </row>
    <row r="187" spans="9:13" x14ac:dyDescent="0.2">
      <c r="M187" s="45"/>
    </row>
    <row r="188" spans="9:13" x14ac:dyDescent="0.2">
      <c r="M188" s="45"/>
    </row>
    <row r="189" spans="9:13" x14ac:dyDescent="0.2">
      <c r="M189" s="45"/>
    </row>
    <row r="190" spans="9:13" x14ac:dyDescent="0.2">
      <c r="M190" s="45"/>
    </row>
    <row r="191" spans="9:13" x14ac:dyDescent="0.2">
      <c r="M191" s="45"/>
    </row>
    <row r="192" spans="9:13" x14ac:dyDescent="0.2">
      <c r="M192" s="45"/>
    </row>
  </sheetData>
  <mergeCells count="7">
    <mergeCell ref="B3:M11"/>
    <mergeCell ref="E17:G17"/>
    <mergeCell ref="I17:K17"/>
    <mergeCell ref="M17:O17"/>
    <mergeCell ref="E18:G18"/>
    <mergeCell ref="I18:K18"/>
    <mergeCell ref="M18:O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DR1 - 55- Attachment 1</vt:lpstr>
    </vt:vector>
  </TitlesOfParts>
  <Company>Peoples Natural Gas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2021-07-25T19:06:29Z</dcterms:created>
  <dcterms:modified xsi:type="dcterms:W3CDTF">2021-07-25T19:09:04Z</dcterms:modified>
</cp:coreProperties>
</file>