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rown\Box\2021 Kentucky Rate Case\PSC DR2 - AG DR1\AGDR1 Responses\AG DR1 Attachments\"/>
    </mc:Choice>
  </mc:AlternateContent>
  <bookViews>
    <workbookView xWindow="0" yWindow="0" windowWidth="19200" windowHeight="8145"/>
  </bookViews>
  <sheets>
    <sheet name="Summary by Year" sheetId="1" r:id="rId1"/>
    <sheet name="Summary by Compan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M33" i="1" l="1"/>
  <c r="N33" i="1" s="1"/>
  <c r="K93" i="2"/>
  <c r="L90" i="2"/>
  <c r="L93" i="2" s="1"/>
  <c r="J93" i="2"/>
  <c r="I93" i="2"/>
  <c r="H93" i="2"/>
  <c r="L70" i="2"/>
  <c r="K70" i="2"/>
  <c r="J70" i="2"/>
  <c r="I70" i="2"/>
  <c r="H70" i="2"/>
  <c r="L46" i="2"/>
  <c r="K46" i="2"/>
  <c r="J46" i="2"/>
  <c r="I46" i="2"/>
  <c r="H46" i="2"/>
  <c r="L22" i="2"/>
  <c r="K22" i="2"/>
  <c r="J22" i="2"/>
  <c r="I22" i="2"/>
  <c r="H22" i="2"/>
  <c r="L75" i="1"/>
  <c r="M75" i="1" s="1"/>
  <c r="K78" i="1"/>
  <c r="J78" i="1"/>
  <c r="H78" i="1"/>
  <c r="M77" i="1"/>
  <c r="N77" i="1" s="1"/>
  <c r="M76" i="1"/>
  <c r="N76" i="1" s="1"/>
  <c r="M64" i="1"/>
  <c r="N64" i="1" s="1"/>
  <c r="M65" i="1"/>
  <c r="N65" i="1" s="1"/>
  <c r="L67" i="1"/>
  <c r="K67" i="1"/>
  <c r="J67" i="1"/>
  <c r="H67" i="1"/>
  <c r="M66" i="1"/>
  <c r="N66" i="1" s="1"/>
  <c r="H96" i="2" l="1"/>
  <c r="I96" i="2"/>
  <c r="J96" i="2"/>
  <c r="L96" i="2"/>
  <c r="K96" i="2"/>
  <c r="L78" i="1"/>
  <c r="M78" i="1"/>
  <c r="N78" i="1"/>
  <c r="N75" i="1"/>
  <c r="M67" i="1"/>
  <c r="N67" i="1" s="1"/>
  <c r="L17" i="1" l="1"/>
  <c r="K17" i="1"/>
  <c r="J17" i="1"/>
  <c r="H17" i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36" i="1"/>
  <c r="N36" i="1" s="1"/>
  <c r="M35" i="1"/>
  <c r="N35" i="1" s="1"/>
  <c r="M34" i="1"/>
  <c r="N34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L37" i="1"/>
  <c r="K37" i="1"/>
  <c r="J37" i="1"/>
  <c r="H37" i="1"/>
  <c r="L56" i="1"/>
  <c r="K56" i="1"/>
  <c r="J56" i="1"/>
  <c r="H56" i="1"/>
  <c r="M17" i="1" l="1"/>
  <c r="N17" i="1" s="1"/>
  <c r="M37" i="1"/>
  <c r="N37" i="1" s="1"/>
  <c r="M56" i="1"/>
  <c r="N56" i="1" s="1"/>
</calcChain>
</file>

<file path=xl/sharedStrings.xml><?xml version="1.0" encoding="utf-8"?>
<sst xmlns="http://schemas.openxmlformats.org/spreadsheetml/2006/main" count="266" uniqueCount="50">
  <si>
    <t>Delta Natural Gas</t>
  </si>
  <si>
    <t>Delta Resources</t>
  </si>
  <si>
    <t>Delgasco</t>
  </si>
  <si>
    <t>Enpro</t>
  </si>
  <si>
    <t>Total</t>
  </si>
  <si>
    <t>Affiliates</t>
  </si>
  <si>
    <t>Account Description</t>
  </si>
  <si>
    <t>Account</t>
  </si>
  <si>
    <t>Number</t>
  </si>
  <si>
    <t>Allocation Method</t>
  </si>
  <si>
    <t>DEL Fleet Overhead</t>
  </si>
  <si>
    <t>Proj G&amp;A Surcharge</t>
  </si>
  <si>
    <t>Finance/Accounting ST</t>
  </si>
  <si>
    <t>Management</t>
  </si>
  <si>
    <t>Supervision</t>
  </si>
  <si>
    <t>Gas Supply - ST</t>
  </si>
  <si>
    <t>Gas Operations - ST</t>
  </si>
  <si>
    <t>Gas Operations - OT</t>
  </si>
  <si>
    <t>Settlement Affiliate</t>
  </si>
  <si>
    <t>Calendar Year 2020</t>
  </si>
  <si>
    <t>Calendar Year 2019</t>
  </si>
  <si>
    <t>Secondary Cost Element Charges</t>
  </si>
  <si>
    <t xml:space="preserve">TOTAL - Interco Operating Exp &amp; Internal Supp - Affil </t>
  </si>
  <si>
    <t>Actual - January-June 2021</t>
  </si>
  <si>
    <t>Variance</t>
  </si>
  <si>
    <t>Calendar Year 2018</t>
  </si>
  <si>
    <t>Administrative Expense</t>
  </si>
  <si>
    <t>Storage Fees</t>
  </si>
  <si>
    <t>Incentive Compensation</t>
  </si>
  <si>
    <t>TOTAL - Expenses Transferred</t>
  </si>
  <si>
    <t>Calendar Year 2017</t>
  </si>
  <si>
    <t>Jan-Jun 2021</t>
  </si>
  <si>
    <t>Calendar Yr 2020</t>
  </si>
  <si>
    <t>Calendar Yr 2019</t>
  </si>
  <si>
    <t>Calendar Yr 2018</t>
  </si>
  <si>
    <t>Calendar Yr 2017</t>
  </si>
  <si>
    <t>(6 months only)</t>
  </si>
  <si>
    <t>DELTA RESOURCES - 1700</t>
  </si>
  <si>
    <t>DELTA NATURAL GAS - 1600</t>
  </si>
  <si>
    <t>DELGASCO - 1800</t>
  </si>
  <si>
    <t>ENPRO - 1900</t>
  </si>
  <si>
    <t>Percentage of MCF Stored</t>
  </si>
  <si>
    <t>Direct assignment</t>
  </si>
  <si>
    <t>PKY</t>
  </si>
  <si>
    <t>Check Figure</t>
  </si>
  <si>
    <t>Inter-Co Op Exp (Gas Storage Alloc) - 1800 - Delgasco</t>
  </si>
  <si>
    <t>Inter-Co Op Exp (Gas Storage Alloc) - 1900 - Enpro</t>
  </si>
  <si>
    <t>Gas Storage Allocation</t>
  </si>
  <si>
    <t>Time Study</t>
  </si>
  <si>
    <t>Overhead rate applied to direct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</si>
</sst>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/>
    <xf numFmtId="0" fontId="0" fillId="0" borderId="1" xfId="0" applyBorder="1" applyAlignment="1">
      <alignment horizontal="left"/>
    </xf>
    <xf numFmtId="43" fontId="0" fillId="0" borderId="1" xfId="0" applyNumberFormat="1" applyBorder="1"/>
    <xf numFmtId="2" fontId="0" fillId="0" borderId="0" xfId="0" applyNumberFormat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43" fontId="0" fillId="0" borderId="1" xfId="0" applyNumberFormat="1" applyFill="1" applyBorder="1"/>
    <xf numFmtId="0" fontId="0" fillId="0" borderId="0" xfId="0" applyFill="1"/>
    <xf numFmtId="43" fontId="0" fillId="0" borderId="0" xfId="0" applyNumberFormat="1" applyAlignment="1">
      <alignment horizontal="right"/>
    </xf>
    <xf numFmtId="43" fontId="0" fillId="2" borderId="0" xfId="0" applyNumberFormat="1" applyFill="1"/>
    <xf numFmtId="43" fontId="0" fillId="2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T78"/>
  <sheetViews>
    <sheetView tabSelected="1" zoomScale="80" zoomScaleNormal="80" workbookViewId="0">
      <selection activeCell="H56" sqref="H56"/>
    </sheetView>
  </sheetViews>
  <sheetFormatPr defaultRowHeight="15" x14ac:dyDescent="0.25"/>
  <cols>
    <col min="1" max="3" width="2" customWidth="1"/>
    <col min="4" max="4" width="17" style="1" customWidth="1"/>
    <col min="5" max="5" width="53.5703125" bestFit="1" customWidth="1"/>
    <col min="6" max="6" width="42.85546875" style="4" bestFit="1" customWidth="1"/>
    <col min="7" max="7" width="2.42578125" customWidth="1"/>
    <col min="8" max="8" width="17.42578125" customWidth="1"/>
    <col min="9" max="9" width="2.28515625" customWidth="1"/>
    <col min="10" max="13" width="15.28515625" customWidth="1"/>
    <col min="14" max="14" width="12.28515625" bestFit="1" customWidth="1"/>
  </cols>
  <sheetData>
    <row r="2" spans="4:14" x14ac:dyDescent="0.25">
      <c r="D2" s="6" t="s">
        <v>23</v>
      </c>
      <c r="E2" s="2"/>
      <c r="F2" s="3"/>
    </row>
    <row r="3" spans="4:14" x14ac:dyDescent="0.25">
      <c r="H3" s="2"/>
      <c r="J3" s="2" t="s">
        <v>5</v>
      </c>
      <c r="K3" s="2"/>
      <c r="L3" s="2"/>
      <c r="M3" s="2"/>
      <c r="N3" s="2"/>
    </row>
    <row r="4" spans="4:14" x14ac:dyDescent="0.25">
      <c r="D4" s="1" t="s">
        <v>7</v>
      </c>
      <c r="E4" s="1"/>
      <c r="G4" s="1"/>
      <c r="H4" s="1" t="s">
        <v>0</v>
      </c>
      <c r="I4" s="1"/>
      <c r="J4" s="1" t="s">
        <v>1</v>
      </c>
      <c r="K4" s="1" t="s">
        <v>2</v>
      </c>
      <c r="L4" s="1" t="s">
        <v>3</v>
      </c>
      <c r="M4" s="1" t="s">
        <v>4</v>
      </c>
      <c r="N4" s="1" t="s">
        <v>24</v>
      </c>
    </row>
    <row r="5" spans="4:14" x14ac:dyDescent="0.25">
      <c r="D5" s="3" t="s">
        <v>8</v>
      </c>
      <c r="E5" s="3" t="s">
        <v>6</v>
      </c>
      <c r="F5" s="3" t="s">
        <v>9</v>
      </c>
      <c r="G5" s="1"/>
      <c r="H5" s="3">
        <v>1600</v>
      </c>
      <c r="I5" s="1"/>
      <c r="J5" s="3">
        <v>1700</v>
      </c>
      <c r="K5" s="3">
        <v>1800</v>
      </c>
      <c r="L5" s="3">
        <v>1900</v>
      </c>
      <c r="M5" s="3"/>
      <c r="N5" s="3"/>
    </row>
    <row r="7" spans="4:14" x14ac:dyDescent="0.25">
      <c r="D7" s="1">
        <v>5999058</v>
      </c>
      <c r="E7" t="s">
        <v>45</v>
      </c>
      <c r="F7" s="4" t="s">
        <v>41</v>
      </c>
      <c r="H7" s="5">
        <v>-30385.35</v>
      </c>
      <c r="I7" s="5"/>
      <c r="J7" s="5"/>
      <c r="K7" s="5">
        <v>30385.35</v>
      </c>
      <c r="L7" s="5"/>
      <c r="M7" s="5">
        <f>SUM(J7:L7)</f>
        <v>30385.35</v>
      </c>
      <c r="N7" s="5">
        <f>+H7+M7</f>
        <v>0</v>
      </c>
    </row>
    <row r="8" spans="4:14" x14ac:dyDescent="0.25">
      <c r="D8" s="1">
        <v>5999059</v>
      </c>
      <c r="E8" t="s">
        <v>46</v>
      </c>
      <c r="F8" s="4" t="s">
        <v>41</v>
      </c>
      <c r="H8" s="5">
        <v>-33072.57</v>
      </c>
      <c r="I8" s="5"/>
      <c r="J8" s="5"/>
      <c r="K8" s="5"/>
      <c r="L8" s="5">
        <v>33072.57</v>
      </c>
      <c r="M8" s="5">
        <f t="shared" ref="M8:M16" si="0">SUM(J8:L8)</f>
        <v>33072.57</v>
      </c>
      <c r="N8" s="5">
        <f t="shared" ref="N8:N17" si="1">+H8+M8</f>
        <v>0</v>
      </c>
    </row>
    <row r="9" spans="4:14" x14ac:dyDescent="0.25">
      <c r="D9" s="1">
        <v>8204001</v>
      </c>
      <c r="E9" t="s">
        <v>12</v>
      </c>
      <c r="F9" s="17" t="s">
        <v>42</v>
      </c>
      <c r="H9" s="5">
        <v>-335.34</v>
      </c>
      <c r="I9" s="5"/>
      <c r="J9" s="5">
        <v>335.34</v>
      </c>
      <c r="K9" s="5"/>
      <c r="L9" s="5"/>
      <c r="M9" s="5">
        <f t="shared" si="0"/>
        <v>335.34</v>
      </c>
      <c r="N9" s="5">
        <f t="shared" si="1"/>
        <v>0</v>
      </c>
    </row>
    <row r="10" spans="4:14" x14ac:dyDescent="0.25">
      <c r="D10" s="1">
        <v>8204010</v>
      </c>
      <c r="E10" t="s">
        <v>13</v>
      </c>
      <c r="F10" s="17" t="s">
        <v>42</v>
      </c>
      <c r="H10" s="5">
        <v>-16276.53</v>
      </c>
      <c r="I10" s="5"/>
      <c r="J10" s="5">
        <v>5468.34</v>
      </c>
      <c r="K10" s="5">
        <v>5596.75</v>
      </c>
      <c r="L10" s="5">
        <v>5211.4399999999996</v>
      </c>
      <c r="M10" s="5">
        <f t="shared" si="0"/>
        <v>16276.529999999999</v>
      </c>
      <c r="N10" s="5">
        <f t="shared" si="1"/>
        <v>0</v>
      </c>
    </row>
    <row r="11" spans="4:14" x14ac:dyDescent="0.25">
      <c r="D11" s="1">
        <v>8204049</v>
      </c>
      <c r="E11" t="s">
        <v>16</v>
      </c>
      <c r="F11" s="17" t="s">
        <v>42</v>
      </c>
      <c r="H11" s="5">
        <v>-13881.36</v>
      </c>
      <c r="I11" s="5"/>
      <c r="J11" s="5"/>
      <c r="K11" s="5"/>
      <c r="L11" s="5">
        <v>13881.36</v>
      </c>
      <c r="M11" s="5">
        <f t="shared" si="0"/>
        <v>13881.36</v>
      </c>
      <c r="N11" s="5">
        <f t="shared" si="1"/>
        <v>0</v>
      </c>
    </row>
    <row r="12" spans="4:14" x14ac:dyDescent="0.25">
      <c r="D12" s="1">
        <v>8204059</v>
      </c>
      <c r="E12" t="s">
        <v>15</v>
      </c>
      <c r="F12" s="17" t="s">
        <v>42</v>
      </c>
      <c r="H12" s="5"/>
      <c r="I12" s="5"/>
      <c r="J12" s="5"/>
      <c r="K12" s="5"/>
      <c r="L12" s="5"/>
      <c r="M12" s="5">
        <f t="shared" si="0"/>
        <v>0</v>
      </c>
      <c r="N12" s="5">
        <f t="shared" si="1"/>
        <v>0</v>
      </c>
    </row>
    <row r="13" spans="4:14" x14ac:dyDescent="0.25">
      <c r="D13" s="1">
        <v>8204149</v>
      </c>
      <c r="E13" t="s">
        <v>17</v>
      </c>
      <c r="F13" s="17" t="s">
        <v>42</v>
      </c>
      <c r="H13" s="5">
        <v>-69.06</v>
      </c>
      <c r="I13" s="5"/>
      <c r="J13" s="5"/>
      <c r="K13" s="5"/>
      <c r="L13" s="5">
        <v>69.06</v>
      </c>
      <c r="M13" s="5">
        <f t="shared" si="0"/>
        <v>69.06</v>
      </c>
      <c r="N13" s="5">
        <f t="shared" si="1"/>
        <v>0</v>
      </c>
    </row>
    <row r="14" spans="4:14" x14ac:dyDescent="0.25">
      <c r="D14" s="1">
        <v>8402004</v>
      </c>
      <c r="E14" t="s">
        <v>11</v>
      </c>
      <c r="F14" s="4" t="s">
        <v>49</v>
      </c>
      <c r="H14" s="5">
        <v>-4431.53</v>
      </c>
      <c r="I14" s="5"/>
      <c r="J14" s="5">
        <v>841.53</v>
      </c>
      <c r="K14" s="5">
        <v>811.53</v>
      </c>
      <c r="L14" s="5">
        <v>2778.47</v>
      </c>
      <c r="M14" s="5">
        <f t="shared" si="0"/>
        <v>4431.53</v>
      </c>
      <c r="N14" s="5">
        <f t="shared" si="1"/>
        <v>0</v>
      </c>
    </row>
    <row r="15" spans="4:14" x14ac:dyDescent="0.25">
      <c r="D15" s="1">
        <v>8405000</v>
      </c>
      <c r="E15" t="s">
        <v>10</v>
      </c>
      <c r="F15" s="4" t="s">
        <v>49</v>
      </c>
      <c r="H15" s="5">
        <v>-2811.74</v>
      </c>
      <c r="I15" s="5"/>
      <c r="J15" s="5">
        <v>533.94000000000005</v>
      </c>
      <c r="K15" s="5">
        <v>514.9</v>
      </c>
      <c r="L15" s="5">
        <v>1762.9</v>
      </c>
      <c r="M15" s="5">
        <f t="shared" si="0"/>
        <v>2811.7400000000002</v>
      </c>
      <c r="N15" s="5">
        <f t="shared" si="1"/>
        <v>0</v>
      </c>
    </row>
    <row r="16" spans="4:14" x14ac:dyDescent="0.25">
      <c r="D16" s="3"/>
      <c r="E16" s="2"/>
      <c r="F16" s="3"/>
      <c r="G16" s="2"/>
      <c r="H16" s="7"/>
      <c r="I16" s="7"/>
      <c r="J16" s="7"/>
      <c r="K16" s="7"/>
      <c r="L16" s="7"/>
      <c r="M16" s="7">
        <f t="shared" si="0"/>
        <v>0</v>
      </c>
      <c r="N16" s="5">
        <f t="shared" si="1"/>
        <v>0</v>
      </c>
    </row>
    <row r="17" spans="4:14" x14ac:dyDescent="0.25">
      <c r="E17" t="s">
        <v>22</v>
      </c>
      <c r="H17" s="5">
        <f>SUM(H7:H16)</f>
        <v>-101263.48</v>
      </c>
      <c r="I17" s="5"/>
      <c r="J17" s="5">
        <f>SUM(J7:J16)</f>
        <v>7179.15</v>
      </c>
      <c r="K17" s="5">
        <f>SUM(K7:K16)</f>
        <v>37308.53</v>
      </c>
      <c r="L17" s="5">
        <f>SUM(L7:L16)</f>
        <v>56775.8</v>
      </c>
      <c r="M17" s="5">
        <f>SUM(M7:M16)</f>
        <v>101263.48</v>
      </c>
      <c r="N17" s="5">
        <f t="shared" si="1"/>
        <v>0</v>
      </c>
    </row>
    <row r="18" spans="4:14" x14ac:dyDescent="0.25">
      <c r="H18" s="5"/>
      <c r="I18" s="5"/>
      <c r="J18" s="5"/>
      <c r="K18" s="5"/>
      <c r="L18" s="5"/>
      <c r="M18" s="5"/>
      <c r="N18" s="5"/>
    </row>
    <row r="19" spans="4:14" x14ac:dyDescent="0.25">
      <c r="H19" s="5"/>
      <c r="I19" s="5"/>
      <c r="J19" s="5"/>
      <c r="K19" s="5"/>
      <c r="L19" s="5"/>
      <c r="M19" s="5"/>
      <c r="N19" s="5"/>
    </row>
    <row r="20" spans="4:14" x14ac:dyDescent="0.25">
      <c r="D20" s="6" t="s">
        <v>19</v>
      </c>
      <c r="E20" s="2"/>
      <c r="F20" s="3"/>
    </row>
    <row r="21" spans="4:14" x14ac:dyDescent="0.25">
      <c r="H21" s="2"/>
      <c r="J21" s="2" t="s">
        <v>5</v>
      </c>
      <c r="K21" s="2"/>
      <c r="L21" s="2"/>
      <c r="M21" s="2"/>
      <c r="N21" s="2"/>
    </row>
    <row r="22" spans="4:14" s="1" customFormat="1" x14ac:dyDescent="0.25">
      <c r="D22" s="1" t="s">
        <v>7</v>
      </c>
      <c r="F22" s="4"/>
      <c r="H22" s="1" t="s">
        <v>0</v>
      </c>
      <c r="J22" s="1" t="s">
        <v>1</v>
      </c>
      <c r="K22" s="1" t="s">
        <v>2</v>
      </c>
      <c r="L22" s="1" t="s">
        <v>3</v>
      </c>
      <c r="M22" s="1" t="s">
        <v>4</v>
      </c>
      <c r="N22" s="1" t="s">
        <v>24</v>
      </c>
    </row>
    <row r="23" spans="4:14" s="1" customFormat="1" x14ac:dyDescent="0.25">
      <c r="D23" s="3" t="s">
        <v>8</v>
      </c>
      <c r="E23" s="3" t="s">
        <v>6</v>
      </c>
      <c r="F23" s="3" t="s">
        <v>9</v>
      </c>
      <c r="H23" s="3">
        <v>1600</v>
      </c>
      <c r="J23" s="3">
        <v>1700</v>
      </c>
      <c r="K23" s="3">
        <v>1800</v>
      </c>
      <c r="L23" s="3">
        <v>1900</v>
      </c>
      <c r="M23" s="3"/>
      <c r="N23" s="3"/>
    </row>
    <row r="25" spans="4:14" x14ac:dyDescent="0.25">
      <c r="D25" s="1">
        <v>5999058</v>
      </c>
      <c r="E25" t="s">
        <v>45</v>
      </c>
      <c r="F25" s="4" t="s">
        <v>41</v>
      </c>
      <c r="H25" s="5">
        <v>-205294.17</v>
      </c>
      <c r="I25" s="5"/>
      <c r="J25" s="5"/>
      <c r="K25" s="5">
        <v>205294.17</v>
      </c>
      <c r="L25" s="5"/>
      <c r="M25" s="5">
        <f>SUM(J25:L25)</f>
        <v>205294.17</v>
      </c>
      <c r="N25" s="5">
        <f>+H25+M25</f>
        <v>0</v>
      </c>
    </row>
    <row r="26" spans="4:14" x14ac:dyDescent="0.25">
      <c r="D26" s="1">
        <v>5999059</v>
      </c>
      <c r="E26" t="s">
        <v>46</v>
      </c>
      <c r="F26" s="4" t="s">
        <v>41</v>
      </c>
      <c r="H26" s="5">
        <v>-36259.85</v>
      </c>
      <c r="I26" s="5"/>
      <c r="J26" s="5"/>
      <c r="K26" s="5"/>
      <c r="L26" s="5">
        <v>36259.85</v>
      </c>
      <c r="M26" s="5">
        <f t="shared" ref="M26:M36" si="2">SUM(J26:L26)</f>
        <v>36259.85</v>
      </c>
      <c r="N26" s="5">
        <f t="shared" ref="N26:N37" si="3">+H26+M26</f>
        <v>0</v>
      </c>
    </row>
    <row r="27" spans="4:14" x14ac:dyDescent="0.25">
      <c r="D27" s="1">
        <v>8204001</v>
      </c>
      <c r="E27" t="s">
        <v>12</v>
      </c>
      <c r="F27" s="17" t="s">
        <v>42</v>
      </c>
      <c r="H27" s="5">
        <v>-3589.17</v>
      </c>
      <c r="I27" s="5"/>
      <c r="J27" s="5">
        <v>3589.17</v>
      </c>
      <c r="K27" s="5"/>
      <c r="L27" s="5"/>
      <c r="M27" s="5">
        <f t="shared" si="2"/>
        <v>3589.17</v>
      </c>
      <c r="N27" s="5">
        <f t="shared" si="3"/>
        <v>0</v>
      </c>
    </row>
    <row r="28" spans="4:14" x14ac:dyDescent="0.25">
      <c r="D28" s="1">
        <v>8204010</v>
      </c>
      <c r="E28" t="s">
        <v>13</v>
      </c>
      <c r="F28" s="17" t="s">
        <v>42</v>
      </c>
      <c r="H28" s="5">
        <v>-67179.34</v>
      </c>
      <c r="I28" s="5"/>
      <c r="J28" s="5">
        <v>31943.49</v>
      </c>
      <c r="K28" s="5">
        <v>18127.64</v>
      </c>
      <c r="L28" s="5">
        <v>16804.37</v>
      </c>
      <c r="M28" s="5">
        <f t="shared" si="2"/>
        <v>66875.5</v>
      </c>
      <c r="N28" s="5">
        <f t="shared" si="3"/>
        <v>-303.83999999999651</v>
      </c>
    </row>
    <row r="29" spans="4:14" x14ac:dyDescent="0.25">
      <c r="D29" s="1">
        <v>8204032</v>
      </c>
      <c r="E29" t="s">
        <v>14</v>
      </c>
      <c r="F29" s="17" t="s">
        <v>42</v>
      </c>
      <c r="H29" s="5"/>
      <c r="I29" s="5"/>
      <c r="J29" s="5"/>
      <c r="K29" s="5"/>
      <c r="L29" s="5"/>
      <c r="M29" s="5">
        <f t="shared" si="2"/>
        <v>0</v>
      </c>
      <c r="N29" s="5">
        <f t="shared" si="3"/>
        <v>0</v>
      </c>
    </row>
    <row r="30" spans="4:14" x14ac:dyDescent="0.25">
      <c r="D30" s="1">
        <v>8204049</v>
      </c>
      <c r="E30" t="s">
        <v>16</v>
      </c>
      <c r="F30" s="17" t="s">
        <v>42</v>
      </c>
      <c r="H30" s="5">
        <v>-24322.43</v>
      </c>
      <c r="I30" s="5"/>
      <c r="J30" s="5"/>
      <c r="K30" s="5"/>
      <c r="L30" s="5">
        <v>24053.63</v>
      </c>
      <c r="M30" s="5">
        <f t="shared" si="2"/>
        <v>24053.63</v>
      </c>
      <c r="N30" s="5">
        <f t="shared" si="3"/>
        <v>-268.79999999999927</v>
      </c>
    </row>
    <row r="31" spans="4:14" x14ac:dyDescent="0.25">
      <c r="D31" s="1">
        <v>8204059</v>
      </c>
      <c r="E31" t="s">
        <v>15</v>
      </c>
      <c r="F31" s="17" t="s">
        <v>42</v>
      </c>
      <c r="H31" s="5"/>
      <c r="I31" s="5"/>
      <c r="J31" s="5"/>
      <c r="K31" s="5"/>
      <c r="L31" s="5"/>
      <c r="M31" s="5">
        <f t="shared" si="2"/>
        <v>0</v>
      </c>
      <c r="N31" s="5">
        <f t="shared" si="3"/>
        <v>0</v>
      </c>
    </row>
    <row r="32" spans="4:14" x14ac:dyDescent="0.25">
      <c r="D32" s="1">
        <v>8204149</v>
      </c>
      <c r="E32" t="s">
        <v>17</v>
      </c>
      <c r="F32" s="17" t="s">
        <v>42</v>
      </c>
      <c r="H32" s="5"/>
      <c r="I32" s="5"/>
      <c r="J32" s="5"/>
      <c r="K32" s="5"/>
      <c r="L32" s="5"/>
      <c r="M32" s="5">
        <f t="shared" si="2"/>
        <v>0</v>
      </c>
      <c r="N32" s="5">
        <f t="shared" si="3"/>
        <v>0</v>
      </c>
    </row>
    <row r="33" spans="4:14" x14ac:dyDescent="0.25">
      <c r="D33" s="1">
        <v>8360032</v>
      </c>
      <c r="E33" t="s">
        <v>18</v>
      </c>
      <c r="F33" s="17" t="s">
        <v>42</v>
      </c>
      <c r="H33" s="5">
        <v>-31565.51</v>
      </c>
      <c r="I33" s="5"/>
      <c r="J33" s="5"/>
      <c r="K33" s="5"/>
      <c r="L33" s="5">
        <v>31565.51</v>
      </c>
      <c r="M33" s="5">
        <f t="shared" si="2"/>
        <v>31565.51</v>
      </c>
      <c r="N33" s="5">
        <f t="shared" si="3"/>
        <v>0</v>
      </c>
    </row>
    <row r="34" spans="4:14" x14ac:dyDescent="0.25">
      <c r="D34" s="1">
        <v>8402004</v>
      </c>
      <c r="E34" t="s">
        <v>11</v>
      </c>
      <c r="F34" s="4" t="s">
        <v>49</v>
      </c>
      <c r="H34" s="5">
        <v>-24499.17</v>
      </c>
      <c r="I34" s="5"/>
      <c r="J34" s="5">
        <v>7994.87</v>
      </c>
      <c r="K34" s="5">
        <v>4078.72</v>
      </c>
      <c r="L34" s="5">
        <v>12296.72</v>
      </c>
      <c r="M34" s="5">
        <f t="shared" si="2"/>
        <v>24370.309999999998</v>
      </c>
      <c r="N34" s="5">
        <f t="shared" si="3"/>
        <v>-128.86000000000058</v>
      </c>
    </row>
    <row r="35" spans="4:14" x14ac:dyDescent="0.25">
      <c r="D35" s="1">
        <v>8405000</v>
      </c>
      <c r="E35" t="s">
        <v>10</v>
      </c>
      <c r="F35" s="4" t="s">
        <v>49</v>
      </c>
      <c r="H35" s="5">
        <v>-9128.73</v>
      </c>
      <c r="I35" s="5"/>
      <c r="J35" s="5">
        <v>3411.14</v>
      </c>
      <c r="K35" s="5">
        <v>1740.27</v>
      </c>
      <c r="L35" s="5">
        <v>3922.35</v>
      </c>
      <c r="M35" s="5">
        <f t="shared" si="2"/>
        <v>9073.76</v>
      </c>
      <c r="N35" s="5">
        <f t="shared" si="3"/>
        <v>-54.969999999999345</v>
      </c>
    </row>
    <row r="36" spans="4:14" x14ac:dyDescent="0.25">
      <c r="D36" s="3"/>
      <c r="E36" s="2"/>
      <c r="F36" s="3"/>
      <c r="G36" s="2"/>
      <c r="H36" s="7"/>
      <c r="I36" s="7"/>
      <c r="J36" s="7"/>
      <c r="K36" s="7"/>
      <c r="L36" s="7"/>
      <c r="M36" s="7">
        <f t="shared" si="2"/>
        <v>0</v>
      </c>
      <c r="N36" s="7">
        <f t="shared" si="3"/>
        <v>0</v>
      </c>
    </row>
    <row r="37" spans="4:14" x14ac:dyDescent="0.25">
      <c r="E37" t="s">
        <v>22</v>
      </c>
      <c r="H37" s="5">
        <f>SUM(H25:H36)</f>
        <v>-401838.37</v>
      </c>
      <c r="I37" s="5"/>
      <c r="J37" s="5">
        <f>SUM(J25:J36)</f>
        <v>46938.670000000006</v>
      </c>
      <c r="K37" s="5">
        <f>SUM(K25:K36)</f>
        <v>229240.8</v>
      </c>
      <c r="L37" s="5">
        <f>SUM(L25:L36)</f>
        <v>124902.43000000001</v>
      </c>
      <c r="M37" s="5">
        <f>SUM(M25:M36)</f>
        <v>401081.90000000008</v>
      </c>
      <c r="N37" s="5">
        <f t="shared" si="3"/>
        <v>-756.46999999991385</v>
      </c>
    </row>
    <row r="38" spans="4:14" x14ac:dyDescent="0.25">
      <c r="H38" s="5"/>
      <c r="I38" s="5"/>
      <c r="J38" s="5"/>
      <c r="K38" s="5"/>
      <c r="L38" s="5"/>
      <c r="M38" s="5"/>
    </row>
    <row r="39" spans="4:14" x14ac:dyDescent="0.25">
      <c r="H39" s="5"/>
      <c r="I39" s="5"/>
      <c r="J39" s="5"/>
      <c r="K39" s="5"/>
      <c r="L39" s="5"/>
      <c r="M39" s="5"/>
    </row>
    <row r="40" spans="4:14" x14ac:dyDescent="0.25">
      <c r="D40" s="6" t="s">
        <v>20</v>
      </c>
      <c r="E40" s="2"/>
      <c r="F40" s="3"/>
    </row>
    <row r="41" spans="4:14" x14ac:dyDescent="0.25">
      <c r="H41" s="2"/>
      <c r="J41" s="2" t="s">
        <v>5</v>
      </c>
      <c r="K41" s="2"/>
      <c r="L41" s="2"/>
      <c r="M41" s="2"/>
      <c r="N41" s="2"/>
    </row>
    <row r="42" spans="4:14" x14ac:dyDescent="0.25">
      <c r="D42" s="1" t="s">
        <v>7</v>
      </c>
      <c r="E42" s="1"/>
      <c r="G42" s="1"/>
      <c r="H42" s="1" t="s">
        <v>0</v>
      </c>
      <c r="I42" s="1"/>
      <c r="J42" s="1" t="s">
        <v>1</v>
      </c>
      <c r="K42" s="1" t="s">
        <v>2</v>
      </c>
      <c r="L42" s="1" t="s">
        <v>3</v>
      </c>
      <c r="M42" s="1" t="s">
        <v>4</v>
      </c>
      <c r="N42" s="1" t="s">
        <v>24</v>
      </c>
    </row>
    <row r="43" spans="4:14" x14ac:dyDescent="0.25">
      <c r="D43" s="3" t="s">
        <v>8</v>
      </c>
      <c r="E43" s="3" t="s">
        <v>6</v>
      </c>
      <c r="F43" s="3" t="s">
        <v>9</v>
      </c>
      <c r="G43" s="1"/>
      <c r="H43" s="3">
        <v>1600</v>
      </c>
      <c r="I43" s="1"/>
      <c r="J43" s="3">
        <v>1700</v>
      </c>
      <c r="K43" s="3">
        <v>1800</v>
      </c>
      <c r="L43" s="3">
        <v>1900</v>
      </c>
      <c r="M43" s="3"/>
      <c r="N43" s="3"/>
    </row>
    <row r="45" spans="4:14" x14ac:dyDescent="0.25">
      <c r="D45" s="1">
        <v>5999058</v>
      </c>
      <c r="E45" t="s">
        <v>45</v>
      </c>
      <c r="F45" s="4" t="s">
        <v>41</v>
      </c>
      <c r="H45" s="5">
        <v>-160577</v>
      </c>
      <c r="I45" s="5"/>
      <c r="J45" s="5"/>
      <c r="K45" s="5">
        <v>160577</v>
      </c>
      <c r="L45" s="5"/>
      <c r="M45" s="5">
        <f>SUM(J45:L45)</f>
        <v>160577</v>
      </c>
      <c r="N45" s="5">
        <f>+H45+M45</f>
        <v>0</v>
      </c>
    </row>
    <row r="46" spans="4:14" x14ac:dyDescent="0.25">
      <c r="D46" s="1">
        <v>5999059</v>
      </c>
      <c r="E46" t="s">
        <v>46</v>
      </c>
      <c r="F46" s="4" t="s">
        <v>41</v>
      </c>
      <c r="H46" s="5">
        <v>-57109</v>
      </c>
      <c r="I46" s="5"/>
      <c r="J46" s="5"/>
      <c r="K46" s="5"/>
      <c r="L46" s="5">
        <v>57109</v>
      </c>
      <c r="M46" s="5">
        <f t="shared" ref="M46:M55" si="4">SUM(J46:L46)</f>
        <v>57109</v>
      </c>
      <c r="N46" s="5">
        <f t="shared" ref="N46:N56" si="5">+H46+M46</f>
        <v>0</v>
      </c>
    </row>
    <row r="47" spans="4:14" x14ac:dyDescent="0.25">
      <c r="D47" s="1">
        <v>8204001</v>
      </c>
      <c r="E47" t="s">
        <v>12</v>
      </c>
      <c r="F47" s="17" t="s">
        <v>42</v>
      </c>
      <c r="H47" s="5">
        <v>-2779.32</v>
      </c>
      <c r="I47" s="5"/>
      <c r="J47" s="5">
        <v>2779.32</v>
      </c>
      <c r="K47" s="5"/>
      <c r="L47" s="5"/>
      <c r="M47" s="5">
        <f t="shared" si="4"/>
        <v>2779.32</v>
      </c>
      <c r="N47" s="5">
        <f t="shared" si="5"/>
        <v>0</v>
      </c>
    </row>
    <row r="48" spans="4:14" x14ac:dyDescent="0.25">
      <c r="D48" s="1">
        <v>8204010</v>
      </c>
      <c r="E48" t="s">
        <v>13</v>
      </c>
      <c r="F48" s="17" t="s">
        <v>42</v>
      </c>
      <c r="H48" s="5">
        <v>-7224.58</v>
      </c>
      <c r="I48" s="5"/>
      <c r="J48" s="5">
        <v>2221.42</v>
      </c>
      <c r="K48" s="5">
        <v>2474.44</v>
      </c>
      <c r="L48" s="5">
        <v>1968.4</v>
      </c>
      <c r="M48" s="5">
        <f t="shared" si="4"/>
        <v>6664.26</v>
      </c>
      <c r="N48" s="5">
        <f t="shared" si="5"/>
        <v>-560.31999999999971</v>
      </c>
    </row>
    <row r="49" spans="4:15" x14ac:dyDescent="0.25">
      <c r="D49" s="1">
        <v>8204032</v>
      </c>
      <c r="E49" t="s">
        <v>14</v>
      </c>
      <c r="F49" s="17" t="s">
        <v>42</v>
      </c>
      <c r="H49" s="5">
        <v>-1328.88</v>
      </c>
      <c r="I49" s="5"/>
      <c r="J49" s="5">
        <v>442.96</v>
      </c>
      <c r="K49" s="5">
        <v>442.96</v>
      </c>
      <c r="L49" s="5">
        <v>442.96</v>
      </c>
      <c r="M49" s="5">
        <f t="shared" si="4"/>
        <v>1328.8799999999999</v>
      </c>
      <c r="N49" s="5">
        <f t="shared" si="5"/>
        <v>0</v>
      </c>
    </row>
    <row r="50" spans="4:15" x14ac:dyDescent="0.25">
      <c r="D50" s="1">
        <v>8204049</v>
      </c>
      <c r="E50" t="s">
        <v>16</v>
      </c>
      <c r="F50" s="17" t="s">
        <v>42</v>
      </c>
      <c r="H50" s="5">
        <v>-1861.38</v>
      </c>
      <c r="I50" s="5"/>
      <c r="J50" s="5">
        <v>411.6</v>
      </c>
      <c r="K50" s="5"/>
      <c r="L50" s="5">
        <v>1613.54</v>
      </c>
      <c r="M50" s="5">
        <f t="shared" si="4"/>
        <v>2025.1399999999999</v>
      </c>
      <c r="N50" s="5">
        <f t="shared" si="5"/>
        <v>163.75999999999976</v>
      </c>
    </row>
    <row r="51" spans="4:15" x14ac:dyDescent="0.25">
      <c r="D51" s="1">
        <v>8204059</v>
      </c>
      <c r="E51" t="s">
        <v>15</v>
      </c>
      <c r="F51" s="17" t="s">
        <v>42</v>
      </c>
      <c r="H51" s="5">
        <v>-1234.8</v>
      </c>
      <c r="I51" s="5"/>
      <c r="J51" s="5"/>
      <c r="K51" s="5">
        <v>411.6</v>
      </c>
      <c r="L51" s="5">
        <v>411.6</v>
      </c>
      <c r="M51" s="5">
        <f t="shared" si="4"/>
        <v>823.2</v>
      </c>
      <c r="N51" s="5">
        <f t="shared" si="5"/>
        <v>-411.59999999999991</v>
      </c>
    </row>
    <row r="52" spans="4:15" x14ac:dyDescent="0.25">
      <c r="D52" s="1">
        <v>8204149</v>
      </c>
      <c r="E52" t="s">
        <v>17</v>
      </c>
      <c r="F52" s="17" t="s">
        <v>42</v>
      </c>
      <c r="H52" s="5">
        <v>-184.05</v>
      </c>
      <c r="I52" s="5"/>
      <c r="J52" s="5"/>
      <c r="K52" s="5"/>
      <c r="L52" s="5"/>
      <c r="M52" s="5">
        <f t="shared" si="4"/>
        <v>0</v>
      </c>
      <c r="N52" s="5">
        <f t="shared" si="5"/>
        <v>-184.05</v>
      </c>
    </row>
    <row r="53" spans="4:15" x14ac:dyDescent="0.25">
      <c r="D53" s="1">
        <v>8402004</v>
      </c>
      <c r="E53" t="s">
        <v>11</v>
      </c>
      <c r="F53" s="4" t="s">
        <v>49</v>
      </c>
      <c r="H53" s="5">
        <v>-3814.01</v>
      </c>
      <c r="I53" s="5"/>
      <c r="J53" s="5">
        <v>1528.24</v>
      </c>
      <c r="K53" s="5">
        <v>868.87</v>
      </c>
      <c r="L53" s="5">
        <v>1157.93</v>
      </c>
      <c r="M53" s="5">
        <f t="shared" si="4"/>
        <v>3555.04</v>
      </c>
      <c r="N53" s="5">
        <f t="shared" si="5"/>
        <v>-258.97000000000025</v>
      </c>
      <c r="O53" t="s">
        <v>43</v>
      </c>
    </row>
    <row r="54" spans="4:15" x14ac:dyDescent="0.25">
      <c r="D54" s="1">
        <v>8405000</v>
      </c>
      <c r="E54" t="s">
        <v>10</v>
      </c>
      <c r="F54" s="4" t="s">
        <v>49</v>
      </c>
      <c r="H54" s="5">
        <v>-1519.76</v>
      </c>
      <c r="I54" s="5"/>
      <c r="J54" s="5">
        <v>608.95000000000005</v>
      </c>
      <c r="K54" s="5">
        <v>346.22</v>
      </c>
      <c r="L54" s="5">
        <v>461.4</v>
      </c>
      <c r="M54" s="5">
        <f t="shared" si="4"/>
        <v>1416.5700000000002</v>
      </c>
      <c r="N54" s="5">
        <f t="shared" si="5"/>
        <v>-103.18999999999983</v>
      </c>
      <c r="O54" t="s">
        <v>43</v>
      </c>
    </row>
    <row r="55" spans="4:15" x14ac:dyDescent="0.25">
      <c r="D55" s="16">
        <v>5398000</v>
      </c>
      <c r="E55" s="10" t="s">
        <v>21</v>
      </c>
      <c r="F55" s="16" t="s">
        <v>42</v>
      </c>
      <c r="G55" s="10"/>
      <c r="H55" s="11">
        <f>-88664.1-25408.92</f>
        <v>-114073.02</v>
      </c>
      <c r="I55" s="7"/>
      <c r="J55" s="7">
        <v>38559.870000000003</v>
      </c>
      <c r="K55" s="7">
        <v>26043.14</v>
      </c>
      <c r="L55" s="7">
        <v>49617.21</v>
      </c>
      <c r="M55" s="7">
        <f t="shared" si="4"/>
        <v>114220.22</v>
      </c>
      <c r="N55" s="7">
        <f t="shared" si="5"/>
        <v>147.19999999999709</v>
      </c>
    </row>
    <row r="56" spans="4:15" x14ac:dyDescent="0.25">
      <c r="E56" t="s">
        <v>22</v>
      </c>
      <c r="H56" s="5">
        <f>SUM(H45:H55)</f>
        <v>-351705.8</v>
      </c>
      <c r="I56" s="5"/>
      <c r="J56" s="5">
        <f>SUM(J45:J55)</f>
        <v>46552.36</v>
      </c>
      <c r="K56" s="5">
        <f>SUM(K45:K55)</f>
        <v>191164.22999999998</v>
      </c>
      <c r="L56" s="5">
        <f>SUM(L45:L55)</f>
        <v>112782.04000000001</v>
      </c>
      <c r="M56" s="5">
        <f>SUM(M45:M55)</f>
        <v>350498.63000000006</v>
      </c>
      <c r="N56" s="5">
        <f t="shared" si="5"/>
        <v>-1207.1699999999255</v>
      </c>
    </row>
    <row r="59" spans="4:15" x14ac:dyDescent="0.25">
      <c r="D59" s="6" t="s">
        <v>25</v>
      </c>
      <c r="E59" s="2"/>
      <c r="F59" s="3"/>
    </row>
    <row r="60" spans="4:15" x14ac:dyDescent="0.25">
      <c r="H60" s="2"/>
      <c r="J60" s="2" t="s">
        <v>5</v>
      </c>
      <c r="K60" s="2"/>
      <c r="L60" s="2"/>
      <c r="M60" s="2"/>
      <c r="N60" s="2"/>
    </row>
    <row r="61" spans="4:15" x14ac:dyDescent="0.25">
      <c r="D61" s="1" t="s">
        <v>7</v>
      </c>
      <c r="E61" s="1"/>
      <c r="G61" s="1"/>
      <c r="H61" s="1" t="s">
        <v>0</v>
      </c>
      <c r="I61" s="1"/>
      <c r="J61" s="1" t="s">
        <v>1</v>
      </c>
      <c r="K61" s="1" t="s">
        <v>2</v>
      </c>
      <c r="L61" s="1" t="s">
        <v>3</v>
      </c>
      <c r="M61" s="1" t="s">
        <v>4</v>
      </c>
      <c r="N61" s="1" t="s">
        <v>24</v>
      </c>
    </row>
    <row r="62" spans="4:15" x14ac:dyDescent="0.25">
      <c r="D62" s="3" t="s">
        <v>8</v>
      </c>
      <c r="E62" s="3" t="s">
        <v>6</v>
      </c>
      <c r="F62" s="3" t="s">
        <v>9</v>
      </c>
      <c r="G62" s="1"/>
      <c r="H62" s="3">
        <v>1600</v>
      </c>
      <c r="I62" s="1"/>
      <c r="J62" s="3">
        <v>1700</v>
      </c>
      <c r="K62" s="3">
        <v>1800</v>
      </c>
      <c r="L62" s="3">
        <v>1900</v>
      </c>
      <c r="M62" s="3"/>
      <c r="N62" s="3"/>
    </row>
    <row r="63" spans="4:15" x14ac:dyDescent="0.25">
      <c r="H63" s="5"/>
    </row>
    <row r="64" spans="4:15" x14ac:dyDescent="0.25">
      <c r="D64" s="8">
        <v>923</v>
      </c>
      <c r="E64" t="s">
        <v>26</v>
      </c>
      <c r="F64" s="17" t="s">
        <v>48</v>
      </c>
      <c r="H64" s="5">
        <v>-253982</v>
      </c>
      <c r="I64" s="5"/>
      <c r="J64" s="5">
        <v>86400</v>
      </c>
      <c r="K64" s="5">
        <v>86400</v>
      </c>
      <c r="L64" s="5">
        <v>81182</v>
      </c>
      <c r="M64" s="5">
        <f t="shared" ref="M64:M66" si="6">SUM(J64:L64)</f>
        <v>253982</v>
      </c>
      <c r="N64" s="5">
        <f t="shared" ref="N64:N67" si="7">+H64+M64</f>
        <v>0</v>
      </c>
    </row>
    <row r="65" spans="4:20" x14ac:dyDescent="0.25">
      <c r="D65" s="8">
        <v>923.01</v>
      </c>
      <c r="E65" t="s">
        <v>47</v>
      </c>
      <c r="F65" s="17" t="s">
        <v>41</v>
      </c>
      <c r="H65" s="5">
        <v>-219857</v>
      </c>
      <c r="I65" s="5"/>
      <c r="J65" s="5">
        <v>0</v>
      </c>
      <c r="K65" s="5">
        <v>169865</v>
      </c>
      <c r="L65" s="5">
        <v>49992</v>
      </c>
      <c r="M65" s="5">
        <f t="shared" si="6"/>
        <v>219857</v>
      </c>
      <c r="N65" s="5">
        <f t="shared" si="7"/>
        <v>0</v>
      </c>
    </row>
    <row r="66" spans="4:20" s="12" customFormat="1" x14ac:dyDescent="0.25">
      <c r="D66" s="9"/>
      <c r="E66" s="10"/>
      <c r="F66" s="16"/>
      <c r="G66" s="10"/>
      <c r="H66" s="11">
        <v>0</v>
      </c>
      <c r="I66" s="11"/>
      <c r="J66" s="11">
        <v>0</v>
      </c>
      <c r="K66" s="11"/>
      <c r="L66" s="11"/>
      <c r="M66" s="11">
        <f t="shared" si="6"/>
        <v>0</v>
      </c>
      <c r="N66" s="11">
        <f t="shared" si="7"/>
        <v>0</v>
      </c>
      <c r="Q66"/>
      <c r="R66"/>
      <c r="S66"/>
      <c r="T66"/>
    </row>
    <row r="67" spans="4:20" x14ac:dyDescent="0.25">
      <c r="E67" t="s">
        <v>29</v>
      </c>
      <c r="F67" s="17"/>
      <c r="H67" s="5">
        <f>SUM(H64:H66)</f>
        <v>-473839</v>
      </c>
      <c r="I67" s="5"/>
      <c r="J67" s="5">
        <f>SUM(J64:J66)</f>
        <v>86400</v>
      </c>
      <c r="K67" s="5">
        <f>SUM(K64:K66)</f>
        <v>256265</v>
      </c>
      <c r="L67" s="5">
        <f>SUM(L64:L66)</f>
        <v>131174</v>
      </c>
      <c r="M67" s="5">
        <f>SUM(M64:M66)</f>
        <v>473839</v>
      </c>
      <c r="N67" s="5">
        <f t="shared" si="7"/>
        <v>0</v>
      </c>
    </row>
    <row r="68" spans="4:20" x14ac:dyDescent="0.25">
      <c r="F68" s="17"/>
    </row>
    <row r="69" spans="4:20" x14ac:dyDescent="0.25">
      <c r="F69" s="17"/>
    </row>
    <row r="70" spans="4:20" x14ac:dyDescent="0.25">
      <c r="D70" s="6" t="s">
        <v>30</v>
      </c>
      <c r="E70" s="2"/>
      <c r="F70" s="16"/>
    </row>
    <row r="71" spans="4:20" x14ac:dyDescent="0.25">
      <c r="F71" s="17"/>
      <c r="H71" s="2"/>
      <c r="J71" s="2" t="s">
        <v>5</v>
      </c>
      <c r="K71" s="2"/>
      <c r="L71" s="2"/>
      <c r="M71" s="2"/>
      <c r="N71" s="2"/>
    </row>
    <row r="72" spans="4:20" x14ac:dyDescent="0.25">
      <c r="D72" s="1" t="s">
        <v>7</v>
      </c>
      <c r="E72" s="1"/>
      <c r="F72" s="17"/>
      <c r="G72" s="1"/>
      <c r="H72" s="1" t="s">
        <v>0</v>
      </c>
      <c r="I72" s="1"/>
      <c r="J72" s="1" t="s">
        <v>1</v>
      </c>
      <c r="K72" s="1" t="s">
        <v>2</v>
      </c>
      <c r="L72" s="1" t="s">
        <v>3</v>
      </c>
      <c r="M72" s="1" t="s">
        <v>4</v>
      </c>
      <c r="N72" s="1" t="s">
        <v>24</v>
      </c>
    </row>
    <row r="73" spans="4:20" x14ac:dyDescent="0.25">
      <c r="D73" s="3" t="s">
        <v>8</v>
      </c>
      <c r="E73" s="3" t="s">
        <v>6</v>
      </c>
      <c r="F73" s="16" t="s">
        <v>9</v>
      </c>
      <c r="G73" s="1"/>
      <c r="H73" s="3">
        <v>1600</v>
      </c>
      <c r="I73" s="1"/>
      <c r="J73" s="3">
        <v>1700</v>
      </c>
      <c r="K73" s="3">
        <v>1800</v>
      </c>
      <c r="L73" s="3">
        <v>1900</v>
      </c>
      <c r="M73" s="3"/>
      <c r="N73" s="3"/>
    </row>
    <row r="74" spans="4:20" x14ac:dyDescent="0.25">
      <c r="F74" s="17"/>
      <c r="H74" s="5"/>
    </row>
    <row r="75" spans="4:20" x14ac:dyDescent="0.25">
      <c r="D75" s="8">
        <v>923</v>
      </c>
      <c r="E75" t="s">
        <v>26</v>
      </c>
      <c r="F75" s="17" t="s">
        <v>48</v>
      </c>
      <c r="H75" s="5">
        <v>-301630</v>
      </c>
      <c r="I75" s="5"/>
      <c r="J75" s="5">
        <v>100200</v>
      </c>
      <c r="K75" s="5">
        <v>100200</v>
      </c>
      <c r="L75" s="5">
        <f>101230</f>
        <v>101230</v>
      </c>
      <c r="M75" s="5">
        <f t="shared" ref="M75:M77" si="8">SUM(J75:L75)</f>
        <v>301630</v>
      </c>
      <c r="N75" s="5">
        <f t="shared" ref="N75:N78" si="9">+H75+M75</f>
        <v>0</v>
      </c>
    </row>
    <row r="76" spans="4:20" x14ac:dyDescent="0.25">
      <c r="D76" s="8">
        <v>923.01</v>
      </c>
      <c r="E76" t="s">
        <v>27</v>
      </c>
      <c r="F76" s="4" t="s">
        <v>41</v>
      </c>
      <c r="H76" s="5">
        <v>-232446</v>
      </c>
      <c r="I76" s="5"/>
      <c r="J76" s="5">
        <v>0</v>
      </c>
      <c r="K76" s="5">
        <v>215085</v>
      </c>
      <c r="L76" s="5">
        <v>17361</v>
      </c>
      <c r="M76" s="5">
        <f t="shared" si="8"/>
        <v>232446</v>
      </c>
      <c r="N76" s="5">
        <f t="shared" si="9"/>
        <v>0</v>
      </c>
    </row>
    <row r="77" spans="4:20" x14ac:dyDescent="0.25">
      <c r="D77" s="9">
        <v>923.2</v>
      </c>
      <c r="E77" s="10" t="s">
        <v>28</v>
      </c>
      <c r="F77" s="16" t="s">
        <v>42</v>
      </c>
      <c r="G77" s="10"/>
      <c r="H77" s="11">
        <v>-24844</v>
      </c>
      <c r="I77" s="11"/>
      <c r="J77" s="11">
        <v>10930</v>
      </c>
      <c r="K77" s="11">
        <v>12668</v>
      </c>
      <c r="L77" s="11">
        <v>1246</v>
      </c>
      <c r="M77" s="11">
        <f t="shared" si="8"/>
        <v>24844</v>
      </c>
      <c r="N77" s="11">
        <f t="shared" si="9"/>
        <v>0</v>
      </c>
    </row>
    <row r="78" spans="4:20" x14ac:dyDescent="0.25">
      <c r="E78" t="s">
        <v>29</v>
      </c>
      <c r="H78" s="5">
        <f>SUM(H75:H77)</f>
        <v>-558920</v>
      </c>
      <c r="I78" s="5"/>
      <c r="J78" s="5">
        <f>SUM(J75:J77)</f>
        <v>111130</v>
      </c>
      <c r="K78" s="5">
        <f>SUM(K75:K77)</f>
        <v>327953</v>
      </c>
      <c r="L78" s="5">
        <f>SUM(L75:L77)</f>
        <v>119837</v>
      </c>
      <c r="M78" s="5">
        <f>SUM(M75:M77)</f>
        <v>558920</v>
      </c>
      <c r="N78" s="5">
        <f t="shared" si="9"/>
        <v>0</v>
      </c>
    </row>
  </sheetData>
  <pageMargins left="0.7" right="0.7" top="0.75" bottom="0.75" header="0.3" footer="0.3"/>
  <pageSetup paperSize="5" scale="77" fitToHeight="0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L96"/>
  <sheetViews>
    <sheetView zoomScale="80" zoomScaleNormal="80" workbookViewId="0">
      <selection activeCell="D1" sqref="D1"/>
    </sheetView>
  </sheetViews>
  <sheetFormatPr defaultRowHeight="15" x14ac:dyDescent="0.25"/>
  <cols>
    <col min="1" max="3" width="2" customWidth="1"/>
    <col min="4" max="4" width="12.7109375" customWidth="1"/>
    <col min="5" max="5" width="48.5703125" bestFit="1" customWidth="1"/>
    <col min="6" max="6" width="17.7109375" bestFit="1" customWidth="1"/>
    <col min="7" max="7" width="1.5703125" customWidth="1"/>
    <col min="8" max="8" width="19.140625" bestFit="1" customWidth="1"/>
    <col min="9" max="12" width="19" customWidth="1"/>
  </cols>
  <sheetData>
    <row r="2" spans="4:12" x14ac:dyDescent="0.25">
      <c r="D2" s="2" t="s">
        <v>38</v>
      </c>
      <c r="E2" s="2"/>
      <c r="F2" s="2"/>
      <c r="H2" s="3" t="s">
        <v>31</v>
      </c>
      <c r="I2" s="3" t="s">
        <v>32</v>
      </c>
      <c r="J2" s="3" t="s">
        <v>33</v>
      </c>
      <c r="K2" s="3" t="s">
        <v>34</v>
      </c>
      <c r="L2" s="3" t="s">
        <v>35</v>
      </c>
    </row>
    <row r="4" spans="4:12" x14ac:dyDescent="0.25">
      <c r="D4" s="1" t="s">
        <v>7</v>
      </c>
      <c r="E4" s="1"/>
      <c r="F4" s="1"/>
      <c r="G4" s="1"/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</row>
    <row r="5" spans="4:12" x14ac:dyDescent="0.25">
      <c r="D5" s="3" t="s">
        <v>8</v>
      </c>
      <c r="E5" s="3" t="s">
        <v>6</v>
      </c>
      <c r="F5" s="3" t="s">
        <v>9</v>
      </c>
      <c r="G5" s="1"/>
      <c r="H5" s="3">
        <v>1600</v>
      </c>
      <c r="I5" s="3">
        <v>1600</v>
      </c>
      <c r="J5" s="3">
        <v>1600</v>
      </c>
      <c r="K5" s="3">
        <v>1600</v>
      </c>
      <c r="L5" s="3">
        <v>1600</v>
      </c>
    </row>
    <row r="6" spans="4:12" x14ac:dyDescent="0.25">
      <c r="D6" s="1"/>
    </row>
    <row r="7" spans="4:12" x14ac:dyDescent="0.25">
      <c r="D7" s="1">
        <v>5999058</v>
      </c>
      <c r="E7" t="s">
        <v>45</v>
      </c>
      <c r="H7" s="5">
        <v>-30385.35</v>
      </c>
      <c r="I7" s="5">
        <v>-205294.17</v>
      </c>
      <c r="J7" s="5">
        <v>-160577</v>
      </c>
      <c r="K7" s="14"/>
      <c r="L7" s="14"/>
    </row>
    <row r="8" spans="4:12" x14ac:dyDescent="0.25">
      <c r="D8" s="1">
        <v>5999059</v>
      </c>
      <c r="E8" t="s">
        <v>46</v>
      </c>
      <c r="H8" s="5">
        <v>-33072.57</v>
      </c>
      <c r="I8" s="5">
        <v>-36259.85</v>
      </c>
      <c r="J8" s="5">
        <v>-57109</v>
      </c>
      <c r="K8" s="14"/>
      <c r="L8" s="14"/>
    </row>
    <row r="9" spans="4:12" x14ac:dyDescent="0.25">
      <c r="D9" s="1">
        <v>8204001</v>
      </c>
      <c r="E9" t="s">
        <v>12</v>
      </c>
      <c r="H9" s="5">
        <v>-335.34</v>
      </c>
      <c r="I9" s="5">
        <v>-3589.17</v>
      </c>
      <c r="J9" s="5">
        <v>-2779.32</v>
      </c>
      <c r="K9" s="14"/>
      <c r="L9" s="14"/>
    </row>
    <row r="10" spans="4:12" x14ac:dyDescent="0.25">
      <c r="D10" s="1">
        <v>8204010</v>
      </c>
      <c r="E10" t="s">
        <v>13</v>
      </c>
      <c r="H10" s="5">
        <v>-16276.53</v>
      </c>
      <c r="I10" s="5">
        <v>-67179.34</v>
      </c>
      <c r="J10" s="5">
        <v>-7224.58</v>
      </c>
      <c r="K10" s="14"/>
      <c r="L10" s="14"/>
    </row>
    <row r="11" spans="4:12" x14ac:dyDescent="0.25">
      <c r="D11" s="1">
        <v>8204032</v>
      </c>
      <c r="E11" t="s">
        <v>14</v>
      </c>
      <c r="H11" s="5"/>
      <c r="I11" s="5"/>
      <c r="J11" s="5">
        <v>-1328.88</v>
      </c>
      <c r="K11" s="14"/>
      <c r="L11" s="14"/>
    </row>
    <row r="12" spans="4:12" x14ac:dyDescent="0.25">
      <c r="D12" s="1">
        <v>8204049</v>
      </c>
      <c r="E12" t="s">
        <v>16</v>
      </c>
      <c r="H12" s="5">
        <v>-13881.36</v>
      </c>
      <c r="I12" s="5">
        <v>-24322.43</v>
      </c>
      <c r="J12" s="5">
        <v>-1861.38</v>
      </c>
      <c r="K12" s="14"/>
      <c r="L12" s="14"/>
    </row>
    <row r="13" spans="4:12" x14ac:dyDescent="0.25">
      <c r="D13" s="1">
        <v>8204059</v>
      </c>
      <c r="E13" t="s">
        <v>15</v>
      </c>
      <c r="H13" s="5"/>
      <c r="I13" s="5"/>
      <c r="J13" s="5">
        <v>-1234.8</v>
      </c>
      <c r="K13" s="14"/>
      <c r="L13" s="14"/>
    </row>
    <row r="14" spans="4:12" x14ac:dyDescent="0.25">
      <c r="D14" s="1">
        <v>8204149</v>
      </c>
      <c r="E14" t="s">
        <v>17</v>
      </c>
      <c r="H14" s="5">
        <v>-69.06</v>
      </c>
      <c r="I14" s="5"/>
      <c r="J14" s="5">
        <v>-184.05</v>
      </c>
      <c r="K14" s="14"/>
      <c r="L14" s="14"/>
    </row>
    <row r="15" spans="4:12" x14ac:dyDescent="0.25">
      <c r="D15" s="1">
        <v>8360032</v>
      </c>
      <c r="E15" t="s">
        <v>18</v>
      </c>
      <c r="H15" s="5"/>
      <c r="I15" s="5">
        <v>-31565.51</v>
      </c>
      <c r="J15" s="5"/>
      <c r="K15" s="14"/>
      <c r="L15" s="14"/>
    </row>
    <row r="16" spans="4:12" x14ac:dyDescent="0.25">
      <c r="D16" s="1">
        <v>8402004</v>
      </c>
      <c r="E16" t="s">
        <v>11</v>
      </c>
      <c r="H16" s="5">
        <v>-4431.53</v>
      </c>
      <c r="I16" s="5">
        <v>-24499.17</v>
      </c>
      <c r="J16" s="5">
        <v>-3814.01</v>
      </c>
      <c r="K16" s="14"/>
      <c r="L16" s="14"/>
    </row>
    <row r="17" spans="4:12" x14ac:dyDescent="0.25">
      <c r="D17" s="1">
        <v>8405000</v>
      </c>
      <c r="E17" t="s">
        <v>10</v>
      </c>
      <c r="H17" s="5">
        <v>-2811.74</v>
      </c>
      <c r="I17" s="5">
        <v>-9128.73</v>
      </c>
      <c r="J17" s="5">
        <v>-1519.76</v>
      </c>
      <c r="K17" s="14"/>
      <c r="L17" s="14"/>
    </row>
    <row r="18" spans="4:12" x14ac:dyDescent="0.25">
      <c r="D18" s="17">
        <v>5398000</v>
      </c>
      <c r="E18" s="18" t="s">
        <v>21</v>
      </c>
      <c r="F18" s="12"/>
      <c r="G18" s="12"/>
      <c r="H18" s="19"/>
      <c r="I18" s="19"/>
      <c r="J18" s="19">
        <v>-88664.1</v>
      </c>
      <c r="K18" s="14"/>
      <c r="L18" s="14"/>
    </row>
    <row r="19" spans="4:12" x14ac:dyDescent="0.25">
      <c r="D19" s="8">
        <v>923</v>
      </c>
      <c r="E19" t="s">
        <v>26</v>
      </c>
      <c r="H19" s="14"/>
      <c r="I19" s="14"/>
      <c r="J19" s="14"/>
      <c r="K19" s="5">
        <v>-253982</v>
      </c>
      <c r="L19" s="5">
        <v>-301630</v>
      </c>
    </row>
    <row r="20" spans="4:12" x14ac:dyDescent="0.25">
      <c r="D20" s="8">
        <v>923.01</v>
      </c>
      <c r="E20" t="s">
        <v>27</v>
      </c>
      <c r="H20" s="14"/>
      <c r="I20" s="14"/>
      <c r="J20" s="14"/>
      <c r="K20" s="5">
        <v>-219857</v>
      </c>
      <c r="L20" s="5">
        <v>-232446</v>
      </c>
    </row>
    <row r="21" spans="4:12" x14ac:dyDescent="0.25">
      <c r="D21" s="9">
        <v>923.2</v>
      </c>
      <c r="E21" s="10" t="s">
        <v>28</v>
      </c>
      <c r="F21" s="2"/>
      <c r="G21" s="2"/>
      <c r="H21" s="15"/>
      <c r="I21" s="15"/>
      <c r="J21" s="15"/>
      <c r="K21" s="11">
        <v>0</v>
      </c>
      <c r="L21" s="11">
        <v>-24844</v>
      </c>
    </row>
    <row r="22" spans="4:12" x14ac:dyDescent="0.25">
      <c r="D22" s="1"/>
      <c r="E22" t="s">
        <v>22</v>
      </c>
      <c r="H22" s="5">
        <f>SUM(H7:H21)</f>
        <v>-101263.48</v>
      </c>
      <c r="I22" s="5">
        <f>SUM(I7:I21)</f>
        <v>-401838.37</v>
      </c>
      <c r="J22" s="5">
        <f>SUM(J7:J21)</f>
        <v>-326296.88</v>
      </c>
      <c r="K22" s="5">
        <f>SUM(K19:K21)</f>
        <v>-473839</v>
      </c>
      <c r="L22" s="5">
        <f>SUM(L19:L21)</f>
        <v>-558920</v>
      </c>
    </row>
    <row r="23" spans="4:12" x14ac:dyDescent="0.25">
      <c r="D23" s="1"/>
      <c r="H23" s="13" t="s">
        <v>36</v>
      </c>
      <c r="I23" s="5"/>
      <c r="J23" s="5"/>
      <c r="K23" s="5"/>
      <c r="L23" s="5"/>
    </row>
    <row r="24" spans="4:12" x14ac:dyDescent="0.25">
      <c r="D24" s="1"/>
      <c r="H24" s="13"/>
      <c r="I24" s="5"/>
      <c r="J24" s="5"/>
      <c r="K24" s="5"/>
      <c r="L24" s="5"/>
    </row>
    <row r="26" spans="4:12" x14ac:dyDescent="0.25">
      <c r="D26" s="2" t="s">
        <v>37</v>
      </c>
      <c r="E26" s="2"/>
      <c r="F26" s="2"/>
      <c r="H26" s="3" t="s">
        <v>31</v>
      </c>
      <c r="I26" s="3" t="s">
        <v>32</v>
      </c>
      <c r="J26" s="3" t="s">
        <v>33</v>
      </c>
      <c r="K26" s="3" t="s">
        <v>34</v>
      </c>
      <c r="L26" s="3" t="s">
        <v>35</v>
      </c>
    </row>
    <row r="28" spans="4:12" x14ac:dyDescent="0.25">
      <c r="D28" s="1" t="s">
        <v>7</v>
      </c>
      <c r="E28" s="1"/>
      <c r="F28" s="1"/>
      <c r="G28" s="1"/>
      <c r="H28" s="1" t="s">
        <v>1</v>
      </c>
      <c r="I28" s="1" t="s">
        <v>1</v>
      </c>
      <c r="J28" s="1" t="s">
        <v>1</v>
      </c>
      <c r="K28" s="1" t="s">
        <v>1</v>
      </c>
      <c r="L28" s="1" t="s">
        <v>1</v>
      </c>
    </row>
    <row r="29" spans="4:12" x14ac:dyDescent="0.25">
      <c r="D29" s="3" t="s">
        <v>8</v>
      </c>
      <c r="E29" s="3" t="s">
        <v>6</v>
      </c>
      <c r="F29" s="3" t="s">
        <v>9</v>
      </c>
      <c r="G29" s="1"/>
      <c r="H29" s="3">
        <v>1700</v>
      </c>
      <c r="I29" s="3">
        <v>1700</v>
      </c>
      <c r="J29" s="3">
        <v>1700</v>
      </c>
      <c r="K29" s="3">
        <v>1700</v>
      </c>
      <c r="L29" s="3">
        <v>1700</v>
      </c>
    </row>
    <row r="30" spans="4:12" x14ac:dyDescent="0.25">
      <c r="D30" s="1"/>
    </row>
    <row r="31" spans="4:12" x14ac:dyDescent="0.25">
      <c r="D31" s="1">
        <v>5999058</v>
      </c>
      <c r="E31" t="s">
        <v>45</v>
      </c>
      <c r="H31" s="5"/>
      <c r="I31" s="5"/>
      <c r="J31" s="5"/>
      <c r="K31" s="14"/>
      <c r="L31" s="14"/>
    </row>
    <row r="32" spans="4:12" x14ac:dyDescent="0.25">
      <c r="D32" s="1">
        <v>5999059</v>
      </c>
      <c r="E32" t="s">
        <v>46</v>
      </c>
      <c r="H32" s="5"/>
      <c r="I32" s="5"/>
      <c r="J32" s="5"/>
      <c r="K32" s="14"/>
      <c r="L32" s="14"/>
    </row>
    <row r="33" spans="4:12" x14ac:dyDescent="0.25">
      <c r="D33" s="1">
        <v>8204001</v>
      </c>
      <c r="E33" t="s">
        <v>12</v>
      </c>
      <c r="H33" s="5">
        <v>335.34</v>
      </c>
      <c r="I33" s="5">
        <v>3589.17</v>
      </c>
      <c r="J33" s="5">
        <v>2779.32</v>
      </c>
      <c r="K33" s="14"/>
      <c r="L33" s="14"/>
    </row>
    <row r="34" spans="4:12" x14ac:dyDescent="0.25">
      <c r="D34" s="1">
        <v>8204010</v>
      </c>
      <c r="E34" t="s">
        <v>13</v>
      </c>
      <c r="H34" s="5">
        <v>5468.34</v>
      </c>
      <c r="I34" s="5">
        <v>31943.49</v>
      </c>
      <c r="J34" s="5">
        <v>2221.42</v>
      </c>
      <c r="K34" s="14"/>
      <c r="L34" s="14"/>
    </row>
    <row r="35" spans="4:12" x14ac:dyDescent="0.25">
      <c r="D35" s="1">
        <v>8204032</v>
      </c>
      <c r="E35" t="s">
        <v>14</v>
      </c>
      <c r="H35" s="5"/>
      <c r="I35" s="5"/>
      <c r="J35" s="5">
        <v>442.96</v>
      </c>
      <c r="K35" s="14"/>
      <c r="L35" s="14"/>
    </row>
    <row r="36" spans="4:12" x14ac:dyDescent="0.25">
      <c r="D36" s="1">
        <v>8204049</v>
      </c>
      <c r="E36" t="s">
        <v>16</v>
      </c>
      <c r="H36" s="5"/>
      <c r="I36" s="5"/>
      <c r="J36" s="5">
        <v>411.6</v>
      </c>
      <c r="K36" s="14"/>
      <c r="L36" s="14"/>
    </row>
    <row r="37" spans="4:12" x14ac:dyDescent="0.25">
      <c r="D37" s="1">
        <v>8204059</v>
      </c>
      <c r="E37" t="s">
        <v>15</v>
      </c>
      <c r="H37" s="5"/>
      <c r="I37" s="5"/>
      <c r="J37" s="5"/>
      <c r="K37" s="14"/>
      <c r="L37" s="14"/>
    </row>
    <row r="38" spans="4:12" x14ac:dyDescent="0.25">
      <c r="D38" s="1">
        <v>8204149</v>
      </c>
      <c r="E38" t="s">
        <v>17</v>
      </c>
      <c r="H38" s="5"/>
      <c r="I38" s="5"/>
      <c r="J38" s="5"/>
      <c r="K38" s="14"/>
      <c r="L38" s="14"/>
    </row>
    <row r="39" spans="4:12" x14ac:dyDescent="0.25">
      <c r="D39" s="1">
        <v>8360032</v>
      </c>
      <c r="E39" t="s">
        <v>18</v>
      </c>
      <c r="H39" s="5"/>
      <c r="I39" s="5"/>
      <c r="J39" s="5"/>
      <c r="K39" s="14"/>
      <c r="L39" s="14"/>
    </row>
    <row r="40" spans="4:12" x14ac:dyDescent="0.25">
      <c r="D40" s="1">
        <v>8402004</v>
      </c>
      <c r="E40" t="s">
        <v>11</v>
      </c>
      <c r="H40" s="5">
        <v>841.53</v>
      </c>
      <c r="I40" s="5">
        <v>7994.87</v>
      </c>
      <c r="J40" s="5">
        <v>1528.24</v>
      </c>
      <c r="K40" s="14"/>
      <c r="L40" s="14"/>
    </row>
    <row r="41" spans="4:12" x14ac:dyDescent="0.25">
      <c r="D41" s="1">
        <v>8405000</v>
      </c>
      <c r="E41" t="s">
        <v>10</v>
      </c>
      <c r="H41" s="5">
        <v>533.94000000000005</v>
      </c>
      <c r="I41" s="5">
        <v>3411.14</v>
      </c>
      <c r="J41" s="5">
        <v>608.95000000000005</v>
      </c>
      <c r="K41" s="14"/>
      <c r="L41" s="14"/>
    </row>
    <row r="42" spans="4:12" x14ac:dyDescent="0.25">
      <c r="D42" s="17">
        <v>5398000</v>
      </c>
      <c r="E42" s="18" t="s">
        <v>21</v>
      </c>
      <c r="F42" s="12"/>
      <c r="G42" s="12"/>
      <c r="H42" s="19"/>
      <c r="I42" s="19"/>
      <c r="J42" s="19">
        <v>38559.870000000003</v>
      </c>
      <c r="K42" s="14"/>
      <c r="L42" s="14"/>
    </row>
    <row r="43" spans="4:12" x14ac:dyDescent="0.25">
      <c r="D43" s="8">
        <v>923</v>
      </c>
      <c r="E43" t="s">
        <v>26</v>
      </c>
      <c r="H43" s="14"/>
      <c r="I43" s="14"/>
      <c r="J43" s="14"/>
      <c r="K43" s="5">
        <v>86400</v>
      </c>
      <c r="L43" s="5">
        <v>100200</v>
      </c>
    </row>
    <row r="44" spans="4:12" x14ac:dyDescent="0.25">
      <c r="D44" s="8">
        <v>923.01</v>
      </c>
      <c r="E44" t="s">
        <v>27</v>
      </c>
      <c r="H44" s="14"/>
      <c r="I44" s="14"/>
      <c r="J44" s="14"/>
      <c r="K44" s="5">
        <v>0</v>
      </c>
      <c r="L44" s="5">
        <v>0</v>
      </c>
    </row>
    <row r="45" spans="4:12" x14ac:dyDescent="0.25">
      <c r="D45" s="9">
        <v>923.2</v>
      </c>
      <c r="E45" s="10" t="s">
        <v>28</v>
      </c>
      <c r="F45" s="2"/>
      <c r="G45" s="2"/>
      <c r="H45" s="15"/>
      <c r="I45" s="15"/>
      <c r="J45" s="15"/>
      <c r="K45" s="11">
        <v>0</v>
      </c>
      <c r="L45" s="11">
        <v>10930</v>
      </c>
    </row>
    <row r="46" spans="4:12" x14ac:dyDescent="0.25">
      <c r="D46" s="1"/>
      <c r="E46" t="s">
        <v>22</v>
      </c>
      <c r="H46" s="5">
        <f>SUM(H31:H45)</f>
        <v>7179.15</v>
      </c>
      <c r="I46" s="5">
        <f>SUM(I31:I45)</f>
        <v>46938.670000000006</v>
      </c>
      <c r="J46" s="5">
        <f>SUM(J31:J45)</f>
        <v>46552.36</v>
      </c>
      <c r="K46" s="5">
        <f>SUM(K43:K45)</f>
        <v>86400</v>
      </c>
      <c r="L46" s="5">
        <f>SUM(L43:L45)</f>
        <v>111130</v>
      </c>
    </row>
    <row r="47" spans="4:12" x14ac:dyDescent="0.25">
      <c r="D47" s="1"/>
      <c r="H47" s="13" t="s">
        <v>36</v>
      </c>
      <c r="I47" s="5"/>
      <c r="J47" s="5"/>
      <c r="K47" s="5"/>
      <c r="L47" s="5"/>
    </row>
    <row r="48" spans="4:12" x14ac:dyDescent="0.25">
      <c r="D48" s="1"/>
      <c r="H48" s="13"/>
      <c r="I48" s="5"/>
      <c r="J48" s="5"/>
      <c r="K48" s="5"/>
      <c r="L48" s="5"/>
    </row>
    <row r="50" spans="4:12" x14ac:dyDescent="0.25">
      <c r="D50" s="2" t="s">
        <v>39</v>
      </c>
      <c r="E50" s="2"/>
      <c r="F50" s="2"/>
      <c r="H50" s="3" t="s">
        <v>31</v>
      </c>
      <c r="I50" s="3" t="s">
        <v>32</v>
      </c>
      <c r="J50" s="3" t="s">
        <v>33</v>
      </c>
      <c r="K50" s="3" t="s">
        <v>34</v>
      </c>
      <c r="L50" s="3" t="s">
        <v>35</v>
      </c>
    </row>
    <row r="52" spans="4:12" x14ac:dyDescent="0.25">
      <c r="D52" s="1" t="s">
        <v>7</v>
      </c>
      <c r="E52" s="1"/>
      <c r="F52" s="1"/>
      <c r="G52" s="1"/>
      <c r="H52" s="1" t="s">
        <v>2</v>
      </c>
      <c r="I52" s="1" t="s">
        <v>2</v>
      </c>
      <c r="J52" s="1" t="s">
        <v>2</v>
      </c>
      <c r="K52" s="1" t="s">
        <v>2</v>
      </c>
      <c r="L52" s="1" t="s">
        <v>2</v>
      </c>
    </row>
    <row r="53" spans="4:12" x14ac:dyDescent="0.25">
      <c r="D53" s="3" t="s">
        <v>8</v>
      </c>
      <c r="E53" s="3" t="s">
        <v>6</v>
      </c>
      <c r="F53" s="3" t="s">
        <v>9</v>
      </c>
      <c r="G53" s="1"/>
      <c r="H53" s="3">
        <v>1800</v>
      </c>
      <c r="I53" s="3">
        <v>1800</v>
      </c>
      <c r="J53" s="3">
        <v>1800</v>
      </c>
      <c r="K53" s="3">
        <v>1800</v>
      </c>
      <c r="L53" s="3">
        <v>1800</v>
      </c>
    </row>
    <row r="54" spans="4:12" x14ac:dyDescent="0.25">
      <c r="D54" s="1"/>
    </row>
    <row r="55" spans="4:12" x14ac:dyDescent="0.25">
      <c r="D55" s="1">
        <v>5999058</v>
      </c>
      <c r="E55" t="s">
        <v>45</v>
      </c>
      <c r="H55" s="5">
        <v>30385.35</v>
      </c>
      <c r="I55" s="5">
        <v>205294.17</v>
      </c>
      <c r="J55" s="5">
        <v>160577</v>
      </c>
      <c r="K55" s="14"/>
      <c r="L55" s="14"/>
    </row>
    <row r="56" spans="4:12" x14ac:dyDescent="0.25">
      <c r="D56" s="1">
        <v>5999059</v>
      </c>
      <c r="E56" t="s">
        <v>46</v>
      </c>
      <c r="H56" s="5"/>
      <c r="I56" s="5"/>
      <c r="J56" s="5"/>
      <c r="K56" s="14"/>
      <c r="L56" s="14"/>
    </row>
    <row r="57" spans="4:12" x14ac:dyDescent="0.25">
      <c r="D57" s="1">
        <v>8204001</v>
      </c>
      <c r="E57" t="s">
        <v>12</v>
      </c>
      <c r="H57" s="5"/>
      <c r="I57" s="5"/>
      <c r="J57" s="5"/>
      <c r="K57" s="14"/>
      <c r="L57" s="14"/>
    </row>
    <row r="58" spans="4:12" x14ac:dyDescent="0.25">
      <c r="D58" s="1">
        <v>8204010</v>
      </c>
      <c r="E58" t="s">
        <v>13</v>
      </c>
      <c r="H58" s="5">
        <v>5596.75</v>
      </c>
      <c r="I58" s="5">
        <v>18127.64</v>
      </c>
      <c r="J58" s="5">
        <v>2474.44</v>
      </c>
      <c r="K58" s="14"/>
      <c r="L58" s="14"/>
    </row>
    <row r="59" spans="4:12" x14ac:dyDescent="0.25">
      <c r="D59" s="1">
        <v>8204032</v>
      </c>
      <c r="E59" t="s">
        <v>14</v>
      </c>
      <c r="H59" s="5"/>
      <c r="I59" s="5"/>
      <c r="J59" s="5">
        <v>442.96</v>
      </c>
      <c r="K59" s="14"/>
      <c r="L59" s="14"/>
    </row>
    <row r="60" spans="4:12" x14ac:dyDescent="0.25">
      <c r="D60" s="1">
        <v>8204049</v>
      </c>
      <c r="E60" t="s">
        <v>16</v>
      </c>
      <c r="H60" s="5"/>
      <c r="I60" s="5"/>
      <c r="J60" s="5"/>
      <c r="K60" s="14"/>
      <c r="L60" s="14"/>
    </row>
    <row r="61" spans="4:12" x14ac:dyDescent="0.25">
      <c r="D61" s="1">
        <v>8204059</v>
      </c>
      <c r="E61" t="s">
        <v>15</v>
      </c>
      <c r="H61" s="5"/>
      <c r="I61" s="5"/>
      <c r="J61" s="5">
        <v>411.6</v>
      </c>
      <c r="K61" s="14"/>
      <c r="L61" s="14"/>
    </row>
    <row r="62" spans="4:12" x14ac:dyDescent="0.25">
      <c r="D62" s="1">
        <v>8204149</v>
      </c>
      <c r="E62" t="s">
        <v>17</v>
      </c>
      <c r="H62" s="5"/>
      <c r="I62" s="5"/>
      <c r="J62" s="5"/>
      <c r="K62" s="14"/>
      <c r="L62" s="14"/>
    </row>
    <row r="63" spans="4:12" x14ac:dyDescent="0.25">
      <c r="D63" s="1">
        <v>8360032</v>
      </c>
      <c r="E63" t="s">
        <v>18</v>
      </c>
      <c r="H63" s="5"/>
      <c r="I63" s="5"/>
      <c r="J63" s="5"/>
      <c r="K63" s="14"/>
      <c r="L63" s="14"/>
    </row>
    <row r="64" spans="4:12" x14ac:dyDescent="0.25">
      <c r="D64" s="1">
        <v>8402004</v>
      </c>
      <c r="E64" t="s">
        <v>11</v>
      </c>
      <c r="H64" s="5">
        <v>811.53</v>
      </c>
      <c r="I64" s="5">
        <v>4078.72</v>
      </c>
      <c r="J64" s="5">
        <v>868.87</v>
      </c>
      <c r="K64" s="14"/>
      <c r="L64" s="14"/>
    </row>
    <row r="65" spans="4:12" x14ac:dyDescent="0.25">
      <c r="D65" s="1">
        <v>8405000</v>
      </c>
      <c r="E65" t="s">
        <v>10</v>
      </c>
      <c r="H65" s="5">
        <v>514.9</v>
      </c>
      <c r="I65" s="5">
        <v>1740.27</v>
      </c>
      <c r="J65" s="5">
        <v>346.22</v>
      </c>
      <c r="K65" s="14"/>
      <c r="L65" s="14"/>
    </row>
    <row r="66" spans="4:12" x14ac:dyDescent="0.25">
      <c r="D66" s="17">
        <v>5398000</v>
      </c>
      <c r="E66" s="18" t="s">
        <v>21</v>
      </c>
      <c r="F66" s="12"/>
      <c r="G66" s="12"/>
      <c r="H66" s="19"/>
      <c r="I66" s="19"/>
      <c r="J66" s="19">
        <v>26043.14</v>
      </c>
      <c r="K66" s="14"/>
      <c r="L66" s="14"/>
    </row>
    <row r="67" spans="4:12" x14ac:dyDescent="0.25">
      <c r="D67" s="8">
        <v>923</v>
      </c>
      <c r="E67" t="s">
        <v>26</v>
      </c>
      <c r="H67" s="14"/>
      <c r="I67" s="14"/>
      <c r="J67" s="14"/>
      <c r="K67" s="5">
        <v>86400</v>
      </c>
      <c r="L67" s="5">
        <v>100200</v>
      </c>
    </row>
    <row r="68" spans="4:12" x14ac:dyDescent="0.25">
      <c r="D68" s="8">
        <v>923.01</v>
      </c>
      <c r="E68" t="s">
        <v>27</v>
      </c>
      <c r="H68" s="14"/>
      <c r="I68" s="14"/>
      <c r="J68" s="14"/>
      <c r="K68" s="5">
        <v>169865</v>
      </c>
      <c r="L68" s="5">
        <v>215085</v>
      </c>
    </row>
    <row r="69" spans="4:12" x14ac:dyDescent="0.25">
      <c r="D69" s="9">
        <v>923.2</v>
      </c>
      <c r="E69" s="10" t="s">
        <v>28</v>
      </c>
      <c r="F69" s="2"/>
      <c r="G69" s="2"/>
      <c r="H69" s="15"/>
      <c r="I69" s="15"/>
      <c r="J69" s="15"/>
      <c r="K69" s="11"/>
      <c r="L69" s="11">
        <v>12668</v>
      </c>
    </row>
    <row r="70" spans="4:12" x14ac:dyDescent="0.25">
      <c r="D70" s="1"/>
      <c r="E70" t="s">
        <v>22</v>
      </c>
      <c r="H70" s="5">
        <f>SUM(H55:H69)</f>
        <v>37308.53</v>
      </c>
      <c r="I70" s="5">
        <f>SUM(I55:I69)</f>
        <v>229240.8</v>
      </c>
      <c r="J70" s="5">
        <f>SUM(J55:J69)</f>
        <v>191164.22999999998</v>
      </c>
      <c r="K70" s="5">
        <f>SUM(K67:K69)</f>
        <v>256265</v>
      </c>
      <c r="L70" s="5">
        <f>SUM(L67:L69)</f>
        <v>327953</v>
      </c>
    </row>
    <row r="73" spans="4:12" x14ac:dyDescent="0.25">
      <c r="D73" s="2" t="s">
        <v>40</v>
      </c>
      <c r="E73" s="2"/>
      <c r="F73" s="2"/>
      <c r="H73" s="3" t="s">
        <v>31</v>
      </c>
      <c r="I73" s="3" t="s">
        <v>32</v>
      </c>
      <c r="J73" s="3" t="s">
        <v>33</v>
      </c>
      <c r="K73" s="3" t="s">
        <v>34</v>
      </c>
      <c r="L73" s="3" t="s">
        <v>35</v>
      </c>
    </row>
    <row r="75" spans="4:12" x14ac:dyDescent="0.25">
      <c r="D75" s="1" t="s">
        <v>7</v>
      </c>
      <c r="E75" s="1"/>
      <c r="F75" s="1"/>
      <c r="G75" s="1"/>
      <c r="H75" s="1" t="s">
        <v>3</v>
      </c>
      <c r="I75" s="1" t="s">
        <v>3</v>
      </c>
      <c r="J75" s="1" t="s">
        <v>3</v>
      </c>
      <c r="K75" s="1" t="s">
        <v>3</v>
      </c>
      <c r="L75" s="1" t="s">
        <v>3</v>
      </c>
    </row>
    <row r="76" spans="4:12" x14ac:dyDescent="0.25">
      <c r="D76" s="3" t="s">
        <v>8</v>
      </c>
      <c r="E76" s="3" t="s">
        <v>6</v>
      </c>
      <c r="F76" s="3" t="s">
        <v>9</v>
      </c>
      <c r="G76" s="1"/>
      <c r="H76" s="3">
        <v>1900</v>
      </c>
      <c r="I76" s="3">
        <v>1900</v>
      </c>
      <c r="J76" s="3">
        <v>1900</v>
      </c>
      <c r="K76" s="3">
        <v>1900</v>
      </c>
      <c r="L76" s="3">
        <v>1900</v>
      </c>
    </row>
    <row r="77" spans="4:12" x14ac:dyDescent="0.25">
      <c r="D77" s="1"/>
    </row>
    <row r="78" spans="4:12" x14ac:dyDescent="0.25">
      <c r="D78" s="1">
        <v>5999058</v>
      </c>
      <c r="E78" t="s">
        <v>45</v>
      </c>
      <c r="H78" s="5"/>
      <c r="I78" s="5"/>
      <c r="J78" s="5"/>
      <c r="K78" s="14"/>
      <c r="L78" s="14"/>
    </row>
    <row r="79" spans="4:12" x14ac:dyDescent="0.25">
      <c r="D79" s="1">
        <v>5999059</v>
      </c>
      <c r="E79" t="s">
        <v>46</v>
      </c>
      <c r="H79" s="5">
        <v>33072.57</v>
      </c>
      <c r="I79" s="5">
        <v>36259.85</v>
      </c>
      <c r="J79" s="5">
        <v>57109</v>
      </c>
      <c r="K79" s="14"/>
      <c r="L79" s="14"/>
    </row>
    <row r="80" spans="4:12" x14ac:dyDescent="0.25">
      <c r="D80" s="1">
        <v>8204001</v>
      </c>
      <c r="E80" t="s">
        <v>12</v>
      </c>
      <c r="H80" s="5"/>
      <c r="I80" s="5"/>
      <c r="J80" s="5"/>
      <c r="K80" s="14"/>
      <c r="L80" s="14"/>
    </row>
    <row r="81" spans="4:12" x14ac:dyDescent="0.25">
      <c r="D81" s="1">
        <v>8204010</v>
      </c>
      <c r="E81" t="s">
        <v>13</v>
      </c>
      <c r="H81" s="5">
        <v>5211.4399999999996</v>
      </c>
      <c r="I81" s="5">
        <v>16804.37</v>
      </c>
      <c r="J81" s="5">
        <v>1968.4</v>
      </c>
      <c r="K81" s="14"/>
      <c r="L81" s="14"/>
    </row>
    <row r="82" spans="4:12" x14ac:dyDescent="0.25">
      <c r="D82" s="1">
        <v>8204032</v>
      </c>
      <c r="E82" t="s">
        <v>14</v>
      </c>
      <c r="H82" s="5"/>
      <c r="I82" s="5"/>
      <c r="J82" s="5">
        <v>442.96</v>
      </c>
      <c r="K82" s="14"/>
      <c r="L82" s="14"/>
    </row>
    <row r="83" spans="4:12" x14ac:dyDescent="0.25">
      <c r="D83" s="1">
        <v>8204049</v>
      </c>
      <c r="E83" t="s">
        <v>16</v>
      </c>
      <c r="H83" s="5">
        <v>13881.36</v>
      </c>
      <c r="I83" s="5">
        <v>24053.63</v>
      </c>
      <c r="J83" s="5">
        <v>1613.54</v>
      </c>
      <c r="K83" s="14"/>
      <c r="L83" s="14"/>
    </row>
    <row r="84" spans="4:12" x14ac:dyDescent="0.25">
      <c r="D84" s="1">
        <v>8204059</v>
      </c>
      <c r="E84" t="s">
        <v>15</v>
      </c>
      <c r="H84" s="5"/>
      <c r="I84" s="5"/>
      <c r="J84" s="5">
        <v>411.6</v>
      </c>
      <c r="K84" s="14"/>
      <c r="L84" s="14"/>
    </row>
    <row r="85" spans="4:12" x14ac:dyDescent="0.25">
      <c r="D85" s="1">
        <v>8204149</v>
      </c>
      <c r="E85" t="s">
        <v>17</v>
      </c>
      <c r="H85" s="5">
        <v>69.06</v>
      </c>
      <c r="I85" s="5"/>
      <c r="J85" s="5"/>
      <c r="K85" s="14"/>
      <c r="L85" s="14"/>
    </row>
    <row r="86" spans="4:12" x14ac:dyDescent="0.25">
      <c r="D86" s="1">
        <v>8360032</v>
      </c>
      <c r="E86" t="s">
        <v>18</v>
      </c>
      <c r="H86" s="5"/>
      <c r="I86" s="5">
        <v>31565.51</v>
      </c>
      <c r="J86" s="5"/>
      <c r="K86" s="14"/>
      <c r="L86" s="14"/>
    </row>
    <row r="87" spans="4:12" x14ac:dyDescent="0.25">
      <c r="D87" s="1">
        <v>8402004</v>
      </c>
      <c r="E87" t="s">
        <v>11</v>
      </c>
      <c r="H87" s="5">
        <v>2778.47</v>
      </c>
      <c r="I87" s="5">
        <v>12296.72</v>
      </c>
      <c r="J87" s="5">
        <v>1157.93</v>
      </c>
      <c r="K87" s="14"/>
      <c r="L87" s="14"/>
    </row>
    <row r="88" spans="4:12" x14ac:dyDescent="0.25">
      <c r="D88" s="1">
        <v>8405000</v>
      </c>
      <c r="E88" t="s">
        <v>10</v>
      </c>
      <c r="H88" s="5">
        <v>1762.9</v>
      </c>
      <c r="I88" s="5">
        <v>3922.35</v>
      </c>
      <c r="J88" s="5">
        <v>461.4</v>
      </c>
      <c r="K88" s="14"/>
      <c r="L88" s="14"/>
    </row>
    <row r="89" spans="4:12" x14ac:dyDescent="0.25">
      <c r="D89" s="17">
        <v>5398000</v>
      </c>
      <c r="E89" s="18" t="s">
        <v>21</v>
      </c>
      <c r="F89" s="12"/>
      <c r="G89" s="12"/>
      <c r="H89" s="19"/>
      <c r="I89" s="19"/>
      <c r="J89" s="19">
        <v>49617.21</v>
      </c>
      <c r="K89" s="14"/>
      <c r="L89" s="14"/>
    </row>
    <row r="90" spans="4:12" x14ac:dyDescent="0.25">
      <c r="D90" s="8">
        <v>923</v>
      </c>
      <c r="E90" t="s">
        <v>26</v>
      </c>
      <c r="H90" s="14"/>
      <c r="I90" s="14"/>
      <c r="J90" s="14"/>
      <c r="K90" s="5">
        <v>81182</v>
      </c>
      <c r="L90" s="5">
        <f>101230</f>
        <v>101230</v>
      </c>
    </row>
    <row r="91" spans="4:12" x14ac:dyDescent="0.25">
      <c r="D91" s="8">
        <v>923.01</v>
      </c>
      <c r="E91" t="s">
        <v>27</v>
      </c>
      <c r="H91" s="14"/>
      <c r="I91" s="14"/>
      <c r="J91" s="14"/>
      <c r="K91" s="5">
        <v>49992</v>
      </c>
      <c r="L91" s="5">
        <v>17361</v>
      </c>
    </row>
    <row r="92" spans="4:12" x14ac:dyDescent="0.25">
      <c r="D92" s="9">
        <v>923.2</v>
      </c>
      <c r="E92" s="10" t="s">
        <v>28</v>
      </c>
      <c r="F92" s="2"/>
      <c r="G92" s="2"/>
      <c r="H92" s="15"/>
      <c r="I92" s="15"/>
      <c r="J92" s="15"/>
      <c r="K92" s="11"/>
      <c r="L92" s="11">
        <v>1246</v>
      </c>
    </row>
    <row r="93" spans="4:12" x14ac:dyDescent="0.25">
      <c r="D93" s="1"/>
      <c r="E93" t="s">
        <v>22</v>
      </c>
      <c r="H93" s="5">
        <f>SUM(H78:H92)</f>
        <v>56775.8</v>
      </c>
      <c r="I93" s="5">
        <f>SUM(I78:I92)</f>
        <v>124902.43000000001</v>
      </c>
      <c r="J93" s="5">
        <f>SUM(J78:J92)</f>
        <v>112782.04000000001</v>
      </c>
      <c r="K93" s="5">
        <f>SUM(K90:K92)</f>
        <v>131174</v>
      </c>
      <c r="L93" s="5">
        <f>SUM(L90:L92)</f>
        <v>119837</v>
      </c>
    </row>
    <row r="96" spans="4:12" x14ac:dyDescent="0.25">
      <c r="D96" t="s">
        <v>44</v>
      </c>
      <c r="H96" s="5">
        <f>+H93+H70+H46+H22</f>
        <v>0</v>
      </c>
      <c r="I96" s="5">
        <f t="shared" ref="I96:L96" si="0">+I93+I70+I46+I22</f>
        <v>-756.47000000003027</v>
      </c>
      <c r="J96" s="5">
        <f t="shared" si="0"/>
        <v>24201.75</v>
      </c>
      <c r="K96" s="5">
        <f t="shared" si="0"/>
        <v>0</v>
      </c>
      <c r="L96" s="5">
        <f t="shared" si="0"/>
        <v>0</v>
      </c>
    </row>
  </sheetData>
  <pageMargins left="0.7" right="0.7" top="0.75" bottom="0.75" header="0.3" footer="0.3"/>
  <pageSetup scale="67" fitToHeight="0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by Year</vt:lpstr>
      <vt:lpstr>Summary by Company</vt:lpstr>
    </vt:vector>
  </TitlesOfParts>
  <Company>Delta Natural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Schroeder</dc:creator>
  <cp:lastModifiedBy>John Brown</cp:lastModifiedBy>
  <cp:lastPrinted>2021-07-27T19:41:22Z</cp:lastPrinted>
  <dcterms:created xsi:type="dcterms:W3CDTF">2021-07-27T02:25:21Z</dcterms:created>
  <dcterms:modified xsi:type="dcterms:W3CDTF">2021-07-28T16:40:35Z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1 51(a).xlsx</vt:lpwstr>
  </property>
</Properties>
</file>