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chroeder\2021 Rate Case\2021-185 Delta 2020 Rate Case\PSC DR2 - AG DR1\"/>
    </mc:Choice>
  </mc:AlternateContent>
  <bookViews>
    <workbookView xWindow="0" yWindow="0" windowWidth="19200" windowHeight="8250" firstSheet="22" activeTab="23"/>
  </bookViews>
  <sheets>
    <sheet name="January 2017" sheetId="21" r:id="rId1"/>
    <sheet name="February 2017" sheetId="22" r:id="rId2"/>
    <sheet name="March 2017" sheetId="23" r:id="rId3"/>
    <sheet name="April 2017" sheetId="24" r:id="rId4"/>
    <sheet name="May 2017" sheetId="25" r:id="rId5"/>
    <sheet name="June 2017" sheetId="26" r:id="rId6"/>
    <sheet name="July 2017" sheetId="27" r:id="rId7"/>
    <sheet name="August 2017" sheetId="28" r:id="rId8"/>
    <sheet name="September 2017" sheetId="29" r:id="rId9"/>
    <sheet name="October 2017" sheetId="30" r:id="rId10"/>
    <sheet name="November 2017" sheetId="31" r:id="rId11"/>
    <sheet name="December 2017" sheetId="32" r:id="rId12"/>
    <sheet name="January 2018" sheetId="33" r:id="rId13"/>
    <sheet name="February 2018" sheetId="34" r:id="rId14"/>
    <sheet name="March 2018" sheetId="35" r:id="rId15"/>
    <sheet name="April 2018" sheetId="36" r:id="rId16"/>
    <sheet name="May 2018" sheetId="37" r:id="rId17"/>
    <sheet name="June 2018" sheetId="38" r:id="rId18"/>
    <sheet name="July 2018" sheetId="39" r:id="rId19"/>
    <sheet name="August 2018" sheetId="40" r:id="rId20"/>
    <sheet name="September 2018" sheetId="41" r:id="rId21"/>
    <sheet name="October 2018" sheetId="42" r:id="rId22"/>
    <sheet name="November 2018" sheetId="43" r:id="rId23"/>
    <sheet name="December 2018" sheetId="44" r:id="rId24"/>
    <sheet name="January 2019" sheetId="45" r:id="rId25"/>
    <sheet name="February 2019" sheetId="46" r:id="rId26"/>
    <sheet name="March 2019" sheetId="47" r:id="rId27"/>
    <sheet name="April 2019" sheetId="48" r:id="rId28"/>
    <sheet name="May 2019" sheetId="49" r:id="rId29"/>
    <sheet name="June 2019" sheetId="50" r:id="rId30"/>
    <sheet name="July 2019" sheetId="51" r:id="rId31"/>
    <sheet name="August 2019" sheetId="52" r:id="rId3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3" l="1"/>
  <c r="E19" i="32"/>
  <c r="E19" i="31"/>
  <c r="E19" i="29"/>
  <c r="E19" i="28"/>
  <c r="E19" i="27"/>
  <c r="E19" i="26"/>
  <c r="E19" i="25"/>
  <c r="E19" i="24"/>
  <c r="E19" i="23"/>
  <c r="E19" i="22"/>
  <c r="D18" i="52" l="1"/>
  <c r="E18" i="52" s="1"/>
  <c r="C16" i="52"/>
  <c r="B16" i="52"/>
  <c r="D15" i="52"/>
  <c r="D14" i="52"/>
  <c r="E14" i="52" s="1"/>
  <c r="D12" i="52"/>
  <c r="E12" i="52" s="1"/>
  <c r="C10" i="52"/>
  <c r="C11" i="52" s="1"/>
  <c r="C17" i="52" s="1"/>
  <c r="C19" i="52" s="1"/>
  <c r="B10" i="52"/>
  <c r="D9" i="52"/>
  <c r="E9" i="52" s="1"/>
  <c r="D8" i="52"/>
  <c r="E8" i="52" s="1"/>
  <c r="D7" i="52"/>
  <c r="E7" i="52" s="1"/>
  <c r="D6" i="52"/>
  <c r="C5" i="52"/>
  <c r="B5" i="52"/>
  <c r="D4" i="52"/>
  <c r="E4" i="52" s="1"/>
  <c r="D2" i="52"/>
  <c r="E2" i="52" s="1"/>
  <c r="D18" i="51"/>
  <c r="E18" i="51" s="1"/>
  <c r="C16" i="51"/>
  <c r="B16" i="51"/>
  <c r="D15" i="51"/>
  <c r="D14" i="51"/>
  <c r="E14" i="51" s="1"/>
  <c r="D12" i="51"/>
  <c r="E12" i="51" s="1"/>
  <c r="C10" i="51"/>
  <c r="C11" i="51" s="1"/>
  <c r="B10" i="51"/>
  <c r="D9" i="51"/>
  <c r="E9" i="51" s="1"/>
  <c r="D8" i="51"/>
  <c r="E8" i="51" s="1"/>
  <c r="D7" i="51"/>
  <c r="E7" i="51" s="1"/>
  <c r="D6" i="51"/>
  <c r="C5" i="51"/>
  <c r="B5" i="51"/>
  <c r="D4" i="51"/>
  <c r="E4" i="51" s="1"/>
  <c r="D2" i="51"/>
  <c r="E2" i="51" s="1"/>
  <c r="D18" i="50"/>
  <c r="E18" i="50" s="1"/>
  <c r="C16" i="50"/>
  <c r="B16" i="50"/>
  <c r="D15" i="50"/>
  <c r="D14" i="50"/>
  <c r="E14" i="50" s="1"/>
  <c r="D12" i="50"/>
  <c r="E12" i="50" s="1"/>
  <c r="C10" i="50"/>
  <c r="C11" i="50" s="1"/>
  <c r="B10" i="50"/>
  <c r="B11" i="50" s="1"/>
  <c r="B17" i="50" s="1"/>
  <c r="D9" i="50"/>
  <c r="E9" i="50" s="1"/>
  <c r="D8" i="50"/>
  <c r="E8" i="50" s="1"/>
  <c r="D7" i="50"/>
  <c r="E7" i="50" s="1"/>
  <c r="D6" i="50"/>
  <c r="C5" i="50"/>
  <c r="B5" i="50"/>
  <c r="D4" i="50"/>
  <c r="E4" i="50" s="1"/>
  <c r="D2" i="50"/>
  <c r="E2" i="50" s="1"/>
  <c r="D18" i="49"/>
  <c r="E18" i="49" s="1"/>
  <c r="C16" i="49"/>
  <c r="B16" i="49"/>
  <c r="D15" i="49"/>
  <c r="D14" i="49"/>
  <c r="E14" i="49" s="1"/>
  <c r="D12" i="49"/>
  <c r="E12" i="49" s="1"/>
  <c r="C10" i="49"/>
  <c r="B10" i="49"/>
  <c r="B11" i="49" s="1"/>
  <c r="D9" i="49"/>
  <c r="E9" i="49" s="1"/>
  <c r="D8" i="49"/>
  <c r="E8" i="49" s="1"/>
  <c r="D7" i="49"/>
  <c r="E7" i="49" s="1"/>
  <c r="D6" i="49"/>
  <c r="C5" i="49"/>
  <c r="B5" i="49"/>
  <c r="D5" i="49" s="1"/>
  <c r="E5" i="49" s="1"/>
  <c r="E4" i="49"/>
  <c r="D4" i="49"/>
  <c r="D2" i="49"/>
  <c r="E2" i="49" s="1"/>
  <c r="D18" i="48"/>
  <c r="E18" i="48" s="1"/>
  <c r="C16" i="48"/>
  <c r="B16" i="48"/>
  <c r="D15" i="48"/>
  <c r="D14" i="48"/>
  <c r="E14" i="48" s="1"/>
  <c r="D12" i="48"/>
  <c r="E12" i="48" s="1"/>
  <c r="C10" i="48"/>
  <c r="C11" i="48" s="1"/>
  <c r="C17" i="48" s="1"/>
  <c r="C19" i="48" s="1"/>
  <c r="B10" i="48"/>
  <c r="D9" i="48"/>
  <c r="E9" i="48" s="1"/>
  <c r="D8" i="48"/>
  <c r="E8" i="48" s="1"/>
  <c r="D7" i="48"/>
  <c r="E7" i="48" s="1"/>
  <c r="D6" i="48"/>
  <c r="C5" i="48"/>
  <c r="B5" i="48"/>
  <c r="E4" i="48"/>
  <c r="D4" i="48"/>
  <c r="D2" i="48"/>
  <c r="E2" i="48" s="1"/>
  <c r="D18" i="47"/>
  <c r="E18" i="47" s="1"/>
  <c r="C16" i="47"/>
  <c r="B16" i="47"/>
  <c r="D15" i="47"/>
  <c r="D14" i="47"/>
  <c r="E14" i="47" s="1"/>
  <c r="D12" i="47"/>
  <c r="E12" i="47" s="1"/>
  <c r="C10" i="47"/>
  <c r="C11" i="47" s="1"/>
  <c r="B10" i="47"/>
  <c r="E9" i="47"/>
  <c r="D9" i="47"/>
  <c r="D8" i="47"/>
  <c r="E8" i="47" s="1"/>
  <c r="D7" i="47"/>
  <c r="E7" i="47" s="1"/>
  <c r="D6" i="47"/>
  <c r="C5" i="47"/>
  <c r="B5" i="47"/>
  <c r="D4" i="47"/>
  <c r="E4" i="47" s="1"/>
  <c r="D2" i="47"/>
  <c r="E2" i="47" s="1"/>
  <c r="D18" i="46"/>
  <c r="E18" i="46" s="1"/>
  <c r="C16" i="46"/>
  <c r="B16" i="46"/>
  <c r="D15" i="46"/>
  <c r="D14" i="46"/>
  <c r="E14" i="46" s="1"/>
  <c r="D12" i="46"/>
  <c r="E12" i="46" s="1"/>
  <c r="C10" i="46"/>
  <c r="C11" i="46" s="1"/>
  <c r="B10" i="46"/>
  <c r="D9" i="46"/>
  <c r="E9" i="46" s="1"/>
  <c r="D8" i="46"/>
  <c r="E8" i="46" s="1"/>
  <c r="E7" i="46"/>
  <c r="D7" i="46"/>
  <c r="D6" i="46"/>
  <c r="C5" i="46"/>
  <c r="B5" i="46"/>
  <c r="D4" i="46"/>
  <c r="E4" i="46" s="1"/>
  <c r="D2" i="46"/>
  <c r="E2" i="46" s="1"/>
  <c r="D18" i="45"/>
  <c r="E18" i="45" s="1"/>
  <c r="C16" i="45"/>
  <c r="B16" i="45"/>
  <c r="D16" i="45" s="1"/>
  <c r="E16" i="45" s="1"/>
  <c r="D15" i="45"/>
  <c r="D14" i="45"/>
  <c r="E14" i="45" s="1"/>
  <c r="D12" i="45"/>
  <c r="E12" i="45" s="1"/>
  <c r="C10" i="45"/>
  <c r="C11" i="45" s="1"/>
  <c r="B10" i="45"/>
  <c r="B11" i="45" s="1"/>
  <c r="D9" i="45"/>
  <c r="E9" i="45" s="1"/>
  <c r="D8" i="45"/>
  <c r="E8" i="45" s="1"/>
  <c r="D7" i="45"/>
  <c r="E7" i="45" s="1"/>
  <c r="D6" i="45"/>
  <c r="C5" i="45"/>
  <c r="B5" i="45"/>
  <c r="D4" i="45"/>
  <c r="E4" i="45" s="1"/>
  <c r="E2" i="45"/>
  <c r="D2" i="45"/>
  <c r="D18" i="44"/>
  <c r="E18" i="44" s="1"/>
  <c r="C16" i="44"/>
  <c r="B16" i="44"/>
  <c r="D16" i="44" s="1"/>
  <c r="E16" i="44" s="1"/>
  <c r="D15" i="44"/>
  <c r="D14" i="44"/>
  <c r="E14" i="44" s="1"/>
  <c r="D12" i="44"/>
  <c r="E12" i="44" s="1"/>
  <c r="C10" i="44"/>
  <c r="C11" i="44" s="1"/>
  <c r="C17" i="44" s="1"/>
  <c r="C19" i="44" s="1"/>
  <c r="B10" i="44"/>
  <c r="B11" i="44" s="1"/>
  <c r="D9" i="44"/>
  <c r="E9" i="44" s="1"/>
  <c r="D8" i="44"/>
  <c r="E8" i="44" s="1"/>
  <c r="D7" i="44"/>
  <c r="E7" i="44" s="1"/>
  <c r="D6" i="44"/>
  <c r="C5" i="44"/>
  <c r="B5" i="44"/>
  <c r="D5" i="44" s="1"/>
  <c r="E5" i="44" s="1"/>
  <c r="D4" i="44"/>
  <c r="E4" i="44" s="1"/>
  <c r="D2" i="44"/>
  <c r="E2" i="44" s="1"/>
  <c r="D18" i="43"/>
  <c r="E18" i="43" s="1"/>
  <c r="C16" i="43"/>
  <c r="B16" i="43"/>
  <c r="D16" i="43" s="1"/>
  <c r="E16" i="43" s="1"/>
  <c r="D15" i="43"/>
  <c r="D14" i="43"/>
  <c r="E14" i="43" s="1"/>
  <c r="D12" i="43"/>
  <c r="E12" i="43" s="1"/>
  <c r="C10" i="43"/>
  <c r="C11" i="43" s="1"/>
  <c r="C17" i="43" s="1"/>
  <c r="C19" i="43" s="1"/>
  <c r="B10" i="43"/>
  <c r="D9" i="43"/>
  <c r="E9" i="43" s="1"/>
  <c r="D8" i="43"/>
  <c r="E8" i="43" s="1"/>
  <c r="D7" i="43"/>
  <c r="E7" i="43" s="1"/>
  <c r="D6" i="43"/>
  <c r="C5" i="43"/>
  <c r="B5" i="43"/>
  <c r="D4" i="43"/>
  <c r="E4" i="43" s="1"/>
  <c r="D2" i="43"/>
  <c r="E2" i="43" s="1"/>
  <c r="C10" i="42"/>
  <c r="C11" i="42" s="1"/>
  <c r="B10" i="42"/>
  <c r="B11" i="42" s="1"/>
  <c r="E18" i="42"/>
  <c r="D18" i="42"/>
  <c r="C16" i="42"/>
  <c r="B16" i="42"/>
  <c r="D15" i="42"/>
  <c r="D14" i="42"/>
  <c r="E14" i="42" s="1"/>
  <c r="D12" i="42"/>
  <c r="E12" i="42" s="1"/>
  <c r="D9" i="42"/>
  <c r="E9" i="42" s="1"/>
  <c r="D8" i="42"/>
  <c r="E8" i="42" s="1"/>
  <c r="D7" i="42"/>
  <c r="E7" i="42" s="1"/>
  <c r="D6" i="42"/>
  <c r="C5" i="42"/>
  <c r="B5" i="42"/>
  <c r="D4" i="42"/>
  <c r="E4" i="42" s="1"/>
  <c r="D2" i="42"/>
  <c r="E2" i="42" s="1"/>
  <c r="D18" i="41"/>
  <c r="E18" i="41" s="1"/>
  <c r="C16" i="41"/>
  <c r="B16" i="41"/>
  <c r="D15" i="41"/>
  <c r="D14" i="41"/>
  <c r="E14" i="41" s="1"/>
  <c r="D12" i="41"/>
  <c r="E12" i="41" s="1"/>
  <c r="C10" i="41"/>
  <c r="C11" i="41" s="1"/>
  <c r="C17" i="41" s="1"/>
  <c r="C19" i="41" s="1"/>
  <c r="B10" i="41"/>
  <c r="D9" i="41"/>
  <c r="E9" i="41" s="1"/>
  <c r="D8" i="41"/>
  <c r="E8" i="41" s="1"/>
  <c r="D7" i="41"/>
  <c r="E7" i="41" s="1"/>
  <c r="D6" i="41"/>
  <c r="C5" i="41"/>
  <c r="B5" i="41"/>
  <c r="D4" i="41"/>
  <c r="E4" i="41" s="1"/>
  <c r="D2" i="41"/>
  <c r="E2" i="41" s="1"/>
  <c r="D18" i="40"/>
  <c r="E18" i="40" s="1"/>
  <c r="C16" i="40"/>
  <c r="B16" i="40"/>
  <c r="D16" i="40" s="1"/>
  <c r="E16" i="40" s="1"/>
  <c r="D15" i="40"/>
  <c r="D14" i="40"/>
  <c r="E14" i="40" s="1"/>
  <c r="D12" i="40"/>
  <c r="E12" i="40" s="1"/>
  <c r="C10" i="40"/>
  <c r="C11" i="40" s="1"/>
  <c r="B10" i="40"/>
  <c r="D9" i="40"/>
  <c r="E9" i="40" s="1"/>
  <c r="D8" i="40"/>
  <c r="E8" i="40" s="1"/>
  <c r="D7" i="40"/>
  <c r="E7" i="40" s="1"/>
  <c r="D6" i="40"/>
  <c r="C5" i="40"/>
  <c r="B5" i="40"/>
  <c r="D4" i="40"/>
  <c r="E4" i="40" s="1"/>
  <c r="D2" i="40"/>
  <c r="E2" i="40" s="1"/>
  <c r="D18" i="39"/>
  <c r="E18" i="39" s="1"/>
  <c r="C16" i="39"/>
  <c r="B16" i="39"/>
  <c r="D15" i="39"/>
  <c r="D14" i="39"/>
  <c r="E14" i="39" s="1"/>
  <c r="D12" i="39"/>
  <c r="E12" i="39" s="1"/>
  <c r="C10" i="39"/>
  <c r="C11" i="39" s="1"/>
  <c r="B10" i="39"/>
  <c r="D9" i="39"/>
  <c r="E9" i="39" s="1"/>
  <c r="D8" i="39"/>
  <c r="E8" i="39" s="1"/>
  <c r="D7" i="39"/>
  <c r="E7" i="39" s="1"/>
  <c r="D6" i="39"/>
  <c r="C5" i="39"/>
  <c r="B5" i="39"/>
  <c r="D4" i="39"/>
  <c r="E4" i="39" s="1"/>
  <c r="D2" i="39"/>
  <c r="E2" i="39" s="1"/>
  <c r="D12" i="38"/>
  <c r="D18" i="38"/>
  <c r="E18" i="38" s="1"/>
  <c r="C16" i="38"/>
  <c r="B16" i="38"/>
  <c r="D15" i="38"/>
  <c r="D14" i="38"/>
  <c r="E14" i="38" s="1"/>
  <c r="E12" i="38"/>
  <c r="C10" i="38"/>
  <c r="B10" i="38"/>
  <c r="B11" i="38" s="1"/>
  <c r="D9" i="38"/>
  <c r="E9" i="38" s="1"/>
  <c r="D8" i="38"/>
  <c r="E8" i="38" s="1"/>
  <c r="D7" i="38"/>
  <c r="E7" i="38" s="1"/>
  <c r="D6" i="38"/>
  <c r="C5" i="38"/>
  <c r="B5" i="38"/>
  <c r="D4" i="38"/>
  <c r="E4" i="38" s="1"/>
  <c r="D2" i="38"/>
  <c r="E2" i="38" s="1"/>
  <c r="E18" i="37"/>
  <c r="E17" i="37"/>
  <c r="D18" i="37"/>
  <c r="C16" i="37"/>
  <c r="B16" i="37"/>
  <c r="D16" i="37" s="1"/>
  <c r="E16" i="37" s="1"/>
  <c r="D15" i="37"/>
  <c r="D14" i="37"/>
  <c r="E14" i="37" s="1"/>
  <c r="D12" i="37"/>
  <c r="E12" i="37" s="1"/>
  <c r="C10" i="37"/>
  <c r="C11" i="37" s="1"/>
  <c r="C17" i="37" s="1"/>
  <c r="C19" i="37" s="1"/>
  <c r="B10" i="37"/>
  <c r="B11" i="37" s="1"/>
  <c r="D9" i="37"/>
  <c r="E9" i="37" s="1"/>
  <c r="D8" i="37"/>
  <c r="E8" i="37" s="1"/>
  <c r="D7" i="37"/>
  <c r="E7" i="37" s="1"/>
  <c r="D6" i="37"/>
  <c r="C5" i="37"/>
  <c r="B5" i="37"/>
  <c r="D4" i="37"/>
  <c r="E4" i="37" s="1"/>
  <c r="D2" i="37"/>
  <c r="E2" i="37" s="1"/>
  <c r="D18" i="36"/>
  <c r="E18" i="36" s="1"/>
  <c r="C16" i="36"/>
  <c r="B16" i="36"/>
  <c r="D16" i="36" s="1"/>
  <c r="E16" i="36" s="1"/>
  <c r="D15" i="36"/>
  <c r="D14" i="36"/>
  <c r="E14" i="36" s="1"/>
  <c r="D12" i="36"/>
  <c r="E12" i="36" s="1"/>
  <c r="C10" i="36"/>
  <c r="C11" i="36" s="1"/>
  <c r="C17" i="36" s="1"/>
  <c r="C19" i="36" s="1"/>
  <c r="B10" i="36"/>
  <c r="D9" i="36"/>
  <c r="E9" i="36" s="1"/>
  <c r="D8" i="36"/>
  <c r="E8" i="36" s="1"/>
  <c r="D7" i="36"/>
  <c r="E7" i="36" s="1"/>
  <c r="D6" i="36"/>
  <c r="C5" i="36"/>
  <c r="B5" i="36"/>
  <c r="D5" i="36" s="1"/>
  <c r="E5" i="36" s="1"/>
  <c r="D4" i="36"/>
  <c r="E4" i="36" s="1"/>
  <c r="D2" i="36"/>
  <c r="E2" i="36" s="1"/>
  <c r="D18" i="35"/>
  <c r="E18" i="35" s="1"/>
  <c r="C16" i="35"/>
  <c r="B16" i="35"/>
  <c r="D16" i="35" s="1"/>
  <c r="E16" i="35" s="1"/>
  <c r="D15" i="35"/>
  <c r="D14" i="35"/>
  <c r="E14" i="35" s="1"/>
  <c r="D12" i="35"/>
  <c r="E12" i="35" s="1"/>
  <c r="C10" i="35"/>
  <c r="C11" i="35" s="1"/>
  <c r="B10" i="35"/>
  <c r="D9" i="35"/>
  <c r="E9" i="35" s="1"/>
  <c r="D8" i="35"/>
  <c r="E8" i="35" s="1"/>
  <c r="D7" i="35"/>
  <c r="E7" i="35" s="1"/>
  <c r="D6" i="35"/>
  <c r="C5" i="35"/>
  <c r="B5" i="35"/>
  <c r="D4" i="35"/>
  <c r="E4" i="35" s="1"/>
  <c r="D2" i="35"/>
  <c r="E2" i="35" s="1"/>
  <c r="E19" i="34"/>
  <c r="D18" i="34"/>
  <c r="E18" i="34" s="1"/>
  <c r="C16" i="34"/>
  <c r="B16" i="34"/>
  <c r="D15" i="34"/>
  <c r="D14" i="34"/>
  <c r="E14" i="34" s="1"/>
  <c r="D12" i="34"/>
  <c r="E12" i="34" s="1"/>
  <c r="C10" i="34"/>
  <c r="C11" i="34" s="1"/>
  <c r="B10" i="34"/>
  <c r="D9" i="34"/>
  <c r="E9" i="34" s="1"/>
  <c r="D8" i="34"/>
  <c r="E8" i="34" s="1"/>
  <c r="D7" i="34"/>
  <c r="E7" i="34" s="1"/>
  <c r="D6" i="34"/>
  <c r="C5" i="34"/>
  <c r="B5" i="34"/>
  <c r="D4" i="34"/>
  <c r="E4" i="34" s="1"/>
  <c r="D2" i="34"/>
  <c r="E2" i="34" s="1"/>
  <c r="D18" i="33"/>
  <c r="E18" i="33" s="1"/>
  <c r="C16" i="33"/>
  <c r="B16" i="33"/>
  <c r="D15" i="33"/>
  <c r="D14" i="33"/>
  <c r="E14" i="33" s="1"/>
  <c r="D12" i="33"/>
  <c r="E12" i="33" s="1"/>
  <c r="C10" i="33"/>
  <c r="C11" i="33" s="1"/>
  <c r="C17" i="33" s="1"/>
  <c r="C19" i="33" s="1"/>
  <c r="B10" i="33"/>
  <c r="B11" i="33" s="1"/>
  <c r="D9" i="33"/>
  <c r="E9" i="33" s="1"/>
  <c r="D8" i="33"/>
  <c r="E8" i="33" s="1"/>
  <c r="D7" i="33"/>
  <c r="E7" i="33" s="1"/>
  <c r="D6" i="33"/>
  <c r="C5" i="33"/>
  <c r="B5" i="33"/>
  <c r="D4" i="33"/>
  <c r="E4" i="33" s="1"/>
  <c r="D2" i="33"/>
  <c r="E2" i="33" s="1"/>
  <c r="D18" i="32"/>
  <c r="E18" i="32" s="1"/>
  <c r="C16" i="32"/>
  <c r="B16" i="32"/>
  <c r="D16" i="32" s="1"/>
  <c r="E16" i="32" s="1"/>
  <c r="D15" i="32"/>
  <c r="D14" i="32"/>
  <c r="E14" i="32" s="1"/>
  <c r="D12" i="32"/>
  <c r="E12" i="32" s="1"/>
  <c r="C10" i="32"/>
  <c r="C11" i="32" s="1"/>
  <c r="B10" i="32"/>
  <c r="B11" i="32" s="1"/>
  <c r="D9" i="32"/>
  <c r="E9" i="32" s="1"/>
  <c r="D8" i="32"/>
  <c r="E8" i="32" s="1"/>
  <c r="D7" i="32"/>
  <c r="E7" i="32" s="1"/>
  <c r="D6" i="32"/>
  <c r="C5" i="32"/>
  <c r="B5" i="32"/>
  <c r="D4" i="32"/>
  <c r="E4" i="32" s="1"/>
  <c r="D2" i="32"/>
  <c r="E2" i="32" s="1"/>
  <c r="D18" i="31"/>
  <c r="E18" i="31" s="1"/>
  <c r="C16" i="31"/>
  <c r="B16" i="31"/>
  <c r="D16" i="31" s="1"/>
  <c r="E16" i="31" s="1"/>
  <c r="D15" i="31"/>
  <c r="D14" i="31"/>
  <c r="E14" i="31" s="1"/>
  <c r="D12" i="31"/>
  <c r="E12" i="31" s="1"/>
  <c r="C10" i="31"/>
  <c r="C11" i="31" s="1"/>
  <c r="B10" i="31"/>
  <c r="D9" i="31"/>
  <c r="E9" i="31" s="1"/>
  <c r="D8" i="31"/>
  <c r="E8" i="31" s="1"/>
  <c r="D7" i="31"/>
  <c r="E7" i="31" s="1"/>
  <c r="D6" i="31"/>
  <c r="C5" i="31"/>
  <c r="B5" i="31"/>
  <c r="D4" i="31"/>
  <c r="E4" i="31" s="1"/>
  <c r="D2" i="31"/>
  <c r="E2" i="31" s="1"/>
  <c r="D18" i="30"/>
  <c r="E18" i="30" s="1"/>
  <c r="C16" i="30"/>
  <c r="B16" i="30"/>
  <c r="D16" i="30" s="1"/>
  <c r="E16" i="30" s="1"/>
  <c r="D15" i="30"/>
  <c r="D14" i="30"/>
  <c r="E14" i="30" s="1"/>
  <c r="D12" i="30"/>
  <c r="E12" i="30" s="1"/>
  <c r="C10" i="30"/>
  <c r="C11" i="30" s="1"/>
  <c r="C17" i="30" s="1"/>
  <c r="C19" i="30" s="1"/>
  <c r="B10" i="30"/>
  <c r="D9" i="30"/>
  <c r="E9" i="30" s="1"/>
  <c r="D8" i="30"/>
  <c r="E8" i="30" s="1"/>
  <c r="D7" i="30"/>
  <c r="E7" i="30" s="1"/>
  <c r="D6" i="30"/>
  <c r="C5" i="30"/>
  <c r="B5" i="30"/>
  <c r="D4" i="30"/>
  <c r="E4" i="30" s="1"/>
  <c r="D2" i="30"/>
  <c r="E2" i="30" s="1"/>
  <c r="D18" i="29"/>
  <c r="E18" i="29" s="1"/>
  <c r="D15" i="29"/>
  <c r="D14" i="29"/>
  <c r="E14" i="29" s="1"/>
  <c r="D12" i="29"/>
  <c r="E12" i="29" s="1"/>
  <c r="D9" i="29"/>
  <c r="E9" i="29" s="1"/>
  <c r="D8" i="29"/>
  <c r="E8" i="29" s="1"/>
  <c r="D7" i="29"/>
  <c r="E7" i="29" s="1"/>
  <c r="D6" i="29"/>
  <c r="D4" i="29"/>
  <c r="D2" i="29"/>
  <c r="E2" i="29" s="1"/>
  <c r="C16" i="29"/>
  <c r="B16" i="29"/>
  <c r="C10" i="29"/>
  <c r="C11" i="29" s="1"/>
  <c r="C17" i="29" s="1"/>
  <c r="C19" i="29" s="1"/>
  <c r="B10" i="29"/>
  <c r="C5" i="29"/>
  <c r="D5" i="29" s="1"/>
  <c r="B5" i="29"/>
  <c r="E4" i="29"/>
  <c r="D18" i="28"/>
  <c r="E18" i="28" s="1"/>
  <c r="C16" i="28"/>
  <c r="B16" i="28"/>
  <c r="D15" i="28"/>
  <c r="D14" i="28"/>
  <c r="E14" i="28" s="1"/>
  <c r="D12" i="28"/>
  <c r="E12" i="28" s="1"/>
  <c r="C10" i="28"/>
  <c r="C11" i="28" s="1"/>
  <c r="C17" i="28" s="1"/>
  <c r="C19" i="28" s="1"/>
  <c r="B10" i="28"/>
  <c r="D9" i="28"/>
  <c r="E9" i="28" s="1"/>
  <c r="D8" i="28"/>
  <c r="E8" i="28" s="1"/>
  <c r="D7" i="28"/>
  <c r="E7" i="28" s="1"/>
  <c r="D6" i="28"/>
  <c r="C5" i="28"/>
  <c r="B5" i="28"/>
  <c r="D4" i="28"/>
  <c r="E4" i="28" s="1"/>
  <c r="D2" i="28"/>
  <c r="E2" i="28" s="1"/>
  <c r="D16" i="52" l="1"/>
  <c r="E16" i="52" s="1"/>
  <c r="D10" i="52"/>
  <c r="E10" i="52" s="1"/>
  <c r="B11" i="52"/>
  <c r="B17" i="52" s="1"/>
  <c r="D5" i="52"/>
  <c r="E5" i="52" s="1"/>
  <c r="C17" i="51"/>
  <c r="C19" i="51" s="1"/>
  <c r="D16" i="51"/>
  <c r="E16" i="51" s="1"/>
  <c r="D10" i="51"/>
  <c r="E10" i="51" s="1"/>
  <c r="B11" i="51"/>
  <c r="B17" i="51" s="1"/>
  <c r="D5" i="51"/>
  <c r="E5" i="51" s="1"/>
  <c r="D16" i="50"/>
  <c r="E16" i="50" s="1"/>
  <c r="C17" i="50"/>
  <c r="C19" i="50" s="1"/>
  <c r="D10" i="50"/>
  <c r="E10" i="50" s="1"/>
  <c r="D5" i="50"/>
  <c r="E5" i="50" s="1"/>
  <c r="B19" i="50"/>
  <c r="D11" i="50"/>
  <c r="E11" i="50" s="1"/>
  <c r="D16" i="49"/>
  <c r="E16" i="49" s="1"/>
  <c r="D10" i="49"/>
  <c r="E10" i="49" s="1"/>
  <c r="B17" i="49"/>
  <c r="B19" i="49" s="1"/>
  <c r="C11" i="49"/>
  <c r="C17" i="49" s="1"/>
  <c r="C19" i="49" s="1"/>
  <c r="D16" i="48"/>
  <c r="E16" i="48" s="1"/>
  <c r="D5" i="48"/>
  <c r="E5" i="48" s="1"/>
  <c r="D10" i="48"/>
  <c r="E10" i="48" s="1"/>
  <c r="B11" i="48"/>
  <c r="B17" i="48" s="1"/>
  <c r="D17" i="48" s="1"/>
  <c r="D16" i="47"/>
  <c r="E16" i="47" s="1"/>
  <c r="D5" i="47"/>
  <c r="E5" i="47" s="1"/>
  <c r="C17" i="47"/>
  <c r="C19" i="47" s="1"/>
  <c r="D10" i="47"/>
  <c r="E10" i="47" s="1"/>
  <c r="B11" i="47"/>
  <c r="B17" i="47" s="1"/>
  <c r="C17" i="46"/>
  <c r="C19" i="46" s="1"/>
  <c r="D16" i="46"/>
  <c r="E16" i="46" s="1"/>
  <c r="D10" i="46"/>
  <c r="E10" i="46" s="1"/>
  <c r="D5" i="46"/>
  <c r="E5" i="46" s="1"/>
  <c r="B11" i="46"/>
  <c r="B17" i="45"/>
  <c r="B19" i="45" s="1"/>
  <c r="D10" i="45"/>
  <c r="E10" i="45" s="1"/>
  <c r="D5" i="45"/>
  <c r="E5" i="45" s="1"/>
  <c r="D11" i="45"/>
  <c r="E11" i="45" s="1"/>
  <c r="C17" i="45"/>
  <c r="D11" i="44"/>
  <c r="E11" i="44" s="1"/>
  <c r="B17" i="44"/>
  <c r="D10" i="44"/>
  <c r="E10" i="44" s="1"/>
  <c r="D10" i="43"/>
  <c r="E10" i="43" s="1"/>
  <c r="D5" i="43"/>
  <c r="E5" i="43" s="1"/>
  <c r="B11" i="43"/>
  <c r="B17" i="43" s="1"/>
  <c r="B19" i="43" s="1"/>
  <c r="C17" i="42"/>
  <c r="C19" i="42" s="1"/>
  <c r="D16" i="42"/>
  <c r="E16" i="42" s="1"/>
  <c r="D5" i="42"/>
  <c r="E5" i="42" s="1"/>
  <c r="D11" i="42"/>
  <c r="E11" i="42" s="1"/>
  <c r="B17" i="42"/>
  <c r="D10" i="42"/>
  <c r="E10" i="42" s="1"/>
  <c r="D16" i="41"/>
  <c r="E16" i="41" s="1"/>
  <c r="D10" i="41"/>
  <c r="E10" i="41" s="1"/>
  <c r="D5" i="41"/>
  <c r="E5" i="41" s="1"/>
  <c r="B11" i="41"/>
  <c r="C17" i="40"/>
  <c r="C19" i="40" s="1"/>
  <c r="D10" i="40"/>
  <c r="E10" i="40" s="1"/>
  <c r="B11" i="40"/>
  <c r="D11" i="40" s="1"/>
  <c r="E11" i="40" s="1"/>
  <c r="D5" i="40"/>
  <c r="E5" i="40" s="1"/>
  <c r="C17" i="39"/>
  <c r="C19" i="39" s="1"/>
  <c r="D16" i="39"/>
  <c r="E16" i="39" s="1"/>
  <c r="D10" i="39"/>
  <c r="E10" i="39" s="1"/>
  <c r="B11" i="39"/>
  <c r="D11" i="39" s="1"/>
  <c r="E11" i="39" s="1"/>
  <c r="D5" i="39"/>
  <c r="E5" i="39" s="1"/>
  <c r="D16" i="38"/>
  <c r="E16" i="38" s="1"/>
  <c r="B17" i="38"/>
  <c r="B19" i="38" s="1"/>
  <c r="D10" i="38"/>
  <c r="E10" i="38" s="1"/>
  <c r="D5" i="38"/>
  <c r="E5" i="38" s="1"/>
  <c r="C11" i="38"/>
  <c r="C17" i="38" s="1"/>
  <c r="C19" i="38" s="1"/>
  <c r="D5" i="37"/>
  <c r="E5" i="37" s="1"/>
  <c r="D11" i="37"/>
  <c r="E11" i="37" s="1"/>
  <c r="B17" i="37"/>
  <c r="D10" i="37"/>
  <c r="E10" i="37" s="1"/>
  <c r="D10" i="36"/>
  <c r="E10" i="36" s="1"/>
  <c r="B11" i="36"/>
  <c r="C17" i="35"/>
  <c r="C19" i="35" s="1"/>
  <c r="D5" i="35"/>
  <c r="E5" i="35" s="1"/>
  <c r="D10" i="35"/>
  <c r="E10" i="35" s="1"/>
  <c r="B11" i="35"/>
  <c r="C17" i="34"/>
  <c r="C19" i="34" s="1"/>
  <c r="D16" i="34"/>
  <c r="E16" i="34" s="1"/>
  <c r="D5" i="34"/>
  <c r="E5" i="34" s="1"/>
  <c r="D10" i="34"/>
  <c r="E10" i="34" s="1"/>
  <c r="B11" i="34"/>
  <c r="B17" i="34" s="1"/>
  <c r="B19" i="34" s="1"/>
  <c r="D16" i="33"/>
  <c r="E16" i="33" s="1"/>
  <c r="D5" i="33"/>
  <c r="E5" i="33" s="1"/>
  <c r="D11" i="33"/>
  <c r="E11" i="33" s="1"/>
  <c r="B17" i="33"/>
  <c r="D10" i="33"/>
  <c r="E10" i="33" s="1"/>
  <c r="D5" i="32"/>
  <c r="E5" i="32" s="1"/>
  <c r="C17" i="32"/>
  <c r="C19" i="32" s="1"/>
  <c r="D10" i="32"/>
  <c r="E10" i="32" s="1"/>
  <c r="D11" i="32"/>
  <c r="E11" i="32" s="1"/>
  <c r="B17" i="32"/>
  <c r="D10" i="31"/>
  <c r="E10" i="31" s="1"/>
  <c r="D5" i="31"/>
  <c r="E5" i="31" s="1"/>
  <c r="C17" i="31"/>
  <c r="C19" i="31" s="1"/>
  <c r="B11" i="31"/>
  <c r="D5" i="30"/>
  <c r="E5" i="30" s="1"/>
  <c r="D10" i="30"/>
  <c r="E10" i="30" s="1"/>
  <c r="B11" i="30"/>
  <c r="B17" i="30" s="1"/>
  <c r="D17" i="30" s="1"/>
  <c r="D16" i="29"/>
  <c r="D10" i="29"/>
  <c r="E10" i="29"/>
  <c r="E16" i="29"/>
  <c r="B11" i="29"/>
  <c r="E5" i="29"/>
  <c r="D16" i="28"/>
  <c r="E16" i="28" s="1"/>
  <c r="D10" i="28"/>
  <c r="E10" i="28" s="1"/>
  <c r="D5" i="28"/>
  <c r="E5" i="28" s="1"/>
  <c r="B11" i="28"/>
  <c r="D18" i="27"/>
  <c r="E18" i="27" s="1"/>
  <c r="C16" i="27"/>
  <c r="D16" i="27" s="1"/>
  <c r="E16" i="27" s="1"/>
  <c r="B16" i="27"/>
  <c r="D15" i="27"/>
  <c r="D14" i="27"/>
  <c r="E14" i="27" s="1"/>
  <c r="D12" i="27"/>
  <c r="E12" i="27" s="1"/>
  <c r="C10" i="27"/>
  <c r="C11" i="27" s="1"/>
  <c r="B10" i="27"/>
  <c r="D9" i="27"/>
  <c r="E9" i="27" s="1"/>
  <c r="D8" i="27"/>
  <c r="E8" i="27" s="1"/>
  <c r="D7" i="27"/>
  <c r="E7" i="27" s="1"/>
  <c r="D6" i="27"/>
  <c r="C5" i="27"/>
  <c r="B5" i="27"/>
  <c r="D4" i="27"/>
  <c r="E4" i="27" s="1"/>
  <c r="D2" i="27"/>
  <c r="E2" i="27" s="1"/>
  <c r="C5" i="26"/>
  <c r="B5" i="26"/>
  <c r="D18" i="26"/>
  <c r="E18" i="26" s="1"/>
  <c r="C16" i="26"/>
  <c r="B16" i="26"/>
  <c r="D15" i="26"/>
  <c r="D14" i="26"/>
  <c r="E14" i="26" s="1"/>
  <c r="D12" i="26"/>
  <c r="E12" i="26" s="1"/>
  <c r="C10" i="26"/>
  <c r="C11" i="26" s="1"/>
  <c r="B10" i="26"/>
  <c r="B11" i="26" s="1"/>
  <c r="D9" i="26"/>
  <c r="E9" i="26" s="1"/>
  <c r="D8" i="26"/>
  <c r="E8" i="26" s="1"/>
  <c r="D7" i="26"/>
  <c r="E7" i="26" s="1"/>
  <c r="D6" i="26"/>
  <c r="D4" i="26"/>
  <c r="E4" i="26" s="1"/>
  <c r="D2" i="26"/>
  <c r="E2" i="26" s="1"/>
  <c r="B11" i="25"/>
  <c r="C11" i="25"/>
  <c r="D2" i="25"/>
  <c r="E2" i="25"/>
  <c r="D4" i="25"/>
  <c r="E4" i="25" s="1"/>
  <c r="D4" i="24"/>
  <c r="E4" i="24" s="1"/>
  <c r="D2" i="24"/>
  <c r="E2" i="24" s="1"/>
  <c r="C5" i="24"/>
  <c r="B5" i="24"/>
  <c r="D18" i="24"/>
  <c r="E18" i="24" s="1"/>
  <c r="C16" i="24"/>
  <c r="B16" i="24"/>
  <c r="D16" i="24" s="1"/>
  <c r="E16" i="24" s="1"/>
  <c r="D15" i="24"/>
  <c r="D14" i="24"/>
  <c r="E14" i="24" s="1"/>
  <c r="D12" i="24"/>
  <c r="E12" i="24" s="1"/>
  <c r="C10" i="24"/>
  <c r="C11" i="24" s="1"/>
  <c r="C17" i="24" s="1"/>
  <c r="C19" i="24" s="1"/>
  <c r="B10" i="24"/>
  <c r="D9" i="24"/>
  <c r="E9" i="24" s="1"/>
  <c r="D8" i="24"/>
  <c r="E8" i="24" s="1"/>
  <c r="D7" i="24"/>
  <c r="E7" i="24" s="1"/>
  <c r="D6" i="24"/>
  <c r="D18" i="25"/>
  <c r="E18" i="25" s="1"/>
  <c r="C16" i="25"/>
  <c r="B16" i="25"/>
  <c r="D16" i="25" s="1"/>
  <c r="E16" i="25" s="1"/>
  <c r="D15" i="25"/>
  <c r="D14" i="25"/>
  <c r="E14" i="25" s="1"/>
  <c r="D12" i="25"/>
  <c r="E12" i="25" s="1"/>
  <c r="C10" i="25"/>
  <c r="B10" i="25"/>
  <c r="D10" i="25" s="1"/>
  <c r="E10" i="25" s="1"/>
  <c r="D9" i="25"/>
  <c r="E9" i="25" s="1"/>
  <c r="D8" i="25"/>
  <c r="E8" i="25" s="1"/>
  <c r="D7" i="25"/>
  <c r="E7" i="25" s="1"/>
  <c r="D6" i="25"/>
  <c r="D5" i="25"/>
  <c r="E5" i="25" s="1"/>
  <c r="D10" i="23"/>
  <c r="D9" i="23"/>
  <c r="D8" i="23"/>
  <c r="E8" i="23" s="1"/>
  <c r="D18" i="23"/>
  <c r="E18" i="23" s="1"/>
  <c r="C16" i="23"/>
  <c r="B16" i="23"/>
  <c r="D16" i="23" s="1"/>
  <c r="E16" i="23" s="1"/>
  <c r="D15" i="23"/>
  <c r="D14" i="23"/>
  <c r="E14" i="23" s="1"/>
  <c r="D12" i="23"/>
  <c r="E12" i="23" s="1"/>
  <c r="C10" i="23"/>
  <c r="C11" i="23" s="1"/>
  <c r="B10" i="23"/>
  <c r="B11" i="23" s="1"/>
  <c r="E9" i="23"/>
  <c r="D7" i="23"/>
  <c r="E7" i="23" s="1"/>
  <c r="D6" i="23"/>
  <c r="C5" i="23"/>
  <c r="B5" i="23"/>
  <c r="D5" i="23" s="1"/>
  <c r="E5" i="23" s="1"/>
  <c r="D4" i="23"/>
  <c r="E4" i="23" s="1"/>
  <c r="D2" i="23"/>
  <c r="E2" i="23" s="1"/>
  <c r="D19" i="22"/>
  <c r="C19" i="22"/>
  <c r="B19" i="22"/>
  <c r="C17" i="22"/>
  <c r="B17" i="22"/>
  <c r="C16" i="22"/>
  <c r="B16" i="22"/>
  <c r="C11" i="22"/>
  <c r="D11" i="22" s="1"/>
  <c r="E11" i="22" s="1"/>
  <c r="B11" i="22"/>
  <c r="C10" i="22"/>
  <c r="B10" i="22"/>
  <c r="B5" i="22"/>
  <c r="C5" i="22"/>
  <c r="D5" i="22"/>
  <c r="E5" i="22" s="1"/>
  <c r="D18" i="22"/>
  <c r="E18" i="22" s="1"/>
  <c r="D15" i="22"/>
  <c r="D14" i="22"/>
  <c r="E14" i="22" s="1"/>
  <c r="D12" i="22"/>
  <c r="E12" i="22" s="1"/>
  <c r="D9" i="22"/>
  <c r="E9" i="22" s="1"/>
  <c r="D8" i="22"/>
  <c r="E8" i="22" s="1"/>
  <c r="D7" i="22"/>
  <c r="E7" i="22" s="1"/>
  <c r="D6" i="22"/>
  <c r="D4" i="22"/>
  <c r="E4" i="22" s="1"/>
  <c r="D2" i="22"/>
  <c r="E2" i="22" s="1"/>
  <c r="C19" i="21"/>
  <c r="D19" i="21" s="1"/>
  <c r="E19" i="21" s="1"/>
  <c r="B19" i="21"/>
  <c r="C17" i="21"/>
  <c r="B17" i="21"/>
  <c r="C16" i="21"/>
  <c r="B16" i="21"/>
  <c r="C11" i="21"/>
  <c r="B11" i="21"/>
  <c r="C10" i="21"/>
  <c r="B10" i="21"/>
  <c r="E8" i="21"/>
  <c r="E7" i="21"/>
  <c r="E5" i="21"/>
  <c r="E4" i="21"/>
  <c r="E2" i="21"/>
  <c r="C5" i="21"/>
  <c r="B5" i="21"/>
  <c r="D18" i="21"/>
  <c r="E18" i="21" s="1"/>
  <c r="D15" i="21"/>
  <c r="D14" i="21"/>
  <c r="E14" i="21" s="1"/>
  <c r="D13" i="21"/>
  <c r="D12" i="21"/>
  <c r="E12" i="21" s="1"/>
  <c r="D9" i="21"/>
  <c r="E9" i="21" s="1"/>
  <c r="D8" i="21"/>
  <c r="D7" i="21"/>
  <c r="D6" i="21"/>
  <c r="D4" i="21"/>
  <c r="D2" i="21"/>
  <c r="D11" i="52" l="1"/>
  <c r="E11" i="52" s="1"/>
  <c r="B19" i="52"/>
  <c r="D17" i="52"/>
  <c r="D11" i="51"/>
  <c r="E11" i="51" s="1"/>
  <c r="B19" i="51"/>
  <c r="D17" i="51"/>
  <c r="D17" i="50"/>
  <c r="D19" i="50" s="1"/>
  <c r="E19" i="50" s="1"/>
  <c r="E17" i="50"/>
  <c r="D11" i="49"/>
  <c r="E11" i="49" s="1"/>
  <c r="D17" i="49"/>
  <c r="D19" i="49" s="1"/>
  <c r="E19" i="49" s="1"/>
  <c r="D11" i="48"/>
  <c r="E11" i="48" s="1"/>
  <c r="B19" i="48"/>
  <c r="E17" i="48"/>
  <c r="D19" i="48"/>
  <c r="B19" i="47"/>
  <c r="D17" i="47"/>
  <c r="D19" i="47" s="1"/>
  <c r="D11" i="47"/>
  <c r="E11" i="47" s="1"/>
  <c r="B17" i="46"/>
  <c r="D11" i="46"/>
  <c r="E11" i="46" s="1"/>
  <c r="C19" i="45"/>
  <c r="D17" i="45"/>
  <c r="B19" i="44"/>
  <c r="D17" i="44"/>
  <c r="D11" i="43"/>
  <c r="E11" i="43" s="1"/>
  <c r="D17" i="43"/>
  <c r="D19" i="43" s="1"/>
  <c r="E19" i="43" s="1"/>
  <c r="B19" i="42"/>
  <c r="D17" i="42"/>
  <c r="B17" i="41"/>
  <c r="D11" i="41"/>
  <c r="E11" i="41" s="1"/>
  <c r="B17" i="40"/>
  <c r="B19" i="40" s="1"/>
  <c r="B17" i="39"/>
  <c r="B19" i="39" s="1"/>
  <c r="D11" i="38"/>
  <c r="E11" i="38" s="1"/>
  <c r="D17" i="38"/>
  <c r="D19" i="38" s="1"/>
  <c r="E19" i="38" s="1"/>
  <c r="B19" i="37"/>
  <c r="D17" i="37"/>
  <c r="D11" i="36"/>
  <c r="E11" i="36" s="1"/>
  <c r="B17" i="36"/>
  <c r="B17" i="35"/>
  <c r="D11" i="35"/>
  <c r="E11" i="35" s="1"/>
  <c r="D17" i="34"/>
  <c r="D19" i="34" s="1"/>
  <c r="D11" i="34"/>
  <c r="E11" i="34" s="1"/>
  <c r="B19" i="33"/>
  <c r="D17" i="33"/>
  <c r="B19" i="32"/>
  <c r="D17" i="32"/>
  <c r="B17" i="31"/>
  <c r="D11" i="31"/>
  <c r="E11" i="31" s="1"/>
  <c r="B19" i="30"/>
  <c r="D11" i="30"/>
  <c r="E11" i="30" s="1"/>
  <c r="E17" i="30"/>
  <c r="E19" i="30" s="1"/>
  <c r="D19" i="30"/>
  <c r="B17" i="29"/>
  <c r="D11" i="29"/>
  <c r="E11" i="29" s="1"/>
  <c r="B17" i="28"/>
  <c r="D11" i="28"/>
  <c r="E11" i="28" s="1"/>
  <c r="D10" i="27"/>
  <c r="E10" i="27" s="1"/>
  <c r="D5" i="27"/>
  <c r="E5" i="27" s="1"/>
  <c r="C17" i="27"/>
  <c r="C19" i="27" s="1"/>
  <c r="B11" i="27"/>
  <c r="B17" i="27" s="1"/>
  <c r="B19" i="27" s="1"/>
  <c r="D16" i="26"/>
  <c r="E16" i="26" s="1"/>
  <c r="C17" i="26"/>
  <c r="C19" i="26" s="1"/>
  <c r="D5" i="26"/>
  <c r="E5" i="26" s="1"/>
  <c r="D11" i="26"/>
  <c r="E11" i="26" s="1"/>
  <c r="D10" i="26"/>
  <c r="E10" i="26" s="1"/>
  <c r="B17" i="26"/>
  <c r="D10" i="24"/>
  <c r="E10" i="24" s="1"/>
  <c r="B11" i="24"/>
  <c r="B17" i="24" s="1"/>
  <c r="B19" i="24" s="1"/>
  <c r="D5" i="24"/>
  <c r="E5" i="24" s="1"/>
  <c r="C17" i="25"/>
  <c r="C19" i="25" s="1"/>
  <c r="C17" i="23"/>
  <c r="C19" i="23" s="1"/>
  <c r="D11" i="23"/>
  <c r="E11" i="23" s="1"/>
  <c r="B17" i="23"/>
  <c r="E10" i="23"/>
  <c r="D17" i="22"/>
  <c r="E17" i="22" s="1"/>
  <c r="D16" i="22"/>
  <c r="E16" i="22" s="1"/>
  <c r="D10" i="22"/>
  <c r="E10" i="22" s="1"/>
  <c r="D17" i="21"/>
  <c r="E17" i="21" s="1"/>
  <c r="D16" i="21"/>
  <c r="E16" i="21" s="1"/>
  <c r="D11" i="21"/>
  <c r="E11" i="21" s="1"/>
  <c r="D10" i="21"/>
  <c r="E10" i="21" s="1"/>
  <c r="D5" i="21"/>
  <c r="D19" i="52" l="1"/>
  <c r="E19" i="52" s="1"/>
  <c r="E17" i="52"/>
  <c r="D19" i="51"/>
  <c r="E19" i="51" s="1"/>
  <c r="E17" i="51"/>
  <c r="E17" i="49"/>
  <c r="E19" i="48"/>
  <c r="E19" i="47"/>
  <c r="E17" i="47"/>
  <c r="B19" i="46"/>
  <c r="D17" i="46"/>
  <c r="D19" i="45"/>
  <c r="E19" i="45" s="1"/>
  <c r="E17" i="45"/>
  <c r="E17" i="44"/>
  <c r="D19" i="44"/>
  <c r="E19" i="44" s="1"/>
  <c r="E17" i="43"/>
  <c r="E17" i="42"/>
  <c r="D19" i="42"/>
  <c r="E19" i="42" s="1"/>
  <c r="B19" i="41"/>
  <c r="D17" i="41"/>
  <c r="D17" i="40"/>
  <c r="E17" i="40" s="1"/>
  <c r="D17" i="39"/>
  <c r="E17" i="39" s="1"/>
  <c r="E17" i="38"/>
  <c r="D19" i="37"/>
  <c r="E19" i="37" s="1"/>
  <c r="B19" i="36"/>
  <c r="D17" i="36"/>
  <c r="B19" i="35"/>
  <c r="D17" i="35"/>
  <c r="E17" i="34"/>
  <c r="E17" i="33"/>
  <c r="D19" i="33"/>
  <c r="E17" i="32"/>
  <c r="D19" i="32"/>
  <c r="B19" i="31"/>
  <c r="D17" i="31"/>
  <c r="B19" i="29"/>
  <c r="D17" i="29"/>
  <c r="B19" i="28"/>
  <c r="D17" i="28"/>
  <c r="D11" i="27"/>
  <c r="E11" i="27" s="1"/>
  <c r="D17" i="27"/>
  <c r="D19" i="27" s="1"/>
  <c r="D17" i="26"/>
  <c r="B19" i="26"/>
  <c r="D17" i="24"/>
  <c r="E17" i="24" s="1"/>
  <c r="D11" i="24"/>
  <c r="E11" i="24" s="1"/>
  <c r="B17" i="25"/>
  <c r="D11" i="25"/>
  <c r="E11" i="25" s="1"/>
  <c r="B19" i="23"/>
  <c r="D17" i="23"/>
  <c r="D19" i="46" l="1"/>
  <c r="E19" i="46" s="1"/>
  <c r="E17" i="46"/>
  <c r="D19" i="41"/>
  <c r="E19" i="41" s="1"/>
  <c r="E17" i="41"/>
  <c r="D19" i="40"/>
  <c r="E19" i="40" s="1"/>
  <c r="D19" i="39"/>
  <c r="E19" i="39" s="1"/>
  <c r="D19" i="36"/>
  <c r="E19" i="36" s="1"/>
  <c r="E17" i="36"/>
  <c r="D19" i="35"/>
  <c r="E19" i="35" s="1"/>
  <c r="E17" i="35"/>
  <c r="D19" i="31"/>
  <c r="E17" i="31"/>
  <c r="D19" i="29"/>
  <c r="E17" i="29"/>
  <c r="D19" i="28"/>
  <c r="E17" i="28"/>
  <c r="E17" i="27"/>
  <c r="D19" i="26"/>
  <c r="E17" i="26"/>
  <c r="D19" i="24"/>
  <c r="D17" i="25"/>
  <c r="B19" i="25"/>
  <c r="E17" i="23"/>
  <c r="D19" i="23"/>
  <c r="D19" i="25" l="1"/>
  <c r="E17" i="25"/>
</calcChain>
</file>

<file path=xl/sharedStrings.xml><?xml version="1.0" encoding="utf-8"?>
<sst xmlns="http://schemas.openxmlformats.org/spreadsheetml/2006/main" count="944" uniqueCount="90">
  <si>
    <t>OPERATING REVENUES</t>
  </si>
  <si>
    <t>OPERATING EXPENSES:</t>
  </si>
  <si>
    <t xml:space="preserve">  Purchased Gas</t>
  </si>
  <si>
    <t xml:space="preserve">  Acquisition Related Expenses</t>
  </si>
  <si>
    <t xml:space="preserve">  Other Operations &amp; Maintenance</t>
  </si>
  <si>
    <t xml:space="preserve">  Depreciation and Amortization</t>
  </si>
  <si>
    <t xml:space="preserve">  Other Taxes</t>
  </si>
  <si>
    <t xml:space="preserve">          Total Operating Expenses</t>
  </si>
  <si>
    <t>INCOME FROM OPERATIONS</t>
  </si>
  <si>
    <t>OTHER INCOME (EXPENSE), NET</t>
  </si>
  <si>
    <t>INTEREST EXPENSES:</t>
  </si>
  <si>
    <t xml:space="preserve">  Interest Expense</t>
  </si>
  <si>
    <t xml:space="preserve">  Interest Expense - Affiliated</t>
  </si>
  <si>
    <t xml:space="preserve">          Total Interest Expenses</t>
  </si>
  <si>
    <t>INCOME BEFORE INCOME TAXES</t>
  </si>
  <si>
    <t>PROVISION FOR INCOME TAXES</t>
  </si>
  <si>
    <t>NET INCOME</t>
  </si>
  <si>
    <t xml:space="preserve">Month/Year: 
DELTA NATURAL GAS COMPANY
</t>
  </si>
  <si>
    <t>Gross Margin</t>
  </si>
  <si>
    <t>Explanation</t>
  </si>
  <si>
    <t>% Variance</t>
  </si>
  <si>
    <t>Variance</t>
  </si>
  <si>
    <t>CM CY
(01.2017)</t>
  </si>
  <si>
    <t>CM CY Budget
(01.2017)</t>
  </si>
  <si>
    <t>CM CY
(02.2017)</t>
  </si>
  <si>
    <t>CM CY Budget
(02.2017)</t>
  </si>
  <si>
    <t>CM CY
(03.2017)</t>
  </si>
  <si>
    <t>CM CY Budget
(03.2017)</t>
  </si>
  <si>
    <t>CM CY
(05.2017)</t>
  </si>
  <si>
    <t>CM CY Budget
(05.2017)</t>
  </si>
  <si>
    <t>CM CY
(04.2017)</t>
  </si>
  <si>
    <t>CM CY Budget
(04.2017)</t>
  </si>
  <si>
    <t>CM CY
(06.2017)</t>
  </si>
  <si>
    <t>CM CY Budget
(06.2017)</t>
  </si>
  <si>
    <t>CM CY
(07.2017)</t>
  </si>
  <si>
    <t>CM CY Budget
(07.2017)</t>
  </si>
  <si>
    <t>CM CY
(08.2017)</t>
  </si>
  <si>
    <t>CM CY Budget
(08.2017)</t>
  </si>
  <si>
    <t>CM CY
09.2019)</t>
  </si>
  <si>
    <t>CM CY Budget
(09.2019)</t>
  </si>
  <si>
    <t>CM CY
(10.2017)</t>
  </si>
  <si>
    <t>CM CY Budget
(10.2017)</t>
  </si>
  <si>
    <t>CM CY
(11.2017)</t>
  </si>
  <si>
    <t>CM CY Budget
(11.2017)</t>
  </si>
  <si>
    <t>CM CY
(12.2017)</t>
  </si>
  <si>
    <t>CM CY Budget
(12.2019)</t>
  </si>
  <si>
    <t>CM CY
(1.2018)</t>
  </si>
  <si>
    <t>CM CY Budget
(1.2018))</t>
  </si>
  <si>
    <t>CM CY
(2.2018)</t>
  </si>
  <si>
    <t>CM CY Budget
(2.2018))</t>
  </si>
  <si>
    <t>CM CY
(3.2018)</t>
  </si>
  <si>
    <t>CM CY Budget
(3.2018))</t>
  </si>
  <si>
    <t>CM CY
(4.2018)</t>
  </si>
  <si>
    <t>CM CY Budget
(4.2018))</t>
  </si>
  <si>
    <t>CM CY
(5.2018)</t>
  </si>
  <si>
    <t>CM CY Budget
(5.2018))</t>
  </si>
  <si>
    <t>CM CY
(6.2018)</t>
  </si>
  <si>
    <t>CM CY Budget
(6.2018))</t>
  </si>
  <si>
    <t>CM CY
(7.2018)</t>
  </si>
  <si>
    <t>CM CY Budget
(7.2018))</t>
  </si>
  <si>
    <t>CM CY
(8.2018)</t>
  </si>
  <si>
    <t>CM CY Budget
(8.2018))</t>
  </si>
  <si>
    <t>CM CY
(9.2018)</t>
  </si>
  <si>
    <t>CM CY Budget
(9.2018))</t>
  </si>
  <si>
    <t>CM CY
(10.2018)</t>
  </si>
  <si>
    <t>CM CY Budget
(10.2018))</t>
  </si>
  <si>
    <t>CM CY
(11.2018)</t>
  </si>
  <si>
    <t>CM CY Budget
(11.2018))</t>
  </si>
  <si>
    <t>CM CY
(12.2018)</t>
  </si>
  <si>
    <t>CM CY Budget
(12.2018))</t>
  </si>
  <si>
    <t>CM CY
(1.2019)</t>
  </si>
  <si>
    <t>CM CY Budget
(1.2019)</t>
  </si>
  <si>
    <t>CM CY
(2.2019)</t>
  </si>
  <si>
    <t>CM CY Budget
(2.2019)</t>
  </si>
  <si>
    <t>CM CY
(3.2019)</t>
  </si>
  <si>
    <t>CM CY Budget
(3.2019)</t>
  </si>
  <si>
    <t>CM CY
(4.2019)</t>
  </si>
  <si>
    <t>CM CY Budget
(4.2019)</t>
  </si>
  <si>
    <t>CM CY
(5.2019)</t>
  </si>
  <si>
    <t>CM CY Budget
(5.2019)</t>
  </si>
  <si>
    <t>CM CY
(6.2019)</t>
  </si>
  <si>
    <t>CM CY Budget
(6.2019)</t>
  </si>
  <si>
    <t>CM CY
(7.2019)</t>
  </si>
  <si>
    <t>CM CY Budget
(7.2019)</t>
  </si>
  <si>
    <t>CM CY
(8.2019)</t>
  </si>
  <si>
    <t>CM CY Budget
(8.2019)</t>
  </si>
  <si>
    <t>Due primarily to lower purchased gas volumes and unit purchased gas costs</t>
  </si>
  <si>
    <t>Due primarily to higher purchased gas volumes.</t>
  </si>
  <si>
    <t>Resulting from net impact of above differences</t>
  </si>
  <si>
    <t>Primarily due to lower than anticipated property tax accruals.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</si>
</sst>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63"/>
      <name val="Arial"/>
      <family val="2"/>
    </font>
    <font>
      <b/>
      <i/>
      <sz val="9"/>
      <color indexed="63"/>
      <name val="Arial"/>
      <family val="2"/>
    </font>
    <font>
      <b/>
      <i/>
      <sz val="9"/>
      <color rgb="FF333333"/>
      <name val="Arial"/>
      <family val="2"/>
    </font>
    <font>
      <sz val="9"/>
      <color theme="1"/>
      <name val="Arial"/>
      <family val="2"/>
    </font>
    <font>
      <b/>
      <i/>
      <sz val="9"/>
      <color rgb="FF333333"/>
      <name val="Arial"/>
      <family val="2"/>
    </font>
    <font>
      <b/>
      <i/>
      <sz val="9"/>
      <color indexed="63"/>
      <name val="Arial"/>
      <family val="2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3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/>
    </xf>
    <xf numFmtId="164" fontId="4" fillId="4" borderId="1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164" fontId="6" fillId="4" borderId="1" xfId="1" applyNumberFormat="1" applyFont="1" applyFill="1" applyBorder="1" applyAlignment="1">
      <alignment horizontal="center" vertical="center" wrapText="1"/>
    </xf>
    <xf numFmtId="10" fontId="5" fillId="0" borderId="0" xfId="0" applyNumberFormat="1" applyFont="1"/>
    <xf numFmtId="41" fontId="5" fillId="0" borderId="0" xfId="0" applyNumberFormat="1" applyFont="1"/>
    <xf numFmtId="0" fontId="7" fillId="3" borderId="1" xfId="0" applyNumberFormat="1" applyFont="1" applyFill="1" applyBorder="1" applyAlignment="1" applyProtection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41" fontId="8" fillId="5" borderId="3" xfId="0" applyNumberFormat="1" applyFont="1" applyFill="1" applyBorder="1" applyAlignment="1">
      <alignment horizontal="right"/>
    </xf>
    <xf numFmtId="41" fontId="0" fillId="0" borderId="0" xfId="0" applyNumberFormat="1" applyFont="1"/>
    <xf numFmtId="0" fontId="5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1.7109375" bestFit="1" customWidth="1"/>
    <col min="5" max="5" width="9.5703125" bestFit="1" customWidth="1"/>
    <col min="6" max="6" width="50.5703125" style="6" customWidth="1"/>
  </cols>
  <sheetData>
    <row r="1" spans="1:6" ht="48" x14ac:dyDescent="0.25">
      <c r="A1" s="1" t="s">
        <v>17</v>
      </c>
      <c r="B1" s="7" t="s">
        <v>22</v>
      </c>
      <c r="C1" s="11" t="s">
        <v>23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6892945.71</v>
      </c>
      <c r="C2" s="9">
        <v>7596900</v>
      </c>
      <c r="D2" s="9">
        <f>B2-C2</f>
        <v>-703954.29</v>
      </c>
      <c r="E2" s="8">
        <f>D2/B2</f>
        <v>-0.10212677128426129</v>
      </c>
    </row>
    <row r="3" spans="1:6" x14ac:dyDescent="0.25">
      <c r="A3" s="2" t="s">
        <v>1</v>
      </c>
      <c r="B3" s="9"/>
      <c r="C3" s="9"/>
      <c r="D3" s="9"/>
      <c r="E3" s="8"/>
    </row>
    <row r="4" spans="1:6" ht="24.75" x14ac:dyDescent="0.25">
      <c r="A4" s="2" t="s">
        <v>2</v>
      </c>
      <c r="B4" s="9">
        <v>2462681.25</v>
      </c>
      <c r="C4" s="9">
        <v>2816900</v>
      </c>
      <c r="D4" s="9">
        <f t="shared" ref="D4:D19" si="0">B4-C4</f>
        <v>-354218.75</v>
      </c>
      <c r="E4" s="8">
        <f t="shared" ref="E4:E5" si="1">D4/B4</f>
        <v>-0.14383459085498784</v>
      </c>
      <c r="F4" s="14" t="s">
        <v>86</v>
      </c>
    </row>
    <row r="5" spans="1:6" x14ac:dyDescent="0.25">
      <c r="A5" s="2" t="s">
        <v>18</v>
      </c>
      <c r="B5" s="9">
        <f>B2-B4</f>
        <v>4430264.46</v>
      </c>
      <c r="C5" s="9">
        <f>C2-C4</f>
        <v>4780000</v>
      </c>
      <c r="D5" s="9">
        <f t="shared" si="0"/>
        <v>-349735.54000000004</v>
      </c>
      <c r="E5" s="8">
        <f t="shared" si="1"/>
        <v>-7.8942361829117541E-2</v>
      </c>
    </row>
    <row r="6" spans="1:6" x14ac:dyDescent="0.25">
      <c r="A6" s="2" t="s">
        <v>3</v>
      </c>
      <c r="B6" s="9">
        <v>0</v>
      </c>
      <c r="C6" s="9">
        <v>0</v>
      </c>
      <c r="D6" s="9">
        <f t="shared" si="0"/>
        <v>0</v>
      </c>
      <c r="E6" s="8"/>
    </row>
    <row r="7" spans="1:6" x14ac:dyDescent="0.25">
      <c r="A7" s="2" t="s">
        <v>4</v>
      </c>
      <c r="B7" s="9">
        <v>1209829.28</v>
      </c>
      <c r="C7" s="9">
        <v>1093233</v>
      </c>
      <c r="D7" s="9">
        <f t="shared" si="0"/>
        <v>116596.28000000003</v>
      </c>
      <c r="E7" s="8">
        <f t="shared" ref="E7:E8" si="2">D7/B7</f>
        <v>9.6374159501248002E-2</v>
      </c>
    </row>
    <row r="8" spans="1:6" x14ac:dyDescent="0.25">
      <c r="A8" s="2" t="s">
        <v>5</v>
      </c>
      <c r="B8" s="9">
        <v>527104.91</v>
      </c>
      <c r="C8" s="9">
        <v>532000</v>
      </c>
      <c r="D8" s="9">
        <f t="shared" si="0"/>
        <v>-4895.0899999999674</v>
      </c>
      <c r="E8" s="8">
        <f t="shared" si="2"/>
        <v>-9.2867471107411365E-3</v>
      </c>
    </row>
    <row r="9" spans="1:6" x14ac:dyDescent="0.25">
      <c r="A9" s="2" t="s">
        <v>6</v>
      </c>
      <c r="B9" s="9">
        <v>256902.33</v>
      </c>
      <c r="C9" s="9">
        <v>292200</v>
      </c>
      <c r="D9" s="9">
        <f t="shared" si="0"/>
        <v>-35297.670000000013</v>
      </c>
      <c r="E9" s="8">
        <f t="shared" ref="E9:E19" si="3">D9/B9</f>
        <v>-0.13739723575103432</v>
      </c>
      <c r="F9" s="6" t="s">
        <v>89</v>
      </c>
    </row>
    <row r="10" spans="1:6" x14ac:dyDescent="0.25">
      <c r="A10" s="2" t="s">
        <v>7</v>
      </c>
      <c r="B10" s="9">
        <f>B4+B7+B8+B9</f>
        <v>4456517.7700000005</v>
      </c>
      <c r="C10" s="9">
        <f>C4+C7+C8+C9</f>
        <v>4734333</v>
      </c>
      <c r="D10" s="9">
        <f t="shared" si="0"/>
        <v>-277815.22999999952</v>
      </c>
      <c r="E10" s="8">
        <f t="shared" si="3"/>
        <v>-6.233908274082782E-2</v>
      </c>
      <c r="F10" s="6" t="s">
        <v>88</v>
      </c>
    </row>
    <row r="11" spans="1:6" x14ac:dyDescent="0.25">
      <c r="A11" s="2" t="s">
        <v>8</v>
      </c>
      <c r="B11" s="9">
        <f>B2-B10</f>
        <v>2436427.9399999995</v>
      </c>
      <c r="C11" s="9">
        <f>C2-C10</f>
        <v>2862567</v>
      </c>
      <c r="D11" s="9">
        <f t="shared" si="0"/>
        <v>-426139.06000000052</v>
      </c>
      <c r="E11" s="8">
        <f t="shared" si="3"/>
        <v>-0.17490320686439043</v>
      </c>
      <c r="F11" s="6" t="s">
        <v>88</v>
      </c>
    </row>
    <row r="12" spans="1:6" x14ac:dyDescent="0.25">
      <c r="A12" s="2" t="s">
        <v>9</v>
      </c>
      <c r="B12" s="9">
        <v>1393.2</v>
      </c>
      <c r="C12" s="9">
        <v>1600</v>
      </c>
      <c r="D12" s="9">
        <f t="shared" si="0"/>
        <v>-206.79999999999995</v>
      </c>
      <c r="E12" s="8">
        <f t="shared" si="3"/>
        <v>-0.14843525696238871</v>
      </c>
    </row>
    <row r="13" spans="1:6" x14ac:dyDescent="0.25">
      <c r="A13" s="2" t="s">
        <v>10</v>
      </c>
      <c r="B13" s="9"/>
      <c r="C13" s="9"/>
      <c r="D13" s="9">
        <f t="shared" si="0"/>
        <v>0</v>
      </c>
      <c r="E13" s="8"/>
    </row>
    <row r="14" spans="1:6" x14ac:dyDescent="0.25">
      <c r="A14" s="2" t="s">
        <v>11</v>
      </c>
      <c r="B14" s="9">
        <v>195321.59</v>
      </c>
      <c r="C14" s="9">
        <v>192700</v>
      </c>
      <c r="D14" s="9">
        <f t="shared" si="0"/>
        <v>2621.5899999999965</v>
      </c>
      <c r="E14" s="8">
        <f t="shared" si="3"/>
        <v>1.3421916133285606E-2</v>
      </c>
    </row>
    <row r="15" spans="1:6" x14ac:dyDescent="0.25">
      <c r="A15" s="2" t="s">
        <v>12</v>
      </c>
      <c r="B15" s="9">
        <v>0</v>
      </c>
      <c r="C15" s="9">
        <v>0</v>
      </c>
      <c r="D15" s="9">
        <f t="shared" si="0"/>
        <v>0</v>
      </c>
      <c r="E15" s="8"/>
    </row>
    <row r="16" spans="1:6" x14ac:dyDescent="0.25">
      <c r="A16" s="2" t="s">
        <v>13</v>
      </c>
      <c r="B16" s="9">
        <f>B14+B15</f>
        <v>195321.59</v>
      </c>
      <c r="C16" s="9">
        <f>C14+C15</f>
        <v>192700</v>
      </c>
      <c r="D16" s="9">
        <f t="shared" si="0"/>
        <v>2621.5899999999965</v>
      </c>
      <c r="E16" s="8">
        <f t="shared" si="3"/>
        <v>1.3421916133285606E-2</v>
      </c>
    </row>
    <row r="17" spans="1:6" x14ac:dyDescent="0.25">
      <c r="A17" s="2" t="s">
        <v>14</v>
      </c>
      <c r="B17" s="9">
        <f>B11+B12-B16</f>
        <v>2242499.5499999998</v>
      </c>
      <c r="C17" s="9">
        <f>C11+C12-C16</f>
        <v>2671467</v>
      </c>
      <c r="D17" s="9">
        <f t="shared" si="0"/>
        <v>-428967.45000000019</v>
      </c>
      <c r="E17" s="8">
        <f t="shared" si="3"/>
        <v>-0.19128987116184715</v>
      </c>
      <c r="F17" s="6" t="s">
        <v>88</v>
      </c>
    </row>
    <row r="18" spans="1:6" x14ac:dyDescent="0.25">
      <c r="A18" s="2" t="s">
        <v>15</v>
      </c>
      <c r="B18" s="9">
        <v>849336.48</v>
      </c>
      <c r="C18" s="9">
        <v>1028300</v>
      </c>
      <c r="D18" s="9">
        <f t="shared" si="0"/>
        <v>-178963.52000000002</v>
      </c>
      <c r="E18" s="8">
        <f t="shared" si="3"/>
        <v>-0.21070980019603069</v>
      </c>
      <c r="F18" s="6" t="s">
        <v>88</v>
      </c>
    </row>
    <row r="19" spans="1:6" x14ac:dyDescent="0.25">
      <c r="A19" s="2" t="s">
        <v>16</v>
      </c>
      <c r="B19" s="9">
        <f>B17-B18</f>
        <v>1393163.0699999998</v>
      </c>
      <c r="C19" s="9">
        <f>C17-C18</f>
        <v>1643167</v>
      </c>
      <c r="D19" s="9">
        <f t="shared" si="0"/>
        <v>-250003.93000000017</v>
      </c>
      <c r="E19" s="8">
        <f t="shared" si="3"/>
        <v>-0.17945058649882256</v>
      </c>
      <c r="F19" s="6" t="s">
        <v>88</v>
      </c>
    </row>
  </sheetData>
  <pageMargins left="0.25" right="0.25" top="1.5" bottom="0.75" header="0.3" footer="0.3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2" customWidth="1"/>
    <col min="5" max="5" width="10.5703125" customWidth="1"/>
    <col min="6" max="6" width="50.5703125" style="6" customWidth="1"/>
  </cols>
  <sheetData>
    <row r="1" spans="1:6" ht="48" x14ac:dyDescent="0.25">
      <c r="A1" s="1" t="s">
        <v>17</v>
      </c>
      <c r="B1" s="3" t="s">
        <v>40</v>
      </c>
      <c r="C1" s="4" t="s">
        <v>41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2980505.17</v>
      </c>
      <c r="C2" s="9">
        <v>7596900</v>
      </c>
      <c r="D2" s="5">
        <f t="shared" ref="D2" si="0">B2-C2</f>
        <v>-4616394.83</v>
      </c>
      <c r="E2" s="8">
        <f>D2/B2</f>
        <v>-1.548863218378514</v>
      </c>
    </row>
    <row r="3" spans="1:6" x14ac:dyDescent="0.25">
      <c r="A3" s="2" t="s">
        <v>1</v>
      </c>
      <c r="B3" s="9"/>
      <c r="C3" s="9"/>
      <c r="D3" s="5"/>
      <c r="E3" s="8"/>
    </row>
    <row r="4" spans="1:6" ht="24.75" x14ac:dyDescent="0.25">
      <c r="A4" s="2" t="s">
        <v>2</v>
      </c>
      <c r="B4" s="9">
        <v>670925.1</v>
      </c>
      <c r="C4" s="9">
        <v>2816900</v>
      </c>
      <c r="D4" s="5">
        <f t="shared" ref="D4:D5" si="1">B4-C4</f>
        <v>-2145974.9</v>
      </c>
      <c r="E4" s="8">
        <f>D4/B4</f>
        <v>-3.198531251849126</v>
      </c>
      <c r="F4" s="14" t="s">
        <v>86</v>
      </c>
    </row>
    <row r="5" spans="1:6" x14ac:dyDescent="0.25">
      <c r="A5" s="2" t="s">
        <v>18</v>
      </c>
      <c r="B5" s="9">
        <f>B2-B4</f>
        <v>2309580.0699999998</v>
      </c>
      <c r="C5" s="9">
        <f>C2-C4</f>
        <v>4780000</v>
      </c>
      <c r="D5" s="9">
        <f t="shared" si="1"/>
        <v>-2470419.9300000002</v>
      </c>
      <c r="E5" s="8">
        <f t="shared" ref="E5" si="2">D5/B5</f>
        <v>-1.0696403047849301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941794.18</v>
      </c>
      <c r="C7" s="9">
        <v>1093233</v>
      </c>
      <c r="D7" s="5">
        <f>B7-C7</f>
        <v>-151438.81999999995</v>
      </c>
      <c r="E7" s="8">
        <f t="shared" ref="E7:E12" si="3">D7/B7</f>
        <v>-0.16079821177064393</v>
      </c>
    </row>
    <row r="8" spans="1:6" x14ac:dyDescent="0.25">
      <c r="A8" s="2" t="s">
        <v>5</v>
      </c>
      <c r="B8" s="9">
        <v>542424.07999999996</v>
      </c>
      <c r="C8" s="9">
        <v>532000</v>
      </c>
      <c r="D8" s="5">
        <f t="shared" ref="D8:D10" si="4">B8-C8</f>
        <v>10424.079999999958</v>
      </c>
      <c r="E8" s="8">
        <f t="shared" si="3"/>
        <v>1.921758340817015E-2</v>
      </c>
    </row>
    <row r="9" spans="1:6" x14ac:dyDescent="0.25">
      <c r="A9" s="2" t="s">
        <v>6</v>
      </c>
      <c r="B9" s="9">
        <v>244219.59</v>
      </c>
      <c r="C9" s="9">
        <v>292200</v>
      </c>
      <c r="D9" s="5">
        <f t="shared" si="4"/>
        <v>-47980.41</v>
      </c>
      <c r="E9" s="8">
        <f t="shared" si="3"/>
        <v>-0.19646421484861229</v>
      </c>
      <c r="F9" s="6" t="s">
        <v>89</v>
      </c>
    </row>
    <row r="10" spans="1:6" x14ac:dyDescent="0.25">
      <c r="A10" s="2" t="s">
        <v>7</v>
      </c>
      <c r="B10" s="9">
        <f>B4+B7+B8+B9</f>
        <v>2399362.9499999997</v>
      </c>
      <c r="C10" s="9">
        <f>C4+C7+C8+C9</f>
        <v>4734333</v>
      </c>
      <c r="D10" s="5">
        <f t="shared" si="4"/>
        <v>-2334970.0500000003</v>
      </c>
      <c r="E10" s="8">
        <f t="shared" si="3"/>
        <v>-0.97316250132144477</v>
      </c>
    </row>
    <row r="11" spans="1:6" x14ac:dyDescent="0.25">
      <c r="A11" s="2" t="s">
        <v>8</v>
      </c>
      <c r="B11" s="9">
        <f>B2-B10</f>
        <v>581142.2200000002</v>
      </c>
      <c r="C11" s="9">
        <f>C2-C10</f>
        <v>2862567</v>
      </c>
      <c r="D11" s="5">
        <f>B11-C11</f>
        <v>-2281424.7799999998</v>
      </c>
      <c r="E11" s="8">
        <f t="shared" si="3"/>
        <v>-3.9257598251939068</v>
      </c>
      <c r="F11" s="6" t="s">
        <v>88</v>
      </c>
    </row>
    <row r="12" spans="1:6" x14ac:dyDescent="0.25">
      <c r="A12" s="2" t="s">
        <v>9</v>
      </c>
      <c r="B12" s="9">
        <v>-1275871.18</v>
      </c>
      <c r="C12" s="9">
        <v>1600</v>
      </c>
      <c r="D12" s="5">
        <f>B12-C12</f>
        <v>-1277471.18</v>
      </c>
      <c r="E12" s="8">
        <f t="shared" si="3"/>
        <v>1.0012540450988163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189164.65</v>
      </c>
      <c r="C14" s="9">
        <v>192700</v>
      </c>
      <c r="D14" s="5">
        <f>B14-C14</f>
        <v>-3535.3500000000058</v>
      </c>
      <c r="E14" s="8">
        <f>D14/B14</f>
        <v>-1.8689274132349814E-2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189164.65</v>
      </c>
      <c r="C16" s="9">
        <f>C14+C15</f>
        <v>192700</v>
      </c>
      <c r="D16" s="5">
        <f>B16-C16</f>
        <v>-3535.3500000000058</v>
      </c>
      <c r="E16" s="8">
        <f>D16/B16</f>
        <v>-1.8689274132349814E-2</v>
      </c>
    </row>
    <row r="17" spans="1:6" x14ac:dyDescent="0.25">
      <c r="A17" s="2" t="s">
        <v>14</v>
      </c>
      <c r="B17" s="9">
        <f>B11+B12-B16</f>
        <v>-883893.60999999975</v>
      </c>
      <c r="C17" s="9">
        <f>C11+C12-C16</f>
        <v>2671467</v>
      </c>
      <c r="D17" s="5">
        <f>B17-C17</f>
        <v>-3555360.61</v>
      </c>
      <c r="E17" s="8">
        <f>D17/B17</f>
        <v>4.0223852393276163</v>
      </c>
      <c r="F17" s="6" t="s">
        <v>88</v>
      </c>
    </row>
    <row r="18" spans="1:6" x14ac:dyDescent="0.25">
      <c r="A18" s="2" t="s">
        <v>15</v>
      </c>
      <c r="B18" s="9">
        <v>-337694.13</v>
      </c>
      <c r="C18" s="9">
        <v>1028300</v>
      </c>
      <c r="D18" s="5">
        <f>B18-C18</f>
        <v>-1365994.13</v>
      </c>
      <c r="E18" s="8">
        <f>D18/B18</f>
        <v>4.0450632944078713</v>
      </c>
      <c r="F18" s="6" t="s">
        <v>88</v>
      </c>
    </row>
    <row r="19" spans="1:6" x14ac:dyDescent="0.25">
      <c r="A19" s="2" t="s">
        <v>16</v>
      </c>
      <c r="B19" s="9">
        <f>B17-B18</f>
        <v>-546199.47999999975</v>
      </c>
      <c r="C19" s="9">
        <f t="shared" ref="C19:E19" si="5">C17-C18</f>
        <v>1643167</v>
      </c>
      <c r="D19" s="9">
        <f t="shared" si="5"/>
        <v>-2189366.48</v>
      </c>
      <c r="E19" s="9">
        <f t="shared" si="5"/>
        <v>-2.2678055080255E-2</v>
      </c>
      <c r="F19" s="6" t="s">
        <v>88</v>
      </c>
    </row>
  </sheetData>
  <pageMargins left="0.25" right="0.25" top="1.5" bottom="0.75" header="0.3" footer="0.3"/>
  <pageSetup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2.85546875" customWidth="1"/>
    <col min="5" max="5" width="9.85546875" customWidth="1"/>
    <col min="6" max="6" width="50.5703125" style="6" customWidth="1"/>
  </cols>
  <sheetData>
    <row r="1" spans="1:6" ht="48" x14ac:dyDescent="0.25">
      <c r="A1" s="1" t="s">
        <v>17</v>
      </c>
      <c r="B1" s="3" t="s">
        <v>42</v>
      </c>
      <c r="C1" s="4" t="s">
        <v>43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4967204.16</v>
      </c>
      <c r="C2" s="9">
        <v>7596900</v>
      </c>
      <c r="D2" s="5">
        <f t="shared" ref="D2" si="0">B2-C2</f>
        <v>-2629695.84</v>
      </c>
      <c r="E2" s="8">
        <f>D2/B2</f>
        <v>-0.52941166807204476</v>
      </c>
    </row>
    <row r="3" spans="1:6" x14ac:dyDescent="0.25">
      <c r="A3" s="2" t="s">
        <v>1</v>
      </c>
      <c r="B3" s="9"/>
      <c r="C3" s="9"/>
      <c r="D3" s="5"/>
      <c r="E3" s="8"/>
    </row>
    <row r="4" spans="1:6" ht="24.75" x14ac:dyDescent="0.25">
      <c r="A4" s="2" t="s">
        <v>2</v>
      </c>
      <c r="B4" s="9">
        <v>1762932.94</v>
      </c>
      <c r="C4" s="9">
        <v>2816900</v>
      </c>
      <c r="D4" s="5">
        <f t="shared" ref="D4:D5" si="1">B4-C4</f>
        <v>-1053967.06</v>
      </c>
      <c r="E4" s="8">
        <f>D4/B4</f>
        <v>-0.59784863966521617</v>
      </c>
      <c r="F4" s="14" t="s">
        <v>86</v>
      </c>
    </row>
    <row r="5" spans="1:6" x14ac:dyDescent="0.25">
      <c r="A5" s="2" t="s">
        <v>18</v>
      </c>
      <c r="B5" s="9">
        <f>B2-B4</f>
        <v>3204271.22</v>
      </c>
      <c r="C5" s="9">
        <f>C2-C4</f>
        <v>4780000</v>
      </c>
      <c r="D5" s="9">
        <f t="shared" si="1"/>
        <v>-1575728.7799999998</v>
      </c>
      <c r="E5" s="8">
        <f t="shared" ref="E5" si="2">D5/B5</f>
        <v>-0.49175886553073983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935443.62</v>
      </c>
      <c r="C7" s="9">
        <v>1093233</v>
      </c>
      <c r="D7" s="5">
        <f>B7-C7</f>
        <v>-157789.38</v>
      </c>
      <c r="E7" s="8">
        <f t="shared" ref="E7:E12" si="3">D7/B7</f>
        <v>-0.16867866392631981</v>
      </c>
    </row>
    <row r="8" spans="1:6" x14ac:dyDescent="0.25">
      <c r="A8" s="2" t="s">
        <v>5</v>
      </c>
      <c r="B8" s="9">
        <v>543503.18000000005</v>
      </c>
      <c r="C8" s="9">
        <v>532000</v>
      </c>
      <c r="D8" s="5">
        <f t="shared" ref="D8:D10" si="4">B8-C8</f>
        <v>11503.180000000051</v>
      </c>
      <c r="E8" s="8">
        <f t="shared" si="3"/>
        <v>2.1164880764819167E-2</v>
      </c>
    </row>
    <row r="9" spans="1:6" x14ac:dyDescent="0.25">
      <c r="A9" s="2" t="s">
        <v>6</v>
      </c>
      <c r="B9" s="9">
        <v>241430.09</v>
      </c>
      <c r="C9" s="9">
        <v>292200</v>
      </c>
      <c r="D9" s="5">
        <f t="shared" si="4"/>
        <v>-50769.91</v>
      </c>
      <c r="E9" s="8">
        <f t="shared" si="3"/>
        <v>-0.21028824534671717</v>
      </c>
      <c r="F9" s="6" t="s">
        <v>89</v>
      </c>
    </row>
    <row r="10" spans="1:6" x14ac:dyDescent="0.25">
      <c r="A10" s="2" t="s">
        <v>7</v>
      </c>
      <c r="B10" s="9">
        <f>B4+B7+B8+B9</f>
        <v>3483309.83</v>
      </c>
      <c r="C10" s="9">
        <f>C4+C7+C8+C9</f>
        <v>4734333</v>
      </c>
      <c r="D10" s="5">
        <f t="shared" si="4"/>
        <v>-1251023.17</v>
      </c>
      <c r="E10" s="8">
        <f t="shared" si="3"/>
        <v>-0.35914783095823544</v>
      </c>
    </row>
    <row r="11" spans="1:6" x14ac:dyDescent="0.25">
      <c r="A11" s="2" t="s">
        <v>8</v>
      </c>
      <c r="B11" s="9">
        <f>B2-B10</f>
        <v>1483894.33</v>
      </c>
      <c r="C11" s="9">
        <f>C2-C10</f>
        <v>2862567</v>
      </c>
      <c r="D11" s="5">
        <f>B11-C11</f>
        <v>-1378672.67</v>
      </c>
      <c r="E11" s="8">
        <f t="shared" si="3"/>
        <v>-0.92909086727219981</v>
      </c>
      <c r="F11" s="6" t="s">
        <v>88</v>
      </c>
    </row>
    <row r="12" spans="1:6" x14ac:dyDescent="0.25">
      <c r="A12" s="2" t="s">
        <v>9</v>
      </c>
      <c r="B12" s="9">
        <v>-33438.74</v>
      </c>
      <c r="C12" s="9">
        <v>1600</v>
      </c>
      <c r="D12" s="5">
        <f>B12-C12</f>
        <v>-35038.74</v>
      </c>
      <c r="E12" s="8">
        <f t="shared" si="3"/>
        <v>1.0478486928634272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187902.34</v>
      </c>
      <c r="C14" s="9">
        <v>192700</v>
      </c>
      <c r="D14" s="5">
        <f>B14-C14</f>
        <v>-4797.6600000000035</v>
      </c>
      <c r="E14" s="8">
        <f>D14/B14</f>
        <v>-2.5532731524258844E-2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187902.34</v>
      </c>
      <c r="C16" s="9">
        <f>C14+C15</f>
        <v>192700</v>
      </c>
      <c r="D16" s="5">
        <f>B16-C16</f>
        <v>-4797.6600000000035</v>
      </c>
      <c r="E16" s="8">
        <f>D16/B16</f>
        <v>-2.5532731524258844E-2</v>
      </c>
    </row>
    <row r="17" spans="1:6" x14ac:dyDescent="0.25">
      <c r="A17" s="2" t="s">
        <v>14</v>
      </c>
      <c r="B17" s="9">
        <f>B11+B12-B16</f>
        <v>1262553.25</v>
      </c>
      <c r="C17" s="9">
        <f>C11+C12-C16</f>
        <v>2671467</v>
      </c>
      <c r="D17" s="5">
        <f>B17-C17</f>
        <v>-1408913.75</v>
      </c>
      <c r="E17" s="8">
        <f>D17/B17</f>
        <v>-1.115924219433913</v>
      </c>
      <c r="F17" s="6" t="s">
        <v>88</v>
      </c>
    </row>
    <row r="18" spans="1:6" x14ac:dyDescent="0.25">
      <c r="A18" s="2" t="s">
        <v>15</v>
      </c>
      <c r="B18" s="9">
        <v>476825.55</v>
      </c>
      <c r="C18" s="9">
        <v>1028300</v>
      </c>
      <c r="D18" s="5">
        <f>B18-C18</f>
        <v>-551474.44999999995</v>
      </c>
      <c r="E18" s="8">
        <f>D18/B18</f>
        <v>-1.1565539011070189</v>
      </c>
      <c r="F18" s="6" t="s">
        <v>88</v>
      </c>
    </row>
    <row r="19" spans="1:6" x14ac:dyDescent="0.25">
      <c r="A19" s="2" t="s">
        <v>16</v>
      </c>
      <c r="B19" s="9">
        <f>B17-B18</f>
        <v>785727.7</v>
      </c>
      <c r="C19" s="9">
        <f t="shared" ref="C19:D19" si="5">C17-C18</f>
        <v>1643167</v>
      </c>
      <c r="D19" s="9">
        <f t="shared" si="5"/>
        <v>-857439.3</v>
      </c>
      <c r="E19" s="8">
        <f>D19/B19</f>
        <v>-1.0912677509014892</v>
      </c>
      <c r="F19" s="6" t="s">
        <v>88</v>
      </c>
    </row>
  </sheetData>
  <pageMargins left="0.25" right="0.25" top="1.5" bottom="0.75" header="0.3" footer="0.3"/>
  <pageSetup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0.85546875" customWidth="1"/>
    <col min="5" max="5" width="9.42578125" customWidth="1"/>
    <col min="6" max="6" width="50.5703125" style="6" customWidth="1"/>
  </cols>
  <sheetData>
    <row r="1" spans="1:6" ht="48" x14ac:dyDescent="0.25">
      <c r="A1" s="1" t="s">
        <v>17</v>
      </c>
      <c r="B1" s="3" t="s">
        <v>44</v>
      </c>
      <c r="C1" s="4" t="s">
        <v>45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7588207</v>
      </c>
      <c r="C2" s="9">
        <v>7596900</v>
      </c>
      <c r="D2" s="5">
        <f t="shared" ref="D2" si="0">B2-C2</f>
        <v>-8693</v>
      </c>
      <c r="E2" s="8">
        <f>D2/B2</f>
        <v>-1.1455934188405773E-3</v>
      </c>
    </row>
    <row r="3" spans="1:6" x14ac:dyDescent="0.25">
      <c r="A3" s="2" t="s">
        <v>1</v>
      </c>
      <c r="B3" s="9"/>
      <c r="C3" s="9"/>
      <c r="D3" s="5"/>
      <c r="E3" s="8"/>
    </row>
    <row r="4" spans="1:6" x14ac:dyDescent="0.25">
      <c r="A4" s="2" t="s">
        <v>2</v>
      </c>
      <c r="B4" s="9">
        <v>3152009.82</v>
      </c>
      <c r="C4" s="9">
        <v>2816900</v>
      </c>
      <c r="D4" s="5">
        <f t="shared" ref="D4:D5" si="1">B4-C4</f>
        <v>335109.81999999983</v>
      </c>
      <c r="E4" s="8">
        <f>D4/B4</f>
        <v>0.1063162360325387</v>
      </c>
      <c r="F4" s="6" t="s">
        <v>87</v>
      </c>
    </row>
    <row r="5" spans="1:6" x14ac:dyDescent="0.25">
      <c r="A5" s="2" t="s">
        <v>18</v>
      </c>
      <c r="B5" s="9">
        <f>B2-B4</f>
        <v>4436197.18</v>
      </c>
      <c r="C5" s="9">
        <f>C2-C4</f>
        <v>4780000</v>
      </c>
      <c r="D5" s="9">
        <f t="shared" si="1"/>
        <v>-343802.8200000003</v>
      </c>
      <c r="E5" s="8">
        <f t="shared" ref="E5" si="2">D5/B5</f>
        <v>-7.7499445144140394E-2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851867.18</v>
      </c>
      <c r="C7" s="9">
        <v>1093233</v>
      </c>
      <c r="D7" s="5">
        <f>B7-C7</f>
        <v>-241365.81999999995</v>
      </c>
      <c r="E7" s="8">
        <f t="shared" ref="E7:E12" si="3">D7/B7</f>
        <v>-0.28333738599954039</v>
      </c>
    </row>
    <row r="8" spans="1:6" x14ac:dyDescent="0.25">
      <c r="A8" s="2" t="s">
        <v>5</v>
      </c>
      <c r="B8" s="9">
        <v>542792.36</v>
      </c>
      <c r="C8" s="9">
        <v>532000</v>
      </c>
      <c r="D8" s="5">
        <f t="shared" ref="D8:D10" si="4">B8-C8</f>
        <v>10792.359999999986</v>
      </c>
      <c r="E8" s="8">
        <f t="shared" si="3"/>
        <v>1.9883035936614852E-2</v>
      </c>
    </row>
    <row r="9" spans="1:6" x14ac:dyDescent="0.25">
      <c r="A9" s="2" t="s">
        <v>6</v>
      </c>
      <c r="B9" s="9">
        <v>424235.27</v>
      </c>
      <c r="C9" s="9">
        <v>292200</v>
      </c>
      <c r="D9" s="5">
        <f t="shared" si="4"/>
        <v>132035.27000000002</v>
      </c>
      <c r="E9" s="8">
        <f t="shared" si="3"/>
        <v>0.3112312420417096</v>
      </c>
    </row>
    <row r="10" spans="1:6" x14ac:dyDescent="0.25">
      <c r="A10" s="2" t="s">
        <v>7</v>
      </c>
      <c r="B10" s="9">
        <f>B4+B7+B8+B9</f>
        <v>4970904.6300000008</v>
      </c>
      <c r="C10" s="9">
        <f>C4+C7+C8+C9</f>
        <v>4734333</v>
      </c>
      <c r="D10" s="5">
        <f t="shared" si="4"/>
        <v>236571.63000000082</v>
      </c>
      <c r="E10" s="8">
        <f t="shared" si="3"/>
        <v>4.7591263081625604E-2</v>
      </c>
    </row>
    <row r="11" spans="1:6" x14ac:dyDescent="0.25">
      <c r="A11" s="2" t="s">
        <v>8</v>
      </c>
      <c r="B11" s="9">
        <f>B2-B10</f>
        <v>2617302.3699999992</v>
      </c>
      <c r="C11" s="9">
        <f>C2-C10</f>
        <v>2862567</v>
      </c>
      <c r="D11" s="5">
        <f>B11-C11</f>
        <v>-245264.63000000082</v>
      </c>
      <c r="E11" s="8">
        <f t="shared" si="3"/>
        <v>-9.3708939712609851E-2</v>
      </c>
      <c r="F11" s="6" t="s">
        <v>88</v>
      </c>
    </row>
    <row r="12" spans="1:6" x14ac:dyDescent="0.25">
      <c r="A12" s="2" t="s">
        <v>9</v>
      </c>
      <c r="B12" s="9">
        <v>24715.88</v>
      </c>
      <c r="C12" s="9">
        <v>1600</v>
      </c>
      <c r="D12" s="5">
        <f>B12-C12</f>
        <v>23115.88</v>
      </c>
      <c r="E12" s="8">
        <f t="shared" si="3"/>
        <v>0.93526429162141911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188349.99</v>
      </c>
      <c r="C14" s="9">
        <v>192700</v>
      </c>
      <c r="D14" s="5">
        <f>B14-C14</f>
        <v>-4350.0100000000093</v>
      </c>
      <c r="E14" s="8">
        <f>D14/B14</f>
        <v>-2.3095355619610118E-2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188349.99</v>
      </c>
      <c r="C16" s="9">
        <f>C14+C15</f>
        <v>192700</v>
      </c>
      <c r="D16" s="5">
        <f>B16-C16</f>
        <v>-4350.0100000000093</v>
      </c>
      <c r="E16" s="8">
        <f>D16/B16</f>
        <v>-2.3095355619610118E-2</v>
      </c>
    </row>
    <row r="17" spans="1:6" x14ac:dyDescent="0.25">
      <c r="A17" s="2" t="s">
        <v>14</v>
      </c>
      <c r="B17" s="9">
        <f>B11+B12-B16</f>
        <v>2453668.2599999988</v>
      </c>
      <c r="C17" s="9">
        <f>C11+C12-C16</f>
        <v>2671467</v>
      </c>
      <c r="D17" s="5">
        <f>B17-C17</f>
        <v>-217798.74000000115</v>
      </c>
      <c r="E17" s="8">
        <f>D17/B17</f>
        <v>-8.8764542277610603E-2</v>
      </c>
      <c r="F17" s="6" t="s">
        <v>88</v>
      </c>
    </row>
    <row r="18" spans="1:6" x14ac:dyDescent="0.25">
      <c r="A18" s="2" t="s">
        <v>15</v>
      </c>
      <c r="B18" s="9">
        <v>922605.41</v>
      </c>
      <c r="C18" s="9">
        <v>1028300</v>
      </c>
      <c r="D18" s="5">
        <f>B18-C18</f>
        <v>-105694.58999999997</v>
      </c>
      <c r="E18" s="8">
        <f>D18/B18</f>
        <v>-0.11456099092243559</v>
      </c>
      <c r="F18" s="6" t="s">
        <v>88</v>
      </c>
    </row>
    <row r="19" spans="1:6" x14ac:dyDescent="0.25">
      <c r="A19" s="2" t="s">
        <v>16</v>
      </c>
      <c r="B19" s="9">
        <f>B17-B18</f>
        <v>1531062.8499999987</v>
      </c>
      <c r="C19" s="9">
        <f t="shared" ref="C19:D19" si="5">C17-C18</f>
        <v>1643167</v>
      </c>
      <c r="D19" s="9">
        <f t="shared" si="5"/>
        <v>-112104.15000000119</v>
      </c>
      <c r="E19" s="8">
        <f>D19/B19</f>
        <v>-7.3219822425971137E-2</v>
      </c>
      <c r="F19" s="6" t="s">
        <v>88</v>
      </c>
    </row>
  </sheetData>
  <pageMargins left="0.25" right="0.25" top="1.5" bottom="0.75" header="0.3" footer="0.3"/>
  <pageSetup scale="81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2.140625" customWidth="1"/>
    <col min="6" max="6" width="50.5703125" style="6" customWidth="1"/>
  </cols>
  <sheetData>
    <row r="1" spans="1:6" ht="48" x14ac:dyDescent="0.25">
      <c r="A1" s="1" t="s">
        <v>17</v>
      </c>
      <c r="B1" s="3" t="s">
        <v>46</v>
      </c>
      <c r="C1" s="4" t="s">
        <v>47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9007119.1400000006</v>
      </c>
      <c r="C2" s="9">
        <v>7596900</v>
      </c>
      <c r="D2" s="5">
        <f t="shared" ref="D2" si="0">B2-C2</f>
        <v>1410219.1400000006</v>
      </c>
      <c r="E2" s="8">
        <f>D2/B2</f>
        <v>0.15656716848979091</v>
      </c>
    </row>
    <row r="3" spans="1:6" x14ac:dyDescent="0.25">
      <c r="A3" s="2" t="s">
        <v>1</v>
      </c>
      <c r="B3" s="9"/>
      <c r="C3" s="9"/>
      <c r="D3" s="5"/>
      <c r="E3" s="8"/>
    </row>
    <row r="4" spans="1:6" x14ac:dyDescent="0.25">
      <c r="A4" s="2" t="s">
        <v>2</v>
      </c>
      <c r="B4" s="9">
        <v>4034922.39</v>
      </c>
      <c r="C4" s="9">
        <v>2816900</v>
      </c>
      <c r="D4" s="5">
        <f t="shared" ref="D4:D5" si="1">B4-C4</f>
        <v>1218022.3900000001</v>
      </c>
      <c r="E4" s="8">
        <f>D4/B4</f>
        <v>0.30187009123612912</v>
      </c>
      <c r="F4" s="6" t="s">
        <v>87</v>
      </c>
    </row>
    <row r="5" spans="1:6" x14ac:dyDescent="0.25">
      <c r="A5" s="2" t="s">
        <v>18</v>
      </c>
      <c r="B5" s="9">
        <f>B2-B4</f>
        <v>4972196.75</v>
      </c>
      <c r="C5" s="9">
        <f>C2-C4</f>
        <v>4780000</v>
      </c>
      <c r="D5" s="9">
        <f t="shared" si="1"/>
        <v>192196.75</v>
      </c>
      <c r="E5" s="8">
        <f t="shared" ref="E5" si="2">D5/B5</f>
        <v>3.8654292994338972E-2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1145904.98</v>
      </c>
      <c r="C7" s="9">
        <v>1074733</v>
      </c>
      <c r="D7" s="5">
        <f>B7-C7</f>
        <v>71171.979999999981</v>
      </c>
      <c r="E7" s="8">
        <f t="shared" ref="E7:E12" si="3">D7/B7</f>
        <v>6.2109844395649615E-2</v>
      </c>
    </row>
    <row r="8" spans="1:6" x14ac:dyDescent="0.25">
      <c r="A8" s="2" t="s">
        <v>5</v>
      </c>
      <c r="B8" s="9">
        <v>550100.21</v>
      </c>
      <c r="C8" s="9">
        <v>532000</v>
      </c>
      <c r="D8" s="5">
        <f t="shared" ref="D8:D10" si="4">B8-C8</f>
        <v>18100.209999999963</v>
      </c>
      <c r="E8" s="8">
        <f t="shared" si="3"/>
        <v>3.2903477713633236E-2</v>
      </c>
    </row>
    <row r="9" spans="1:6" x14ac:dyDescent="0.25">
      <c r="A9" s="2" t="s">
        <v>6</v>
      </c>
      <c r="B9" s="9">
        <v>310394.51</v>
      </c>
      <c r="C9" s="9">
        <v>292200</v>
      </c>
      <c r="D9" s="5">
        <f t="shared" si="4"/>
        <v>18194.510000000009</v>
      </c>
      <c r="E9" s="8">
        <f t="shared" si="3"/>
        <v>5.8617370519858769E-2</v>
      </c>
    </row>
    <row r="10" spans="1:6" x14ac:dyDescent="0.25">
      <c r="A10" s="2" t="s">
        <v>7</v>
      </c>
      <c r="B10" s="9">
        <f>B4+B7+B8+B9</f>
        <v>6041322.0899999999</v>
      </c>
      <c r="C10" s="9">
        <f>C4+C7+C8+C9</f>
        <v>4715833</v>
      </c>
      <c r="D10" s="5">
        <f t="shared" si="4"/>
        <v>1325489.0899999999</v>
      </c>
      <c r="E10" s="8">
        <f t="shared" si="3"/>
        <v>0.21940381099594705</v>
      </c>
      <c r="F10" s="6" t="s">
        <v>88</v>
      </c>
    </row>
    <row r="11" spans="1:6" x14ac:dyDescent="0.25">
      <c r="A11" s="2" t="s">
        <v>8</v>
      </c>
      <c r="B11" s="9">
        <f>B2-B10</f>
        <v>2965797.0500000007</v>
      </c>
      <c r="C11" s="9">
        <f>C2-C10</f>
        <v>2881067</v>
      </c>
      <c r="D11" s="5">
        <f>B11-C11</f>
        <v>84730.050000000745</v>
      </c>
      <c r="E11" s="8">
        <f t="shared" si="3"/>
        <v>2.8569065438918257E-2</v>
      </c>
    </row>
    <row r="12" spans="1:6" x14ac:dyDescent="0.25">
      <c r="A12" s="2" t="s">
        <v>9</v>
      </c>
      <c r="B12" s="9">
        <v>-34315</v>
      </c>
      <c r="C12" s="9">
        <v>1600</v>
      </c>
      <c r="D12" s="5">
        <f>B12-C12</f>
        <v>-35915</v>
      </c>
      <c r="E12" s="8">
        <f t="shared" si="3"/>
        <v>1.0466268395745302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181659.51999999999</v>
      </c>
      <c r="C14" s="9">
        <v>192700</v>
      </c>
      <c r="D14" s="5">
        <f>B14-C14</f>
        <v>-11040.48000000001</v>
      </c>
      <c r="E14" s="8">
        <f>D14/B14</f>
        <v>-6.0775675285281008E-2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181659.51999999999</v>
      </c>
      <c r="C16" s="9">
        <f>C14+C15</f>
        <v>192700</v>
      </c>
      <c r="D16" s="5">
        <f>B16-C16</f>
        <v>-11040.48000000001</v>
      </c>
      <c r="E16" s="8">
        <f>D16/B16</f>
        <v>-6.0775675285281008E-2</v>
      </c>
    </row>
    <row r="17" spans="1:6" x14ac:dyDescent="0.25">
      <c r="A17" s="2" t="s">
        <v>14</v>
      </c>
      <c r="B17" s="9">
        <f>B11+B12-B16</f>
        <v>2749822.5300000007</v>
      </c>
      <c r="C17" s="9">
        <f>C11+C12-C16</f>
        <v>2689967</v>
      </c>
      <c r="D17" s="5">
        <f>B17-C17</f>
        <v>59855.530000000726</v>
      </c>
      <c r="E17" s="8">
        <f>D17/B17</f>
        <v>2.1767051999534208E-2</v>
      </c>
      <c r="F17" s="6" t="s">
        <v>88</v>
      </c>
    </row>
    <row r="18" spans="1:6" x14ac:dyDescent="0.25">
      <c r="A18" s="2" t="s">
        <v>15</v>
      </c>
      <c r="B18" s="9">
        <v>704846.02</v>
      </c>
      <c r="C18" s="9">
        <v>1017800</v>
      </c>
      <c r="D18" s="5">
        <f>B18-C18</f>
        <v>-312953.98</v>
      </c>
      <c r="E18" s="8">
        <f>D18/B18</f>
        <v>-0.44400332997553138</v>
      </c>
      <c r="F18" s="6" t="s">
        <v>88</v>
      </c>
    </row>
    <row r="19" spans="1:6" x14ac:dyDescent="0.25">
      <c r="A19" s="2" t="s">
        <v>16</v>
      </c>
      <c r="B19" s="9">
        <f>B17-B18</f>
        <v>2044976.5100000007</v>
      </c>
      <c r="C19" s="9">
        <f t="shared" ref="C19:D19" si="5">C17-C18</f>
        <v>1672167</v>
      </c>
      <c r="D19" s="9">
        <f t="shared" si="5"/>
        <v>372809.51000000071</v>
      </c>
      <c r="E19" s="8">
        <f>D19/B19</f>
        <v>0.18230503293164996</v>
      </c>
      <c r="F19" s="6" t="s">
        <v>88</v>
      </c>
    </row>
  </sheetData>
  <pageMargins left="0.25" right="0.25" top="1.5" bottom="0.75" header="0.3" footer="0.3"/>
  <pageSetup scale="8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2.28515625" customWidth="1"/>
    <col min="6" max="6" width="50.5703125" style="6" customWidth="1"/>
  </cols>
  <sheetData>
    <row r="1" spans="1:6" ht="48" x14ac:dyDescent="0.25">
      <c r="A1" s="1" t="s">
        <v>17</v>
      </c>
      <c r="B1" s="3" t="s">
        <v>48</v>
      </c>
      <c r="C1" s="4" t="s">
        <v>49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5956129.3200000003</v>
      </c>
      <c r="C2" s="9">
        <v>7596900</v>
      </c>
      <c r="D2" s="5">
        <f t="shared" ref="D2" si="0">B2-C2</f>
        <v>-1640770.6799999997</v>
      </c>
      <c r="E2" s="8">
        <f>D2/B2</f>
        <v>-0.27547599990659699</v>
      </c>
    </row>
    <row r="3" spans="1:6" x14ac:dyDescent="0.25">
      <c r="A3" s="2" t="s">
        <v>1</v>
      </c>
      <c r="B3" s="9"/>
      <c r="C3" s="9"/>
      <c r="D3" s="5"/>
      <c r="E3" s="8"/>
    </row>
    <row r="4" spans="1:6" ht="24.75" x14ac:dyDescent="0.25">
      <c r="A4" s="2" t="s">
        <v>2</v>
      </c>
      <c r="B4" s="9">
        <v>2092034.23</v>
      </c>
      <c r="C4" s="9">
        <v>2816900</v>
      </c>
      <c r="D4" s="5">
        <f t="shared" ref="D4:D5" si="1">B4-C4</f>
        <v>-724865.77</v>
      </c>
      <c r="E4" s="8">
        <f>D4/B4</f>
        <v>-0.34648848455983439</v>
      </c>
      <c r="F4" s="14" t="s">
        <v>86</v>
      </c>
    </row>
    <row r="5" spans="1:6" x14ac:dyDescent="0.25">
      <c r="A5" s="2" t="s">
        <v>18</v>
      </c>
      <c r="B5" s="9">
        <f>B2-B4</f>
        <v>3864095.0900000003</v>
      </c>
      <c r="C5" s="9">
        <f>C2-C4</f>
        <v>4780000</v>
      </c>
      <c r="D5" s="9">
        <f t="shared" si="1"/>
        <v>-915904.90999999968</v>
      </c>
      <c r="E5" s="8">
        <f t="shared" ref="E5" si="2">D5/B5</f>
        <v>-0.23702959908266635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1030488.33</v>
      </c>
      <c r="C7" s="9">
        <v>1074733</v>
      </c>
      <c r="D7" s="5">
        <f>B7-C7</f>
        <v>-44244.670000000042</v>
      </c>
      <c r="E7" s="8">
        <f t="shared" ref="E7:E12" si="3">D7/B7</f>
        <v>-4.2935634215285137E-2</v>
      </c>
    </row>
    <row r="8" spans="1:6" x14ac:dyDescent="0.25">
      <c r="A8" s="2" t="s">
        <v>5</v>
      </c>
      <c r="B8" s="9">
        <v>550175.11</v>
      </c>
      <c r="C8" s="9">
        <v>532000</v>
      </c>
      <c r="D8" s="5">
        <f t="shared" ref="D8:D10" si="4">B8-C8</f>
        <v>18175.109999999986</v>
      </c>
      <c r="E8" s="8">
        <f t="shared" si="3"/>
        <v>3.3035136758549452E-2</v>
      </c>
    </row>
    <row r="9" spans="1:6" x14ac:dyDescent="0.25">
      <c r="A9" s="2" t="s">
        <v>6</v>
      </c>
      <c r="B9" s="9">
        <v>302013.44</v>
      </c>
      <c r="C9" s="9">
        <v>292200</v>
      </c>
      <c r="D9" s="5">
        <f t="shared" si="4"/>
        <v>9813.4400000000023</v>
      </c>
      <c r="E9" s="8">
        <f t="shared" si="3"/>
        <v>3.2493388373709471E-2</v>
      </c>
    </row>
    <row r="10" spans="1:6" x14ac:dyDescent="0.25">
      <c r="A10" s="2" t="s">
        <v>7</v>
      </c>
      <c r="B10" s="9">
        <f>B4+B7+B8+B9</f>
        <v>3974711.11</v>
      </c>
      <c r="C10" s="9">
        <f>C4+C7+C8+C9</f>
        <v>4715833</v>
      </c>
      <c r="D10" s="5">
        <f t="shared" si="4"/>
        <v>-741121.89000000013</v>
      </c>
      <c r="E10" s="8">
        <f t="shared" si="3"/>
        <v>-0.1864593097433942</v>
      </c>
    </row>
    <row r="11" spans="1:6" x14ac:dyDescent="0.25">
      <c r="A11" s="2" t="s">
        <v>8</v>
      </c>
      <c r="B11" s="9">
        <f>B2-B10</f>
        <v>1981418.2100000004</v>
      </c>
      <c r="C11" s="9">
        <f>C2-C10</f>
        <v>2881067</v>
      </c>
      <c r="D11" s="5">
        <f>B11-C11</f>
        <v>-899648.78999999957</v>
      </c>
      <c r="E11" s="8">
        <f t="shared" si="3"/>
        <v>-0.45404285953342449</v>
      </c>
      <c r="F11" s="6" t="s">
        <v>88</v>
      </c>
    </row>
    <row r="12" spans="1:6" x14ac:dyDescent="0.25">
      <c r="A12" s="2" t="s">
        <v>9</v>
      </c>
      <c r="B12" s="9">
        <v>-70156.77</v>
      </c>
      <c r="C12" s="9">
        <v>1600</v>
      </c>
      <c r="D12" s="5">
        <f>B12-C12</f>
        <v>-71756.77</v>
      </c>
      <c r="E12" s="8">
        <f t="shared" si="3"/>
        <v>1.0228060670409997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179922</v>
      </c>
      <c r="C14" s="9">
        <v>192700</v>
      </c>
      <c r="D14" s="5">
        <f>B14-C14</f>
        <v>-12778</v>
      </c>
      <c r="E14" s="8">
        <f>D14/B14</f>
        <v>-7.1019664076655442E-2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179922</v>
      </c>
      <c r="C16" s="9">
        <f>C14+C15</f>
        <v>192700</v>
      </c>
      <c r="D16" s="5">
        <f>B16-C16</f>
        <v>-12778</v>
      </c>
      <c r="E16" s="8">
        <f>D16/B16</f>
        <v>-7.1019664076655442E-2</v>
      </c>
    </row>
    <row r="17" spans="1:6" x14ac:dyDescent="0.25">
      <c r="A17" s="2" t="s">
        <v>14</v>
      </c>
      <c r="B17" s="9">
        <f>B11+B12-B16</f>
        <v>1731339.4400000004</v>
      </c>
      <c r="C17" s="9">
        <f>C11+C12-C16</f>
        <v>2689967</v>
      </c>
      <c r="D17" s="5">
        <f>B17-C17</f>
        <v>-958627.55999999959</v>
      </c>
      <c r="E17" s="8">
        <f>D17/B17</f>
        <v>-0.55369128540154977</v>
      </c>
      <c r="F17" s="6" t="s">
        <v>88</v>
      </c>
    </row>
    <row r="18" spans="1:6" x14ac:dyDescent="0.25">
      <c r="A18" s="2" t="s">
        <v>15</v>
      </c>
      <c r="B18" s="9">
        <v>442838.87</v>
      </c>
      <c r="C18" s="9">
        <v>1017800</v>
      </c>
      <c r="D18" s="5">
        <f>B18-C18</f>
        <v>-574961.13</v>
      </c>
      <c r="E18" s="8">
        <f>D18/B18</f>
        <v>-1.2983528975222975</v>
      </c>
      <c r="F18" s="6" t="s">
        <v>88</v>
      </c>
    </row>
    <row r="19" spans="1:6" x14ac:dyDescent="0.25">
      <c r="A19" s="2" t="s">
        <v>16</v>
      </c>
      <c r="B19" s="9">
        <f>B17-B18</f>
        <v>1288500.5700000003</v>
      </c>
      <c r="C19" s="9">
        <f t="shared" ref="C19:D19" si="5">C17-C18</f>
        <v>1672167</v>
      </c>
      <c r="D19" s="9">
        <f t="shared" si="5"/>
        <v>-383666.42999999959</v>
      </c>
      <c r="E19" s="8">
        <f>D19/B19</f>
        <v>-0.29776194045455445</v>
      </c>
      <c r="F19" s="6" t="s">
        <v>88</v>
      </c>
    </row>
  </sheetData>
  <pageMargins left="0.25" right="0.25" top="1.5" bottom="0.75" header="0.3" footer="0.3"/>
  <pageSetup scale="8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1.85546875" customWidth="1"/>
    <col min="5" max="5" width="11.42578125" customWidth="1"/>
    <col min="6" max="6" width="50.5703125" style="6" customWidth="1"/>
  </cols>
  <sheetData>
    <row r="1" spans="1:6" ht="48" x14ac:dyDescent="0.25">
      <c r="A1" s="1" t="s">
        <v>17</v>
      </c>
      <c r="B1" s="3" t="s">
        <v>50</v>
      </c>
      <c r="C1" s="4" t="s">
        <v>51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5963660</v>
      </c>
      <c r="C2" s="9">
        <v>7596900</v>
      </c>
      <c r="D2" s="5">
        <f t="shared" ref="D2" si="0">B2-C2</f>
        <v>-1633240</v>
      </c>
      <c r="E2" s="8">
        <f>D2/B2</f>
        <v>-0.27386537797258731</v>
      </c>
    </row>
    <row r="3" spans="1:6" x14ac:dyDescent="0.25">
      <c r="A3" s="2" t="s">
        <v>1</v>
      </c>
      <c r="B3" s="9"/>
      <c r="C3" s="9"/>
      <c r="D3" s="5"/>
      <c r="E3" s="8"/>
    </row>
    <row r="4" spans="1:6" ht="24.75" x14ac:dyDescent="0.25">
      <c r="A4" s="2" t="s">
        <v>2</v>
      </c>
      <c r="B4" s="9">
        <v>2181782.83</v>
      </c>
      <c r="C4" s="9">
        <v>2816900</v>
      </c>
      <c r="D4" s="5">
        <f t="shared" ref="D4:D5" si="1">B4-C4</f>
        <v>-635117.16999999993</v>
      </c>
      <c r="E4" s="8">
        <f>D4/B4</f>
        <v>-0.29110008625377254</v>
      </c>
      <c r="F4" s="14" t="s">
        <v>86</v>
      </c>
    </row>
    <row r="5" spans="1:6" x14ac:dyDescent="0.25">
      <c r="A5" s="2" t="s">
        <v>18</v>
      </c>
      <c r="B5" s="9">
        <f>B2-B4</f>
        <v>3781877.17</v>
      </c>
      <c r="C5" s="9">
        <f>C2-C4</f>
        <v>4780000</v>
      </c>
      <c r="D5" s="9">
        <f t="shared" si="1"/>
        <v>-998122.83000000007</v>
      </c>
      <c r="E5" s="8">
        <f t="shared" ref="E5" si="2">D5/B5</f>
        <v>-0.26392259323430117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1171564.74</v>
      </c>
      <c r="C7" s="9">
        <v>1074733</v>
      </c>
      <c r="D7" s="5">
        <f>B7-C7</f>
        <v>96831.739999999991</v>
      </c>
      <c r="E7" s="8">
        <f t="shared" ref="E7:E12" si="3">D7/B7</f>
        <v>8.2651633916534559E-2</v>
      </c>
    </row>
    <row r="8" spans="1:6" x14ac:dyDescent="0.25">
      <c r="A8" s="2" t="s">
        <v>5</v>
      </c>
      <c r="B8" s="9">
        <v>565818.98</v>
      </c>
      <c r="C8" s="9">
        <v>532000</v>
      </c>
      <c r="D8" s="5">
        <f t="shared" ref="D8:D10" si="4">B8-C8</f>
        <v>33818.979999999981</v>
      </c>
      <c r="E8" s="8">
        <f t="shared" si="3"/>
        <v>5.9769963884915955E-2</v>
      </c>
    </row>
    <row r="9" spans="1:6" x14ac:dyDescent="0.25">
      <c r="A9" s="2" t="s">
        <v>6</v>
      </c>
      <c r="B9" s="9">
        <v>256043.88</v>
      </c>
      <c r="C9" s="9">
        <v>292200</v>
      </c>
      <c r="D9" s="5">
        <f t="shared" si="4"/>
        <v>-36156.119999999995</v>
      </c>
      <c r="E9" s="8">
        <f t="shared" si="3"/>
        <v>-0.14121063936384651</v>
      </c>
    </row>
    <row r="10" spans="1:6" x14ac:dyDescent="0.25">
      <c r="A10" s="2" t="s">
        <v>7</v>
      </c>
      <c r="B10" s="9">
        <f>B4+B7+B8+B9</f>
        <v>4175210.43</v>
      </c>
      <c r="C10" s="9">
        <f>C4+C7+C8+C9</f>
        <v>4715833</v>
      </c>
      <c r="D10" s="5">
        <f t="shared" si="4"/>
        <v>-540622.56999999983</v>
      </c>
      <c r="E10" s="8">
        <f t="shared" si="3"/>
        <v>-0.12948390962895726</v>
      </c>
    </row>
    <row r="11" spans="1:6" x14ac:dyDescent="0.25">
      <c r="A11" s="2" t="s">
        <v>8</v>
      </c>
      <c r="B11" s="9">
        <f>B2-B10</f>
        <v>1788449.5699999998</v>
      </c>
      <c r="C11" s="9">
        <f>C2-C10</f>
        <v>2881067</v>
      </c>
      <c r="D11" s="5">
        <f>B11-C11</f>
        <v>-1092617.4300000002</v>
      </c>
      <c r="E11" s="8">
        <f t="shared" si="3"/>
        <v>-0.61092996320830018</v>
      </c>
      <c r="F11" s="6" t="s">
        <v>88</v>
      </c>
    </row>
    <row r="12" spans="1:6" x14ac:dyDescent="0.25">
      <c r="A12" s="2" t="s">
        <v>9</v>
      </c>
      <c r="B12" s="9">
        <v>-202264.43</v>
      </c>
      <c r="C12" s="9">
        <v>1600</v>
      </c>
      <c r="D12" s="5">
        <f>B12-C12</f>
        <v>-203864.43</v>
      </c>
      <c r="E12" s="8">
        <f t="shared" si="3"/>
        <v>1.0079104368474476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185488.47</v>
      </c>
      <c r="C14" s="9">
        <v>192700</v>
      </c>
      <c r="D14" s="5">
        <f>B14-C14</f>
        <v>-7211.5299999999988</v>
      </c>
      <c r="E14" s="8">
        <f>D14/B14</f>
        <v>-3.8878589057314443E-2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185488.47</v>
      </c>
      <c r="C16" s="9">
        <f>C14+C15</f>
        <v>192700</v>
      </c>
      <c r="D16" s="5">
        <f>B16-C16</f>
        <v>-7211.5299999999988</v>
      </c>
      <c r="E16" s="8">
        <f>D16/B16</f>
        <v>-3.8878589057314443E-2</v>
      </c>
    </row>
    <row r="17" spans="1:6" x14ac:dyDescent="0.25">
      <c r="A17" s="2" t="s">
        <v>14</v>
      </c>
      <c r="B17" s="9">
        <f>B11+B12-B16</f>
        <v>1400696.67</v>
      </c>
      <c r="C17" s="9">
        <f>C11+C12-C16</f>
        <v>2689967</v>
      </c>
      <c r="D17" s="5">
        <f>B17-C17</f>
        <v>-1289270.33</v>
      </c>
      <c r="E17" s="8">
        <f>D17/B17</f>
        <v>-0.92044934325431083</v>
      </c>
      <c r="F17" s="6" t="s">
        <v>88</v>
      </c>
    </row>
    <row r="18" spans="1:6" x14ac:dyDescent="0.25">
      <c r="A18" s="2" t="s">
        <v>15</v>
      </c>
      <c r="B18" s="9">
        <v>360039.41</v>
      </c>
      <c r="C18" s="9">
        <v>1017800</v>
      </c>
      <c r="D18" s="5">
        <f>B18-C18</f>
        <v>-657760.59000000008</v>
      </c>
      <c r="E18" s="8">
        <f>D18/B18</f>
        <v>-1.8269127538010357</v>
      </c>
      <c r="F18" s="6" t="s">
        <v>88</v>
      </c>
    </row>
    <row r="19" spans="1:6" x14ac:dyDescent="0.25">
      <c r="A19" s="2" t="s">
        <v>16</v>
      </c>
      <c r="B19" s="9">
        <f>B17-B18</f>
        <v>1040657.26</v>
      </c>
      <c r="C19" s="9">
        <f t="shared" ref="C19:D19" si="5">C17-C18</f>
        <v>1672167</v>
      </c>
      <c r="D19" s="9">
        <f t="shared" si="5"/>
        <v>-631509.74</v>
      </c>
      <c r="E19" s="8">
        <f>D19/B19</f>
        <v>-0.60683739428291694</v>
      </c>
      <c r="F19" s="6" t="s">
        <v>88</v>
      </c>
    </row>
  </sheetData>
  <pageMargins left="0.25" right="0.25" top="1.5" bottom="0.75" header="0.3" footer="0.3"/>
  <pageSetup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2" customWidth="1"/>
    <col min="5" max="5" width="11.140625" customWidth="1"/>
    <col min="6" max="6" width="50.5703125" style="6" customWidth="1"/>
  </cols>
  <sheetData>
    <row r="1" spans="1:6" ht="48" x14ac:dyDescent="0.25">
      <c r="A1" s="1" t="s">
        <v>17</v>
      </c>
      <c r="B1" s="7" t="s">
        <v>52</v>
      </c>
      <c r="C1" s="11" t="s">
        <v>53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4943273.8099999996</v>
      </c>
      <c r="C2" s="9">
        <v>7596900</v>
      </c>
      <c r="D2" s="5">
        <f t="shared" ref="D2" si="0">B2-C2</f>
        <v>-2653626.1900000004</v>
      </c>
      <c r="E2" s="8">
        <f>D2/B2</f>
        <v>-0.53681553804117532</v>
      </c>
    </row>
    <row r="3" spans="1:6" x14ac:dyDescent="0.25">
      <c r="A3" s="2" t="s">
        <v>1</v>
      </c>
      <c r="B3" s="9"/>
      <c r="C3" s="9"/>
      <c r="D3" s="5"/>
      <c r="E3" s="8"/>
    </row>
    <row r="4" spans="1:6" ht="24.75" x14ac:dyDescent="0.25">
      <c r="A4" s="2" t="s">
        <v>2</v>
      </c>
      <c r="B4" s="9">
        <v>1949271.97</v>
      </c>
      <c r="C4" s="9">
        <v>2816900</v>
      </c>
      <c r="D4" s="5">
        <f t="shared" ref="D4:D5" si="1">B4-C4</f>
        <v>-867628.03</v>
      </c>
      <c r="E4" s="8">
        <f>D4/B4</f>
        <v>-0.44510363015172277</v>
      </c>
      <c r="F4" s="14" t="s">
        <v>86</v>
      </c>
    </row>
    <row r="5" spans="1:6" x14ac:dyDescent="0.25">
      <c r="A5" s="2" t="s">
        <v>18</v>
      </c>
      <c r="B5" s="9">
        <f>B2-B4</f>
        <v>2994001.84</v>
      </c>
      <c r="C5" s="9">
        <f>C2-C4</f>
        <v>4780000</v>
      </c>
      <c r="D5" s="9">
        <f t="shared" si="1"/>
        <v>-1785998.1600000001</v>
      </c>
      <c r="E5" s="8">
        <f t="shared" ref="E5" si="2">D5/B5</f>
        <v>-0.59652540494096695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973186.91</v>
      </c>
      <c r="C7" s="9">
        <v>1074733</v>
      </c>
      <c r="D7" s="5">
        <f>B7-C7</f>
        <v>-101546.08999999997</v>
      </c>
      <c r="E7" s="8">
        <f t="shared" ref="E7:E12" si="3">D7/B7</f>
        <v>-0.10434387162071464</v>
      </c>
    </row>
    <row r="8" spans="1:6" x14ac:dyDescent="0.25">
      <c r="A8" s="2" t="s">
        <v>5</v>
      </c>
      <c r="B8" s="9">
        <v>544161.68000000005</v>
      </c>
      <c r="C8" s="9">
        <v>532000</v>
      </c>
      <c r="D8" s="5">
        <f t="shared" ref="D8:D10" si="4">B8-C8</f>
        <v>12161.680000000051</v>
      </c>
      <c r="E8" s="8">
        <f t="shared" si="3"/>
        <v>2.2349387042468794E-2</v>
      </c>
    </row>
    <row r="9" spans="1:6" x14ac:dyDescent="0.25">
      <c r="A9" s="2" t="s">
        <v>6</v>
      </c>
      <c r="B9" s="9">
        <v>283481.90999999997</v>
      </c>
      <c r="C9" s="9">
        <v>292200</v>
      </c>
      <c r="D9" s="5">
        <f t="shared" si="4"/>
        <v>-8718.0900000000256</v>
      </c>
      <c r="E9" s="8">
        <f t="shared" si="3"/>
        <v>-3.0753602584376642E-2</v>
      </c>
    </row>
    <row r="10" spans="1:6" x14ac:dyDescent="0.25">
      <c r="A10" s="2" t="s">
        <v>7</v>
      </c>
      <c r="B10" s="9">
        <f>B4+B7+B8+B9</f>
        <v>3750102.47</v>
      </c>
      <c r="C10" s="9">
        <f>C4+C7+C8+C9</f>
        <v>4715833</v>
      </c>
      <c r="D10" s="5">
        <f t="shared" si="4"/>
        <v>-965730.5299999998</v>
      </c>
      <c r="E10" s="8">
        <f t="shared" si="3"/>
        <v>-0.25752110448331289</v>
      </c>
    </row>
    <row r="11" spans="1:6" x14ac:dyDescent="0.25">
      <c r="A11" s="2" t="s">
        <v>8</v>
      </c>
      <c r="B11" s="9">
        <f>B2-B10</f>
        <v>1193171.3399999994</v>
      </c>
      <c r="C11" s="9">
        <f>C2-C10</f>
        <v>2881067</v>
      </c>
      <c r="D11" s="5">
        <f>B11-C11</f>
        <v>-1687895.6600000006</v>
      </c>
      <c r="E11" s="8">
        <f t="shared" si="3"/>
        <v>-1.4146297379217987</v>
      </c>
      <c r="F11" s="6" t="s">
        <v>88</v>
      </c>
    </row>
    <row r="12" spans="1:6" x14ac:dyDescent="0.25">
      <c r="A12" s="2" t="s">
        <v>9</v>
      </c>
      <c r="B12" s="9">
        <v>18123.27</v>
      </c>
      <c r="C12" s="9">
        <v>1600</v>
      </c>
      <c r="D12" s="5">
        <f>B12-C12</f>
        <v>16523.27</v>
      </c>
      <c r="E12" s="8">
        <f t="shared" si="3"/>
        <v>0.91171571134789697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186870.78</v>
      </c>
      <c r="C14" s="9">
        <v>192700</v>
      </c>
      <c r="D14" s="5">
        <f>B14-C14</f>
        <v>-5829.2200000000012</v>
      </c>
      <c r="E14" s="8">
        <f>D14/B14</f>
        <v>-3.1193854919426146E-2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186870.78</v>
      </c>
      <c r="C16" s="9">
        <f>C14+C15</f>
        <v>192700</v>
      </c>
      <c r="D16" s="5">
        <f>B16-C16</f>
        <v>-5829.2200000000012</v>
      </c>
      <c r="E16" s="8">
        <f>D16/B16</f>
        <v>-3.1193854919426146E-2</v>
      </c>
    </row>
    <row r="17" spans="1:6" x14ac:dyDescent="0.25">
      <c r="A17" s="2" t="s">
        <v>14</v>
      </c>
      <c r="B17" s="9">
        <f>B11+B12-B16</f>
        <v>1024423.8299999994</v>
      </c>
      <c r="C17" s="9">
        <f>C11+C12-C16</f>
        <v>2689967</v>
      </c>
      <c r="D17" s="5">
        <f>B17-C17</f>
        <v>-1665543.1700000006</v>
      </c>
      <c r="E17" s="8">
        <f>D17/B17</f>
        <v>-1.6258340749453297</v>
      </c>
      <c r="F17" s="6" t="s">
        <v>88</v>
      </c>
    </row>
    <row r="18" spans="1:6" x14ac:dyDescent="0.25">
      <c r="A18" s="2" t="s">
        <v>15</v>
      </c>
      <c r="B18" s="9">
        <v>206105.02</v>
      </c>
      <c r="C18" s="9">
        <v>1017800</v>
      </c>
      <c r="D18" s="5">
        <f>B18-C18</f>
        <v>-811694.98</v>
      </c>
      <c r="E18" s="8">
        <f>D18/B18</f>
        <v>-3.9382591457500649</v>
      </c>
      <c r="F18" s="6" t="s">
        <v>88</v>
      </c>
    </row>
    <row r="19" spans="1:6" x14ac:dyDescent="0.25">
      <c r="A19" s="2" t="s">
        <v>16</v>
      </c>
      <c r="B19" s="9">
        <f>B17-B18</f>
        <v>818318.80999999936</v>
      </c>
      <c r="C19" s="9">
        <f t="shared" ref="C19:D19" si="5">C17-C18</f>
        <v>1672167</v>
      </c>
      <c r="D19" s="9">
        <f t="shared" si="5"/>
        <v>-853848.19000000064</v>
      </c>
      <c r="E19" s="8">
        <f>D19/B19</f>
        <v>-1.043417528188068</v>
      </c>
      <c r="F19" s="6" t="s">
        <v>88</v>
      </c>
    </row>
  </sheetData>
  <pageMargins left="0.25" right="0.25" top="1.5" bottom="0.75" header="0.3" footer="0.3"/>
  <pageSetup scale="7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2" customWidth="1"/>
    <col min="5" max="5" width="11.140625" customWidth="1"/>
    <col min="6" max="6" width="50.5703125" style="6" customWidth="1"/>
  </cols>
  <sheetData>
    <row r="1" spans="1:6" ht="48" x14ac:dyDescent="0.25">
      <c r="A1" s="1" t="s">
        <v>17</v>
      </c>
      <c r="B1" s="7" t="s">
        <v>54</v>
      </c>
      <c r="C1" s="11" t="s">
        <v>55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2456560.69</v>
      </c>
      <c r="C2" s="9">
        <v>7596900</v>
      </c>
      <c r="D2" s="5">
        <f t="shared" ref="D2" si="0">B2-C2</f>
        <v>-5140339.3100000005</v>
      </c>
      <c r="E2" s="8">
        <f>D2/B2</f>
        <v>-2.0924943279133887</v>
      </c>
    </row>
    <row r="3" spans="1:6" x14ac:dyDescent="0.25">
      <c r="A3" s="2" t="s">
        <v>1</v>
      </c>
      <c r="B3" s="9"/>
      <c r="C3" s="9"/>
      <c r="D3" s="5"/>
      <c r="E3" s="8"/>
    </row>
    <row r="4" spans="1:6" ht="24.75" x14ac:dyDescent="0.25">
      <c r="A4" s="2" t="s">
        <v>2</v>
      </c>
      <c r="B4" s="9">
        <v>440310.59</v>
      </c>
      <c r="C4" s="9">
        <v>2816900</v>
      </c>
      <c r="D4" s="5">
        <f t="shared" ref="D4:D5" si="1">B4-C4</f>
        <v>-2376589.41</v>
      </c>
      <c r="E4" s="8">
        <f>D4/B4</f>
        <v>-5.397529525692307</v>
      </c>
      <c r="F4" s="14" t="s">
        <v>86</v>
      </c>
    </row>
    <row r="5" spans="1:6" x14ac:dyDescent="0.25">
      <c r="A5" s="2" t="s">
        <v>18</v>
      </c>
      <c r="B5" s="9">
        <f>B2-B4</f>
        <v>2016250.0999999999</v>
      </c>
      <c r="C5" s="9">
        <f>C2-C4</f>
        <v>4780000</v>
      </c>
      <c r="D5" s="9">
        <f t="shared" si="1"/>
        <v>-2763749.9000000004</v>
      </c>
      <c r="E5" s="8">
        <f t="shared" ref="E5" si="2">D5/B5</f>
        <v>-1.3707376381531242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1047405.58</v>
      </c>
      <c r="C7" s="9">
        <v>1074733</v>
      </c>
      <c r="D7" s="5">
        <f>B7-C7</f>
        <v>-27327.420000000042</v>
      </c>
      <c r="E7" s="8">
        <f t="shared" ref="E7:E12" si="3">D7/B7</f>
        <v>-2.6090580880808411E-2</v>
      </c>
    </row>
    <row r="8" spans="1:6" x14ac:dyDescent="0.25">
      <c r="A8" s="2" t="s">
        <v>5</v>
      </c>
      <c r="B8" s="9">
        <v>550653.74</v>
      </c>
      <c r="C8" s="9">
        <v>532000</v>
      </c>
      <c r="D8" s="5">
        <f t="shared" ref="D8:D10" si="4">B8-C8</f>
        <v>18653.739999999991</v>
      </c>
      <c r="E8" s="8">
        <f t="shared" si="3"/>
        <v>3.3875625724434359E-2</v>
      </c>
    </row>
    <row r="9" spans="1:6" x14ac:dyDescent="0.25">
      <c r="A9" s="2" t="s">
        <v>6</v>
      </c>
      <c r="B9" s="9">
        <v>282030.89</v>
      </c>
      <c r="C9" s="9">
        <v>292200</v>
      </c>
      <c r="D9" s="5">
        <f t="shared" si="4"/>
        <v>-10169.109999999986</v>
      </c>
      <c r="E9" s="8">
        <f t="shared" si="3"/>
        <v>-3.605672414110378E-2</v>
      </c>
    </row>
    <row r="10" spans="1:6" x14ac:dyDescent="0.25">
      <c r="A10" s="2" t="s">
        <v>7</v>
      </c>
      <c r="B10" s="9">
        <f>B4+B7+B8+B9</f>
        <v>2320400.7999999998</v>
      </c>
      <c r="C10" s="9">
        <f>C4+C7+C8+C9</f>
        <v>4715833</v>
      </c>
      <c r="D10" s="5">
        <f t="shared" si="4"/>
        <v>-2395432.2000000002</v>
      </c>
      <c r="E10" s="8">
        <f t="shared" si="3"/>
        <v>-1.0323355344473248</v>
      </c>
    </row>
    <row r="11" spans="1:6" x14ac:dyDescent="0.25">
      <c r="A11" s="2" t="s">
        <v>8</v>
      </c>
      <c r="B11" s="9">
        <f>B2-B10</f>
        <v>136159.89000000013</v>
      </c>
      <c r="C11" s="9">
        <f>C2-C10</f>
        <v>2881067</v>
      </c>
      <c r="D11" s="5">
        <f>B11-C11</f>
        <v>-2744907.11</v>
      </c>
      <c r="E11" s="8">
        <f t="shared" si="3"/>
        <v>-20.159439832097377</v>
      </c>
      <c r="F11" s="6" t="s">
        <v>88</v>
      </c>
    </row>
    <row r="12" spans="1:6" x14ac:dyDescent="0.25">
      <c r="A12" s="2" t="s">
        <v>9</v>
      </c>
      <c r="B12" s="9">
        <v>-35471.46</v>
      </c>
      <c r="C12" s="9">
        <v>1600</v>
      </c>
      <c r="D12" s="5">
        <f>B12-C12</f>
        <v>-37071.46</v>
      </c>
      <c r="E12" s="8">
        <f t="shared" si="3"/>
        <v>1.0451066857693481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191728.46</v>
      </c>
      <c r="C14" s="9">
        <v>192700</v>
      </c>
      <c r="D14" s="5">
        <f>B14-C14</f>
        <v>-971.54000000000815</v>
      </c>
      <c r="E14" s="8">
        <f>D14/B14</f>
        <v>-5.0672706597654216E-3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191728.46</v>
      </c>
      <c r="C16" s="9">
        <f>C14+C15</f>
        <v>192700</v>
      </c>
      <c r="D16" s="5">
        <f>B16-C16</f>
        <v>-971.54000000000815</v>
      </c>
      <c r="E16" s="8">
        <f>D16/B16</f>
        <v>-5.0672706597654216E-3</v>
      </c>
    </row>
    <row r="17" spans="1:6" x14ac:dyDescent="0.25">
      <c r="A17" s="2" t="s">
        <v>14</v>
      </c>
      <c r="B17" s="9">
        <f>B11+B12-B16</f>
        <v>-91040.029999999853</v>
      </c>
      <c r="C17" s="9">
        <f>C11+C12-C16</f>
        <v>2689967</v>
      </c>
      <c r="D17" s="5">
        <f>B17-C17</f>
        <v>-2781007.03</v>
      </c>
      <c r="E17" s="8">
        <f t="shared" ref="E17:E18" si="5">D17/B17</f>
        <v>30.547079455048557</v>
      </c>
      <c r="F17" s="6" t="s">
        <v>88</v>
      </c>
    </row>
    <row r="18" spans="1:6" x14ac:dyDescent="0.25">
      <c r="A18" s="2" t="s">
        <v>15</v>
      </c>
      <c r="B18" s="9">
        <v>-9797.91</v>
      </c>
      <c r="C18" s="9">
        <v>1017800</v>
      </c>
      <c r="D18" s="5">
        <f>B18-C18</f>
        <v>-1027597.91</v>
      </c>
      <c r="E18" s="8">
        <f t="shared" si="5"/>
        <v>104.87929670715489</v>
      </c>
      <c r="F18" s="6" t="s">
        <v>88</v>
      </c>
    </row>
    <row r="19" spans="1:6" x14ac:dyDescent="0.25">
      <c r="A19" s="2" t="s">
        <v>16</v>
      </c>
      <c r="B19" s="9">
        <f>B17-B18</f>
        <v>-81242.11999999985</v>
      </c>
      <c r="C19" s="9">
        <f t="shared" ref="C19:D19" si="6">C17-C18</f>
        <v>1672167</v>
      </c>
      <c r="D19" s="9">
        <f t="shared" si="6"/>
        <v>-1753409.1199999996</v>
      </c>
      <c r="E19" s="8">
        <f>D19/B19</f>
        <v>21.582513110194601</v>
      </c>
      <c r="F19" s="6" t="s">
        <v>88</v>
      </c>
    </row>
  </sheetData>
  <pageMargins left="0.25" right="0.25" top="1.5" bottom="0.75" header="0.3" footer="0.3"/>
  <pageSetup scale="7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1.85546875" customWidth="1"/>
    <col min="5" max="5" width="10.7109375" customWidth="1"/>
    <col min="6" max="6" width="50.5703125" style="6" customWidth="1"/>
  </cols>
  <sheetData>
    <row r="1" spans="1:6" ht="48" x14ac:dyDescent="0.25">
      <c r="A1" s="1" t="s">
        <v>17</v>
      </c>
      <c r="B1" s="7" t="s">
        <v>56</v>
      </c>
      <c r="C1" s="11" t="s">
        <v>57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2282043.54</v>
      </c>
      <c r="C2" s="9">
        <v>7596900</v>
      </c>
      <c r="D2" s="5">
        <f t="shared" ref="D2" si="0">B2-C2</f>
        <v>-5314856.46</v>
      </c>
      <c r="E2" s="8">
        <f>D2/B2</f>
        <v>-2.3289899455643166</v>
      </c>
    </row>
    <row r="3" spans="1:6" x14ac:dyDescent="0.25">
      <c r="A3" s="2" t="s">
        <v>1</v>
      </c>
      <c r="B3" s="9"/>
      <c r="C3" s="9"/>
      <c r="D3" s="5"/>
      <c r="E3" s="8"/>
    </row>
    <row r="4" spans="1:6" ht="24.75" x14ac:dyDescent="0.25">
      <c r="A4" s="2" t="s">
        <v>2</v>
      </c>
      <c r="B4" s="9">
        <v>373343.72</v>
      </c>
      <c r="C4" s="9">
        <v>2816900</v>
      </c>
      <c r="D4" s="5">
        <f t="shared" ref="D4:D5" si="1">B4-C4</f>
        <v>-2443556.2800000003</v>
      </c>
      <c r="E4" s="8">
        <f>D4/B4</f>
        <v>-6.5450579428522344</v>
      </c>
      <c r="F4" s="14" t="s">
        <v>86</v>
      </c>
    </row>
    <row r="5" spans="1:6" x14ac:dyDescent="0.25">
      <c r="A5" s="2" t="s">
        <v>18</v>
      </c>
      <c r="B5" s="9">
        <f>B2-B4</f>
        <v>1908699.82</v>
      </c>
      <c r="C5" s="9">
        <f>C2-C4</f>
        <v>4780000</v>
      </c>
      <c r="D5" s="9">
        <f t="shared" si="1"/>
        <v>-2871300.1799999997</v>
      </c>
      <c r="E5" s="8">
        <f t="shared" ref="E5" si="2">D5/B5</f>
        <v>-1.5043225497867965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1189953.6599999999</v>
      </c>
      <c r="C7" s="9">
        <v>1074733</v>
      </c>
      <c r="D7" s="5">
        <f>B7-C7</f>
        <v>115220.65999999992</v>
      </c>
      <c r="E7" s="8">
        <f t="shared" ref="E7:E12" si="3">D7/B7</f>
        <v>9.6827854624187568E-2</v>
      </c>
    </row>
    <row r="8" spans="1:6" x14ac:dyDescent="0.25">
      <c r="A8" s="2" t="s">
        <v>5</v>
      </c>
      <c r="B8" s="9">
        <v>544998.63</v>
      </c>
      <c r="C8" s="9">
        <v>532000</v>
      </c>
      <c r="D8" s="5">
        <f t="shared" ref="D8:D10" si="4">B8-C8</f>
        <v>12998.630000000005</v>
      </c>
      <c r="E8" s="8">
        <f t="shared" si="3"/>
        <v>2.3850757202820868E-2</v>
      </c>
    </row>
    <row r="9" spans="1:6" x14ac:dyDescent="0.25">
      <c r="A9" s="2" t="s">
        <v>6</v>
      </c>
      <c r="B9" s="9">
        <v>293742.71999999997</v>
      </c>
      <c r="C9" s="9">
        <v>292200</v>
      </c>
      <c r="D9" s="5">
        <f t="shared" si="4"/>
        <v>1542.7199999999721</v>
      </c>
      <c r="E9" s="8">
        <f t="shared" si="3"/>
        <v>5.251942924747113E-3</v>
      </c>
    </row>
    <row r="10" spans="1:6" x14ac:dyDescent="0.25">
      <c r="A10" s="2" t="s">
        <v>7</v>
      </c>
      <c r="B10" s="9">
        <f>B4+B7+B8+B9</f>
        <v>2402038.7299999995</v>
      </c>
      <c r="C10" s="9">
        <f>C4+C7+C8+C9</f>
        <v>4715833</v>
      </c>
      <c r="D10" s="5">
        <f t="shared" si="4"/>
        <v>-2313794.2700000005</v>
      </c>
      <c r="E10" s="8">
        <f t="shared" si="3"/>
        <v>-0.96326268227989853</v>
      </c>
    </row>
    <row r="11" spans="1:6" x14ac:dyDescent="0.25">
      <c r="A11" s="2" t="s">
        <v>8</v>
      </c>
      <c r="B11" s="9">
        <f>B2-B10</f>
        <v>-119995.18999999948</v>
      </c>
      <c r="C11" s="9">
        <f>C2-C10</f>
        <v>2881067</v>
      </c>
      <c r="D11" s="5">
        <f>B11-C11</f>
        <v>-3001062.1899999995</v>
      </c>
      <c r="E11" s="8">
        <f t="shared" si="3"/>
        <v>25.009854061650408</v>
      </c>
      <c r="F11" s="6" t="s">
        <v>88</v>
      </c>
    </row>
    <row r="12" spans="1:6" x14ac:dyDescent="0.25">
      <c r="A12" s="2" t="s">
        <v>9</v>
      </c>
      <c r="B12" s="9">
        <v>101315</v>
      </c>
      <c r="C12" s="9">
        <v>1600</v>
      </c>
      <c r="D12" s="5">
        <f>B12-C12</f>
        <v>99715</v>
      </c>
      <c r="E12" s="8">
        <f t="shared" si="3"/>
        <v>0.98420766915066871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191690.09</v>
      </c>
      <c r="C14" s="9">
        <v>192700</v>
      </c>
      <c r="D14" s="5">
        <f>B14-C14</f>
        <v>-1009.9100000000035</v>
      </c>
      <c r="E14" s="8">
        <f>D14/B14</f>
        <v>-5.2684518015511574E-3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191690.09</v>
      </c>
      <c r="C16" s="9">
        <f>C14+C15</f>
        <v>192700</v>
      </c>
      <c r="D16" s="5">
        <f>B16-C16</f>
        <v>-1009.9100000000035</v>
      </c>
      <c r="E16" s="8">
        <f>D16/B16</f>
        <v>-5.2684518015511574E-3</v>
      </c>
    </row>
    <row r="17" spans="1:6" x14ac:dyDescent="0.25">
      <c r="A17" s="2" t="s">
        <v>14</v>
      </c>
      <c r="B17" s="9">
        <f>B11+B12-B16</f>
        <v>-210370.27999999947</v>
      </c>
      <c r="C17" s="9">
        <f>C11+C12-C16</f>
        <v>2689967</v>
      </c>
      <c r="D17" s="5">
        <f>B17-C17</f>
        <v>-2900337.2799999993</v>
      </c>
      <c r="E17" s="8">
        <f t="shared" ref="E17:E18" si="5">D17/B17</f>
        <v>13.786820457718678</v>
      </c>
      <c r="F17" s="6" t="s">
        <v>88</v>
      </c>
    </row>
    <row r="18" spans="1:6" x14ac:dyDescent="0.25">
      <c r="A18" s="2" t="s">
        <v>15</v>
      </c>
      <c r="B18" s="9">
        <v>-60584.02</v>
      </c>
      <c r="C18" s="9">
        <v>1017800</v>
      </c>
      <c r="D18" s="5">
        <f>B18-C18</f>
        <v>-1078384.02</v>
      </c>
      <c r="E18" s="8">
        <f t="shared" si="5"/>
        <v>17.799809586752417</v>
      </c>
      <c r="F18" s="6" t="s">
        <v>88</v>
      </c>
    </row>
    <row r="19" spans="1:6" x14ac:dyDescent="0.25">
      <c r="A19" s="2" t="s">
        <v>16</v>
      </c>
      <c r="B19" s="9">
        <f>B17-B18</f>
        <v>-149786.25999999949</v>
      </c>
      <c r="C19" s="9">
        <f t="shared" ref="C19:D19" si="6">C17-C18</f>
        <v>1672167</v>
      </c>
      <c r="D19" s="9">
        <f t="shared" si="6"/>
        <v>-1821953.2599999993</v>
      </c>
      <c r="E19" s="8">
        <f>D19/B19</f>
        <v>12.163687510456604</v>
      </c>
      <c r="F19" s="6" t="s">
        <v>88</v>
      </c>
    </row>
  </sheetData>
  <pageMargins left="0.25" right="0.25" top="1.5" bottom="0.75" header="0.3" footer="0.3"/>
  <pageSetup scale="7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2.85546875" customWidth="1"/>
    <col min="5" max="5" width="9.140625" bestFit="1" customWidth="1"/>
    <col min="6" max="6" width="50.5703125" style="6" customWidth="1"/>
  </cols>
  <sheetData>
    <row r="1" spans="1:6" ht="48" x14ac:dyDescent="0.25">
      <c r="A1" s="1" t="s">
        <v>17</v>
      </c>
      <c r="B1" s="7" t="s">
        <v>58</v>
      </c>
      <c r="C1" s="11" t="s">
        <v>59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2224430.8330000001</v>
      </c>
      <c r="C2" s="9">
        <v>7596900</v>
      </c>
      <c r="D2" s="5">
        <f t="shared" ref="D2" si="0">B2-C2</f>
        <v>-5372469.1669999994</v>
      </c>
      <c r="E2" s="8">
        <f>D2/B2</f>
        <v>-2.4152107079698975</v>
      </c>
    </row>
    <row r="3" spans="1:6" x14ac:dyDescent="0.25">
      <c r="A3" s="2" t="s">
        <v>1</v>
      </c>
      <c r="B3" s="9"/>
      <c r="C3" s="9"/>
      <c r="D3" s="5"/>
      <c r="E3" s="8"/>
    </row>
    <row r="4" spans="1:6" ht="24.75" x14ac:dyDescent="0.25">
      <c r="A4" s="2" t="s">
        <v>2</v>
      </c>
      <c r="B4" s="9">
        <v>347134.79</v>
      </c>
      <c r="C4" s="9">
        <v>2816900</v>
      </c>
      <c r="D4" s="5">
        <f t="shared" ref="D4:D5" si="1">B4-C4</f>
        <v>-2469765.21</v>
      </c>
      <c r="E4" s="8">
        <f>D4/B4</f>
        <v>-7.1147153242692847</v>
      </c>
      <c r="F4" s="14" t="s">
        <v>86</v>
      </c>
    </row>
    <row r="5" spans="1:6" x14ac:dyDescent="0.25">
      <c r="A5" s="2" t="s">
        <v>18</v>
      </c>
      <c r="B5" s="9">
        <f>B2-B4</f>
        <v>1877296.0430000001</v>
      </c>
      <c r="C5" s="9">
        <f>C2-C4</f>
        <v>4780000</v>
      </c>
      <c r="D5" s="9">
        <f t="shared" si="1"/>
        <v>-2902703.9569999999</v>
      </c>
      <c r="E5" s="8">
        <f t="shared" ref="E5" si="2">D5/B5</f>
        <v>-1.5462153493709783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946868.48</v>
      </c>
      <c r="C7" s="9">
        <v>1074733</v>
      </c>
      <c r="D7" s="5">
        <f>B7-C7</f>
        <v>-127864.52000000002</v>
      </c>
      <c r="E7" s="8">
        <f t="shared" ref="E7:E12" si="3">D7/B7</f>
        <v>-0.1350393668189272</v>
      </c>
    </row>
    <row r="8" spans="1:6" x14ac:dyDescent="0.25">
      <c r="A8" s="2" t="s">
        <v>5</v>
      </c>
      <c r="B8" s="9">
        <v>554200.43999999994</v>
      </c>
      <c r="C8" s="9">
        <v>532000</v>
      </c>
      <c r="D8" s="5">
        <f t="shared" ref="D8:D10" si="4">B8-C8</f>
        <v>22200.439999999944</v>
      </c>
      <c r="E8" s="8">
        <f t="shared" si="3"/>
        <v>4.0058503021036841E-2</v>
      </c>
    </row>
    <row r="9" spans="1:6" x14ac:dyDescent="0.25">
      <c r="A9" s="2" t="s">
        <v>6</v>
      </c>
      <c r="B9" s="9">
        <v>281800.75</v>
      </c>
      <c r="C9" s="9">
        <v>292200</v>
      </c>
      <c r="D9" s="5">
        <f t="shared" si="4"/>
        <v>-10399.25</v>
      </c>
      <c r="E9" s="8">
        <f t="shared" si="3"/>
        <v>-3.6902847135786544E-2</v>
      </c>
    </row>
    <row r="10" spans="1:6" x14ac:dyDescent="0.25">
      <c r="A10" s="2" t="s">
        <v>7</v>
      </c>
      <c r="B10" s="9">
        <f>B4+B7+B8+B9</f>
        <v>2130004.46</v>
      </c>
      <c r="C10" s="9">
        <f>C4+C7+C8+C9</f>
        <v>4715833</v>
      </c>
      <c r="D10" s="5">
        <f t="shared" si="4"/>
        <v>-2585828.54</v>
      </c>
      <c r="E10" s="8">
        <f t="shared" si="3"/>
        <v>-1.2140014673959885</v>
      </c>
    </row>
    <row r="11" spans="1:6" x14ac:dyDescent="0.25">
      <c r="A11" s="2" t="s">
        <v>8</v>
      </c>
      <c r="B11" s="9">
        <f>B2-B10</f>
        <v>94426.373000000138</v>
      </c>
      <c r="C11" s="9">
        <f>C2-C10</f>
        <v>2881067</v>
      </c>
      <c r="D11" s="5">
        <f>B11-C11</f>
        <v>-2786640.6269999999</v>
      </c>
      <c r="E11" s="8">
        <f t="shared" si="3"/>
        <v>-29.511253460937187</v>
      </c>
      <c r="F11" s="6" t="s">
        <v>88</v>
      </c>
    </row>
    <row r="12" spans="1:6" x14ac:dyDescent="0.25">
      <c r="A12" s="2" t="s">
        <v>9</v>
      </c>
      <c r="B12" s="9">
        <v>-36001.56</v>
      </c>
      <c r="C12" s="9">
        <v>1600</v>
      </c>
      <c r="D12" s="5">
        <f>B12-C12</f>
        <v>-37601.56</v>
      </c>
      <c r="E12" s="8">
        <f t="shared" si="3"/>
        <v>1.0444425186019717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191228.64</v>
      </c>
      <c r="C14" s="9">
        <v>192700</v>
      </c>
      <c r="D14" s="5">
        <f>B14-C14</f>
        <v>-1471.359999999986</v>
      </c>
      <c r="E14" s="8">
        <f>D14/B14</f>
        <v>-7.6942449624699833E-3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191228.64</v>
      </c>
      <c r="C16" s="9">
        <f>C14+C15</f>
        <v>192700</v>
      </c>
      <c r="D16" s="5">
        <f>B16-C16</f>
        <v>-1471.359999999986</v>
      </c>
      <c r="E16" s="8">
        <f>D16/B16</f>
        <v>-7.6942449624699833E-3</v>
      </c>
    </row>
    <row r="17" spans="1:6" x14ac:dyDescent="0.25">
      <c r="A17" s="2" t="s">
        <v>14</v>
      </c>
      <c r="B17" s="9">
        <f>B11+B12-B16</f>
        <v>-132803.82699999987</v>
      </c>
      <c r="C17" s="9">
        <f>C11+C12-C16</f>
        <v>2689967</v>
      </c>
      <c r="D17" s="5">
        <f>B17-C17</f>
        <v>-2822770.827</v>
      </c>
      <c r="E17" s="8">
        <f t="shared" ref="E17:E18" si="5">D17/B17</f>
        <v>21.255191892926419</v>
      </c>
      <c r="F17" s="6" t="s">
        <v>88</v>
      </c>
    </row>
    <row r="18" spans="1:6" x14ac:dyDescent="0.25">
      <c r="A18" s="2" t="s">
        <v>15</v>
      </c>
      <c r="B18" s="9">
        <v>-36122.21</v>
      </c>
      <c r="C18" s="9">
        <v>1017800</v>
      </c>
      <c r="D18" s="5">
        <f>B18-C18</f>
        <v>-1053922.21</v>
      </c>
      <c r="E18" s="8">
        <f t="shared" si="5"/>
        <v>29.176570591887927</v>
      </c>
      <c r="F18" s="6" t="s">
        <v>88</v>
      </c>
    </row>
    <row r="19" spans="1:6" x14ac:dyDescent="0.25">
      <c r="A19" s="2" t="s">
        <v>16</v>
      </c>
      <c r="B19" s="9">
        <f>B17-B18</f>
        <v>-96681.616999999882</v>
      </c>
      <c r="C19" s="9">
        <f t="shared" ref="C19:D19" si="6">C17-C18</f>
        <v>1672167</v>
      </c>
      <c r="D19" s="9">
        <f t="shared" si="6"/>
        <v>-1768848.6170000001</v>
      </c>
      <c r="E19" s="8">
        <f>D19/B19</f>
        <v>18.295604396024967</v>
      </c>
      <c r="F19" s="6" t="s">
        <v>88</v>
      </c>
    </row>
  </sheetData>
  <pageMargins left="0.25" right="0.25" top="1.5" bottom="0.75" header="0.3" footer="0.3"/>
  <pageSetup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0.7109375" bestFit="1" customWidth="1"/>
    <col min="5" max="5" width="8.85546875" bestFit="1" customWidth="1"/>
    <col min="6" max="6" width="50.5703125" style="6" customWidth="1"/>
  </cols>
  <sheetData>
    <row r="1" spans="1:6" ht="48" x14ac:dyDescent="0.25">
      <c r="A1" s="1" t="s">
        <v>17</v>
      </c>
      <c r="B1" s="7" t="s">
        <v>24</v>
      </c>
      <c r="C1" s="11" t="s">
        <v>25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5645820.1100000003</v>
      </c>
      <c r="C2" s="9">
        <v>7596900</v>
      </c>
      <c r="D2" s="5">
        <f>B2-C2</f>
        <v>-1951079.8899999997</v>
      </c>
      <c r="E2" s="8">
        <f>D2/B2</f>
        <v>-0.3455795352997883</v>
      </c>
    </row>
    <row r="3" spans="1:6" x14ac:dyDescent="0.25">
      <c r="A3" s="2" t="s">
        <v>1</v>
      </c>
      <c r="B3" s="9"/>
      <c r="C3" s="9"/>
      <c r="D3" s="5"/>
      <c r="E3" s="8"/>
    </row>
    <row r="4" spans="1:6" ht="24.75" x14ac:dyDescent="0.25">
      <c r="A4" s="2" t="s">
        <v>2</v>
      </c>
      <c r="B4" s="9">
        <v>1762793.33</v>
      </c>
      <c r="C4" s="9">
        <v>2816900</v>
      </c>
      <c r="D4" s="5">
        <f>B4-C4</f>
        <v>-1054106.67</v>
      </c>
      <c r="E4" s="8">
        <f>D4/B4</f>
        <v>-0.59797518634813529</v>
      </c>
      <c r="F4" s="14" t="s">
        <v>86</v>
      </c>
    </row>
    <row r="5" spans="1:6" x14ac:dyDescent="0.25">
      <c r="A5" s="2" t="s">
        <v>18</v>
      </c>
      <c r="B5" s="9">
        <f>B2-B4</f>
        <v>3883026.7800000003</v>
      </c>
      <c r="C5" s="9">
        <f>C2-C4</f>
        <v>4780000</v>
      </c>
      <c r="D5" s="9">
        <f t="shared" ref="D5" si="0">B5-C5</f>
        <v>-896973.21999999974</v>
      </c>
      <c r="E5" s="8">
        <f t="shared" ref="E5" si="1">D5/B5</f>
        <v>-0.23099846352334447</v>
      </c>
    </row>
    <row r="6" spans="1:6" x14ac:dyDescent="0.25">
      <c r="A6" s="2" t="s">
        <v>3</v>
      </c>
      <c r="B6" s="9">
        <v>0</v>
      </c>
      <c r="C6" s="9">
        <v>0</v>
      </c>
      <c r="D6" s="5">
        <f t="shared" ref="D6:D12" si="2">B6-C6</f>
        <v>0</v>
      </c>
      <c r="E6" s="8"/>
    </row>
    <row r="7" spans="1:6" x14ac:dyDescent="0.25">
      <c r="A7" s="2" t="s">
        <v>4</v>
      </c>
      <c r="B7" s="9">
        <v>1612922.55</v>
      </c>
      <c r="C7" s="9">
        <v>1093233</v>
      </c>
      <c r="D7" s="5">
        <f t="shared" si="2"/>
        <v>519689.55000000005</v>
      </c>
      <c r="E7" s="8">
        <f t="shared" ref="E7:E12" si="3">D7/B7</f>
        <v>0.32220366067794143</v>
      </c>
    </row>
    <row r="8" spans="1:6" x14ac:dyDescent="0.25">
      <c r="A8" s="2" t="s">
        <v>5</v>
      </c>
      <c r="B8" s="9">
        <v>525615.57999999996</v>
      </c>
      <c r="C8" s="9">
        <v>532000</v>
      </c>
      <c r="D8" s="5">
        <f t="shared" si="2"/>
        <v>-6384.4200000000419</v>
      </c>
      <c r="E8" s="8">
        <f t="shared" si="3"/>
        <v>-1.2146557756145742E-2</v>
      </c>
    </row>
    <row r="9" spans="1:6" x14ac:dyDescent="0.25">
      <c r="A9" s="2" t="s">
        <v>6</v>
      </c>
      <c r="B9" s="9">
        <v>254583.26</v>
      </c>
      <c r="C9" s="9">
        <v>292200</v>
      </c>
      <c r="D9" s="5">
        <f t="shared" si="2"/>
        <v>-37616.739999999991</v>
      </c>
      <c r="E9" s="8">
        <f t="shared" si="3"/>
        <v>-0.14775810475519871</v>
      </c>
      <c r="F9" s="6" t="s">
        <v>89</v>
      </c>
    </row>
    <row r="10" spans="1:6" x14ac:dyDescent="0.25">
      <c r="A10" s="2" t="s">
        <v>7</v>
      </c>
      <c r="B10" s="9">
        <f>B4+B7+B8+B9</f>
        <v>4155914.7199999997</v>
      </c>
      <c r="C10" s="9">
        <f>C4+C7+C8+C9</f>
        <v>4734333</v>
      </c>
      <c r="D10" s="5">
        <f t="shared" si="2"/>
        <v>-578418.28000000026</v>
      </c>
      <c r="E10" s="8">
        <f t="shared" si="3"/>
        <v>-0.1391795354260783</v>
      </c>
      <c r="F10" s="6" t="s">
        <v>88</v>
      </c>
    </row>
    <row r="11" spans="1:6" x14ac:dyDescent="0.25">
      <c r="A11" s="2" t="s">
        <v>8</v>
      </c>
      <c r="B11" s="9">
        <f>B2-B10</f>
        <v>1489905.3900000006</v>
      </c>
      <c r="C11" s="9">
        <f>C2-C10</f>
        <v>2862567</v>
      </c>
      <c r="D11" s="5">
        <f t="shared" si="2"/>
        <v>-1372661.6099999994</v>
      </c>
      <c r="E11" s="8">
        <f t="shared" si="3"/>
        <v>-0.92130790264474371</v>
      </c>
      <c r="F11" s="6" t="s">
        <v>88</v>
      </c>
    </row>
    <row r="12" spans="1:6" x14ac:dyDescent="0.25">
      <c r="A12" s="2" t="s">
        <v>9</v>
      </c>
      <c r="B12" s="9">
        <v>3563.93</v>
      </c>
      <c r="C12" s="9">
        <v>1600</v>
      </c>
      <c r="D12" s="5">
        <f t="shared" si="2"/>
        <v>1963.9299999999998</v>
      </c>
      <c r="E12" s="8">
        <f t="shared" si="3"/>
        <v>0.55105740011728621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195107.39</v>
      </c>
      <c r="C14" s="9">
        <v>192700</v>
      </c>
      <c r="D14" s="5">
        <f>B14-C14</f>
        <v>2407.390000000014</v>
      </c>
      <c r="E14" s="8">
        <f>D14/B14</f>
        <v>1.2338794547966705E-2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195107.39</v>
      </c>
      <c r="C16" s="9">
        <f>C14+C15</f>
        <v>192700</v>
      </c>
      <c r="D16" s="5">
        <f>B16-C16</f>
        <v>2407.390000000014</v>
      </c>
      <c r="E16" s="8">
        <f>D16/B16</f>
        <v>1.2338794547966705E-2</v>
      </c>
    </row>
    <row r="17" spans="1:6" x14ac:dyDescent="0.25">
      <c r="A17" s="2" t="s">
        <v>14</v>
      </c>
      <c r="B17" s="9">
        <f>B11+B12-B16</f>
        <v>1298361.9300000006</v>
      </c>
      <c r="C17" s="9">
        <f>C11+C12-C16</f>
        <v>2671467</v>
      </c>
      <c r="D17" s="5">
        <f>B17-C17</f>
        <v>-1373105.0699999994</v>
      </c>
      <c r="E17" s="8">
        <f>D17/B17</f>
        <v>-1.0575672609254638</v>
      </c>
      <c r="F17" s="6" t="s">
        <v>88</v>
      </c>
    </row>
    <row r="18" spans="1:6" x14ac:dyDescent="0.25">
      <c r="A18" s="2" t="s">
        <v>15</v>
      </c>
      <c r="B18" s="9">
        <v>490298.05</v>
      </c>
      <c r="C18" s="9">
        <v>1028300</v>
      </c>
      <c r="D18" s="5">
        <f>B18-C18</f>
        <v>-538001.94999999995</v>
      </c>
      <c r="E18" s="8">
        <f>D18/B18</f>
        <v>-1.0972957163504933</v>
      </c>
      <c r="F18" s="6" t="s">
        <v>88</v>
      </c>
    </row>
    <row r="19" spans="1:6" x14ac:dyDescent="0.25">
      <c r="A19" s="2" t="s">
        <v>16</v>
      </c>
      <c r="B19" s="9">
        <f>B17-B18</f>
        <v>808063.88000000059</v>
      </c>
      <c r="C19" s="9">
        <f t="shared" ref="C19:D19" si="4">C17-C18</f>
        <v>1643167</v>
      </c>
      <c r="D19" s="9">
        <f t="shared" si="4"/>
        <v>-835103.11999999941</v>
      </c>
      <c r="E19" s="8">
        <f>D19/B19</f>
        <v>-1.0334617604736878</v>
      </c>
      <c r="F19" s="6" t="s">
        <v>88</v>
      </c>
    </row>
  </sheetData>
  <pageMargins left="0.25" right="0.25" top="1.5" bottom="0.75" header="0.3" footer="0.3"/>
  <pageSetup scale="8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2" customWidth="1"/>
    <col min="5" max="5" width="11.140625" customWidth="1"/>
    <col min="6" max="6" width="50.5703125" style="6" customWidth="1"/>
  </cols>
  <sheetData>
    <row r="1" spans="1:6" ht="48" x14ac:dyDescent="0.25">
      <c r="A1" s="1" t="s">
        <v>17</v>
      </c>
      <c r="B1" s="7" t="s">
        <v>60</v>
      </c>
      <c r="C1" s="11" t="s">
        <v>61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2245800</v>
      </c>
      <c r="C2" s="9">
        <v>7596900</v>
      </c>
      <c r="D2" s="5">
        <f t="shared" ref="D2" si="0">B2-C2</f>
        <v>-5351100</v>
      </c>
      <c r="E2" s="8">
        <f>D2/B2</f>
        <v>-2.3827144002137324</v>
      </c>
    </row>
    <row r="3" spans="1:6" x14ac:dyDescent="0.25">
      <c r="A3" s="2" t="s">
        <v>1</v>
      </c>
      <c r="B3" s="9"/>
      <c r="C3" s="9"/>
      <c r="D3" s="5"/>
      <c r="E3" s="8"/>
    </row>
    <row r="4" spans="1:6" ht="24.75" x14ac:dyDescent="0.25">
      <c r="A4" s="2" t="s">
        <v>2</v>
      </c>
      <c r="B4" s="9">
        <v>361282.38</v>
      </c>
      <c r="C4" s="9">
        <v>2816900</v>
      </c>
      <c r="D4" s="5">
        <f t="shared" ref="D4:D5" si="1">B4-C4</f>
        <v>-2455617.62</v>
      </c>
      <c r="E4" s="8">
        <f>D4/B4</f>
        <v>-6.7969481932664415</v>
      </c>
      <c r="F4" s="14" t="s">
        <v>86</v>
      </c>
    </row>
    <row r="5" spans="1:6" x14ac:dyDescent="0.25">
      <c r="A5" s="2" t="s">
        <v>18</v>
      </c>
      <c r="B5" s="9">
        <f>B2-B4</f>
        <v>1884517.62</v>
      </c>
      <c r="C5" s="9">
        <f>C2-C4</f>
        <v>4780000</v>
      </c>
      <c r="D5" s="9">
        <f t="shared" si="1"/>
        <v>-2895482.38</v>
      </c>
      <c r="E5" s="8">
        <f t="shared" ref="E5" si="2">D5/B5</f>
        <v>-1.5364581096355043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1022093.44</v>
      </c>
      <c r="C7" s="9">
        <v>1074733</v>
      </c>
      <c r="D7" s="5">
        <f>B7-C7</f>
        <v>-52639.560000000056</v>
      </c>
      <c r="E7" s="8">
        <f t="shared" ref="E7:E12" si="3">D7/B7</f>
        <v>-5.1501710058916003E-2</v>
      </c>
    </row>
    <row r="8" spans="1:6" x14ac:dyDescent="0.25">
      <c r="A8" s="2" t="s">
        <v>5</v>
      </c>
      <c r="B8" s="9">
        <v>555212.07999999996</v>
      </c>
      <c r="C8" s="9">
        <v>532000</v>
      </c>
      <c r="D8" s="5">
        <f t="shared" ref="D8:D10" si="4">B8-C8</f>
        <v>23212.079999999958</v>
      </c>
      <c r="E8" s="8">
        <f t="shared" si="3"/>
        <v>4.180759179447241E-2</v>
      </c>
    </row>
    <row r="9" spans="1:6" x14ac:dyDescent="0.25">
      <c r="A9" s="2" t="s">
        <v>6</v>
      </c>
      <c r="B9" s="9">
        <v>281481.77</v>
      </c>
      <c r="C9" s="9">
        <v>292200</v>
      </c>
      <c r="D9" s="5">
        <f t="shared" si="4"/>
        <v>-10718.229999999981</v>
      </c>
      <c r="E9" s="8">
        <f t="shared" si="3"/>
        <v>-3.8077883338590565E-2</v>
      </c>
    </row>
    <row r="10" spans="1:6" x14ac:dyDescent="0.25">
      <c r="A10" s="2" t="s">
        <v>7</v>
      </c>
      <c r="B10" s="9">
        <f>B4+B7+B8+B9</f>
        <v>2220069.67</v>
      </c>
      <c r="C10" s="9">
        <f>C4+C7+C8+C9</f>
        <v>4715833</v>
      </c>
      <c r="D10" s="5">
        <f t="shared" si="4"/>
        <v>-2495763.33</v>
      </c>
      <c r="E10" s="8">
        <f t="shared" si="3"/>
        <v>-1.1241824361304842</v>
      </c>
    </row>
    <row r="11" spans="1:6" x14ac:dyDescent="0.25">
      <c r="A11" s="2" t="s">
        <v>8</v>
      </c>
      <c r="B11" s="9">
        <f>B2-B10</f>
        <v>25730.330000000075</v>
      </c>
      <c r="C11" s="9">
        <f>C2-C10</f>
        <v>2881067</v>
      </c>
      <c r="D11" s="5">
        <f>B11-C11</f>
        <v>-2855336.67</v>
      </c>
      <c r="E11" s="8">
        <f t="shared" si="3"/>
        <v>-110.97163036774079</v>
      </c>
      <c r="F11" s="6" t="s">
        <v>88</v>
      </c>
    </row>
    <row r="12" spans="1:6" x14ac:dyDescent="0.25">
      <c r="A12" s="2" t="s">
        <v>9</v>
      </c>
      <c r="B12" s="9">
        <v>47129.89</v>
      </c>
      <c r="C12" s="9">
        <v>1600</v>
      </c>
      <c r="D12" s="5">
        <f>B12-C12</f>
        <v>45529.89</v>
      </c>
      <c r="E12" s="8">
        <f t="shared" si="3"/>
        <v>0.96605126810183517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187033.86</v>
      </c>
      <c r="C14" s="9">
        <v>192700</v>
      </c>
      <c r="D14" s="5">
        <f>B14-C14</f>
        <v>-5666.140000000014</v>
      </c>
      <c r="E14" s="8">
        <f>D14/B14</f>
        <v>-3.0294728451842969E-2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187033.86</v>
      </c>
      <c r="C16" s="9">
        <f>C14+C15</f>
        <v>192700</v>
      </c>
      <c r="D16" s="5">
        <f>B16-C16</f>
        <v>-5666.140000000014</v>
      </c>
      <c r="E16" s="8">
        <f>D16/B16</f>
        <v>-3.0294728451842969E-2</v>
      </c>
    </row>
    <row r="17" spans="1:6" x14ac:dyDescent="0.25">
      <c r="A17" s="2" t="s">
        <v>14</v>
      </c>
      <c r="B17" s="9">
        <f>B11+B12-B16</f>
        <v>-114173.63999999991</v>
      </c>
      <c r="C17" s="9">
        <f>C11+C12-C16</f>
        <v>2689967</v>
      </c>
      <c r="D17" s="5">
        <f>B17-C17</f>
        <v>-2804140.64</v>
      </c>
      <c r="E17" s="8">
        <f t="shared" ref="E17:E18" si="5">D17/B17</f>
        <v>24.560315673565302</v>
      </c>
      <c r="F17" s="6" t="s">
        <v>88</v>
      </c>
    </row>
    <row r="18" spans="1:6" x14ac:dyDescent="0.25">
      <c r="A18" s="2" t="s">
        <v>15</v>
      </c>
      <c r="B18" s="9">
        <v>-31358.62</v>
      </c>
      <c r="C18" s="9">
        <v>1017800</v>
      </c>
      <c r="D18" s="5">
        <f>B18-C18</f>
        <v>-1049158.6200000001</v>
      </c>
      <c r="E18" s="8">
        <f t="shared" si="5"/>
        <v>33.456785407010898</v>
      </c>
      <c r="F18" s="6" t="s">
        <v>88</v>
      </c>
    </row>
    <row r="19" spans="1:6" x14ac:dyDescent="0.25">
      <c r="A19" s="2" t="s">
        <v>16</v>
      </c>
      <c r="B19" s="9">
        <f>B17-B18</f>
        <v>-82815.019999999917</v>
      </c>
      <c r="C19" s="9">
        <f t="shared" ref="C19:D19" si="6">C17-C18</f>
        <v>1672167</v>
      </c>
      <c r="D19" s="9">
        <f t="shared" si="6"/>
        <v>-1754982.02</v>
      </c>
      <c r="E19" s="8">
        <f>D19/B19</f>
        <v>21.191590849099619</v>
      </c>
      <c r="F19" s="6" t="s">
        <v>88</v>
      </c>
    </row>
  </sheetData>
  <pageMargins left="0.25" right="0.25" top="1.5" bottom="0.75" header="0.3" footer="0.3"/>
  <pageSetup scale="7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1" customWidth="1"/>
    <col min="5" max="5" width="10.42578125" customWidth="1"/>
    <col min="6" max="6" width="50.5703125" style="6" customWidth="1"/>
  </cols>
  <sheetData>
    <row r="1" spans="1:6" ht="48" x14ac:dyDescent="0.25">
      <c r="A1" s="1" t="s">
        <v>17</v>
      </c>
      <c r="B1" s="7" t="s">
        <v>62</v>
      </c>
      <c r="C1" s="11" t="s">
        <v>63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-21966.74</v>
      </c>
      <c r="C2" s="9">
        <v>7596900</v>
      </c>
      <c r="D2" s="5">
        <f t="shared" ref="D2" si="0">B2-C2</f>
        <v>-7618866.7400000002</v>
      </c>
      <c r="E2" s="8">
        <f>D2/B2</f>
        <v>346.83647823937463</v>
      </c>
    </row>
    <row r="3" spans="1:6" x14ac:dyDescent="0.25">
      <c r="A3" s="2" t="s">
        <v>1</v>
      </c>
      <c r="B3" s="9"/>
      <c r="C3" s="9"/>
      <c r="D3" s="5"/>
      <c r="E3" s="8"/>
    </row>
    <row r="4" spans="1:6" ht="24.75" x14ac:dyDescent="0.25">
      <c r="A4" s="2" t="s">
        <v>2</v>
      </c>
      <c r="B4" s="9">
        <v>367851.43</v>
      </c>
      <c r="C4" s="9">
        <v>2816900</v>
      </c>
      <c r="D4" s="5">
        <f t="shared" ref="D4:D5" si="1">B4-C4</f>
        <v>-2449048.5699999998</v>
      </c>
      <c r="E4" s="8">
        <f>D4/B4</f>
        <v>-6.6577111580074595</v>
      </c>
      <c r="F4" s="14" t="s">
        <v>86</v>
      </c>
    </row>
    <row r="5" spans="1:6" x14ac:dyDescent="0.25">
      <c r="A5" s="2" t="s">
        <v>18</v>
      </c>
      <c r="B5" s="9">
        <f>B2-B4</f>
        <v>-389818.17</v>
      </c>
      <c r="C5" s="9">
        <f>C2-C4</f>
        <v>4780000</v>
      </c>
      <c r="D5" s="9">
        <f t="shared" si="1"/>
        <v>-5169818.17</v>
      </c>
      <c r="E5" s="8">
        <f t="shared" ref="E5" si="2">D5/B5</f>
        <v>13.262127237424567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936181.68</v>
      </c>
      <c r="C7" s="9">
        <v>1074733</v>
      </c>
      <c r="D7" s="5">
        <f>B7-C7</f>
        <v>-138551.31999999995</v>
      </c>
      <c r="E7" s="8">
        <f t="shared" ref="E7:E12" si="3">D7/B7</f>
        <v>-0.14799618809032872</v>
      </c>
    </row>
    <row r="8" spans="1:6" x14ac:dyDescent="0.25">
      <c r="A8" s="2" t="s">
        <v>5</v>
      </c>
      <c r="B8" s="9">
        <v>557297.19999999995</v>
      </c>
      <c r="C8" s="9">
        <v>532000</v>
      </c>
      <c r="D8" s="5">
        <f t="shared" ref="D8:D10" si="4">B8-C8</f>
        <v>25297.199999999953</v>
      </c>
      <c r="E8" s="8">
        <f t="shared" si="3"/>
        <v>4.5392655839648854E-2</v>
      </c>
    </row>
    <row r="9" spans="1:6" x14ac:dyDescent="0.25">
      <c r="A9" s="2" t="s">
        <v>6</v>
      </c>
      <c r="B9" s="9">
        <v>292852.07</v>
      </c>
      <c r="C9" s="9">
        <v>292200</v>
      </c>
      <c r="D9" s="5">
        <f t="shared" si="4"/>
        <v>652.07000000000698</v>
      </c>
      <c r="E9" s="8">
        <f t="shared" si="3"/>
        <v>2.2266190571915948E-3</v>
      </c>
    </row>
    <row r="10" spans="1:6" x14ac:dyDescent="0.25">
      <c r="A10" s="2" t="s">
        <v>7</v>
      </c>
      <c r="B10" s="9">
        <f>B4+B7+B8+B9</f>
        <v>2154182.38</v>
      </c>
      <c r="C10" s="9">
        <f>C4+C7+C8+C9</f>
        <v>4715833</v>
      </c>
      <c r="D10" s="5">
        <f t="shared" si="4"/>
        <v>-2561650.62</v>
      </c>
      <c r="E10" s="8">
        <f t="shared" si="3"/>
        <v>-1.1891521552599462</v>
      </c>
    </row>
    <row r="11" spans="1:6" x14ac:dyDescent="0.25">
      <c r="A11" s="2" t="s">
        <v>8</v>
      </c>
      <c r="B11" s="9">
        <f>B2-B10</f>
        <v>-2176149.12</v>
      </c>
      <c r="C11" s="9">
        <f>C2-C10</f>
        <v>2881067</v>
      </c>
      <c r="D11" s="5">
        <f>B11-C11</f>
        <v>-5057216.12</v>
      </c>
      <c r="E11" s="8">
        <f t="shared" si="3"/>
        <v>2.3239290329515652</v>
      </c>
      <c r="F11" s="6" t="s">
        <v>88</v>
      </c>
    </row>
    <row r="12" spans="1:6" x14ac:dyDescent="0.25">
      <c r="A12" s="2" t="s">
        <v>9</v>
      </c>
      <c r="B12" s="9">
        <v>-1084444.5900000001</v>
      </c>
      <c r="C12" s="9">
        <v>1600</v>
      </c>
      <c r="D12" s="5">
        <f>B12-C12</f>
        <v>-1086044.5900000001</v>
      </c>
      <c r="E12" s="8">
        <f t="shared" si="3"/>
        <v>1.0014754096380341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182939.94</v>
      </c>
      <c r="C14" s="9">
        <v>192700</v>
      </c>
      <c r="D14" s="5">
        <f>B14-C14</f>
        <v>-9760.0599999999977</v>
      </c>
      <c r="E14" s="8">
        <f>D14/B14</f>
        <v>-5.3351170881547234E-2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182939.94</v>
      </c>
      <c r="C16" s="9">
        <f>C14+C15</f>
        <v>192700</v>
      </c>
      <c r="D16" s="5">
        <f>B16-C16</f>
        <v>-9760.0599999999977</v>
      </c>
      <c r="E16" s="8">
        <f>D16/B16</f>
        <v>-5.3351170881547234E-2</v>
      </c>
    </row>
    <row r="17" spans="1:6" x14ac:dyDescent="0.25">
      <c r="A17" s="2" t="s">
        <v>14</v>
      </c>
      <c r="B17" s="9">
        <f>B11+B12-B16</f>
        <v>-3443533.65</v>
      </c>
      <c r="C17" s="9">
        <f>C11+C12-C16</f>
        <v>2689967</v>
      </c>
      <c r="D17" s="5">
        <f>B17-C17</f>
        <v>-6133500.6500000004</v>
      </c>
      <c r="E17" s="8">
        <f t="shared" ref="E17:E18" si="5">D17/B17</f>
        <v>1.7811647201414746</v>
      </c>
      <c r="F17" s="6" t="s">
        <v>88</v>
      </c>
    </row>
    <row r="18" spans="1:6" x14ac:dyDescent="0.25">
      <c r="A18" s="2" t="s">
        <v>15</v>
      </c>
      <c r="B18" s="9">
        <v>-866190.57</v>
      </c>
      <c r="C18" s="9">
        <v>1017800</v>
      </c>
      <c r="D18" s="5">
        <f>B18-C18</f>
        <v>-1883990.5699999998</v>
      </c>
      <c r="E18" s="8">
        <f t="shared" si="5"/>
        <v>2.1750301091363764</v>
      </c>
      <c r="F18" s="6" t="s">
        <v>88</v>
      </c>
    </row>
    <row r="19" spans="1:6" x14ac:dyDescent="0.25">
      <c r="A19" s="2" t="s">
        <v>16</v>
      </c>
      <c r="B19" s="9">
        <f>B17-B18</f>
        <v>-2577343.08</v>
      </c>
      <c r="C19" s="9">
        <f t="shared" ref="C19:D19" si="6">C17-C18</f>
        <v>1672167</v>
      </c>
      <c r="D19" s="9">
        <f t="shared" si="6"/>
        <v>-4249510.08</v>
      </c>
      <c r="E19" s="8">
        <f>D19/B19</f>
        <v>1.6487948822086969</v>
      </c>
      <c r="F19" s="6" t="s">
        <v>88</v>
      </c>
    </row>
  </sheetData>
  <pageMargins left="0.25" right="0.25" top="1.5" bottom="0.75" header="0.3" footer="0.3"/>
  <pageSetup scale="8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0.5703125" bestFit="1" customWidth="1"/>
    <col min="5" max="5" width="10.140625" customWidth="1"/>
    <col min="6" max="6" width="50.5703125" style="6" customWidth="1"/>
  </cols>
  <sheetData>
    <row r="1" spans="1:6" ht="48" x14ac:dyDescent="0.25">
      <c r="A1" s="1" t="s">
        <v>17</v>
      </c>
      <c r="B1" s="7" t="s">
        <v>64</v>
      </c>
      <c r="C1" s="11" t="s">
        <v>65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2825207.25</v>
      </c>
      <c r="C2" s="9">
        <v>7596900</v>
      </c>
      <c r="D2" s="5">
        <f t="shared" ref="D2" si="0">B2-C2</f>
        <v>-4771692.75</v>
      </c>
      <c r="E2" s="8">
        <f>D2/B2</f>
        <v>-1.6889708710750335</v>
      </c>
    </row>
    <row r="3" spans="1:6" x14ac:dyDescent="0.25">
      <c r="A3" s="2" t="s">
        <v>1</v>
      </c>
      <c r="B3" s="9"/>
      <c r="C3" s="9"/>
      <c r="D3" s="5"/>
      <c r="E3" s="8"/>
    </row>
    <row r="4" spans="1:6" ht="24.75" x14ac:dyDescent="0.25">
      <c r="A4" s="2" t="s">
        <v>2</v>
      </c>
      <c r="B4" s="9">
        <v>621716.93999999994</v>
      </c>
      <c r="C4" s="9">
        <v>2816900</v>
      </c>
      <c r="D4" s="5">
        <f t="shared" ref="D4:D5" si="1">B4-C4</f>
        <v>-2195183.06</v>
      </c>
      <c r="E4" s="8">
        <f>D4/B4</f>
        <v>-3.5308400314779909</v>
      </c>
      <c r="F4" s="14" t="s">
        <v>86</v>
      </c>
    </row>
    <row r="5" spans="1:6" x14ac:dyDescent="0.25">
      <c r="A5" s="2" t="s">
        <v>18</v>
      </c>
      <c r="B5" s="9">
        <f>B2-B4</f>
        <v>2203490.31</v>
      </c>
      <c r="C5" s="9">
        <f>C2-C4</f>
        <v>4780000</v>
      </c>
      <c r="D5" s="9">
        <f t="shared" si="1"/>
        <v>-2576509.69</v>
      </c>
      <c r="E5" s="8">
        <f t="shared" ref="E5" si="2">D5/B5</f>
        <v>-1.1692856911179246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858833.3</v>
      </c>
      <c r="C7" s="9">
        <v>1074733</v>
      </c>
      <c r="D7" s="5">
        <f>B7-C7</f>
        <v>-215899.69999999995</v>
      </c>
      <c r="E7" s="8">
        <f t="shared" ref="E7:E12" si="3">D7/B7</f>
        <v>-0.25138720168395884</v>
      </c>
    </row>
    <row r="8" spans="1:6" x14ac:dyDescent="0.25">
      <c r="A8" s="2" t="s">
        <v>5</v>
      </c>
      <c r="B8" s="9">
        <v>559738.55000000005</v>
      </c>
      <c r="C8" s="9">
        <v>532000</v>
      </c>
      <c r="D8" s="5">
        <f t="shared" ref="D8:D10" si="4">B8-C8</f>
        <v>27738.550000000047</v>
      </c>
      <c r="E8" s="8">
        <f t="shared" si="3"/>
        <v>4.9556261579625067E-2</v>
      </c>
    </row>
    <row r="9" spans="1:6" x14ac:dyDescent="0.25">
      <c r="A9" s="2" t="s">
        <v>6</v>
      </c>
      <c r="B9" s="9">
        <v>125951.87</v>
      </c>
      <c r="C9" s="9">
        <v>292200</v>
      </c>
      <c r="D9" s="5">
        <f t="shared" si="4"/>
        <v>-166248.13</v>
      </c>
      <c r="E9" s="8">
        <f t="shared" si="3"/>
        <v>-1.3199337969337017</v>
      </c>
    </row>
    <row r="10" spans="1:6" x14ac:dyDescent="0.25">
      <c r="A10" s="2" t="s">
        <v>7</v>
      </c>
      <c r="B10" s="9">
        <f>B4+B7+B8+B9</f>
        <v>2166240.66</v>
      </c>
      <c r="C10" s="9">
        <f>C4+C7+C8+C9</f>
        <v>4715833</v>
      </c>
      <c r="D10" s="5">
        <f t="shared" si="4"/>
        <v>-2549592.34</v>
      </c>
      <c r="E10" s="8">
        <f t="shared" si="3"/>
        <v>-1.1769663394647942</v>
      </c>
    </row>
    <row r="11" spans="1:6" x14ac:dyDescent="0.25">
      <c r="A11" s="2" t="s">
        <v>8</v>
      </c>
      <c r="B11" s="9">
        <f>B2-B10</f>
        <v>658966.58999999985</v>
      </c>
      <c r="C11" s="9">
        <f>C2-C10</f>
        <v>2881067</v>
      </c>
      <c r="D11" s="5">
        <f>B11-C11</f>
        <v>-2222100.41</v>
      </c>
      <c r="E11" s="8">
        <f t="shared" si="3"/>
        <v>-3.3720987432761964</v>
      </c>
      <c r="F11" s="6" t="s">
        <v>88</v>
      </c>
    </row>
    <row r="12" spans="1:6" x14ac:dyDescent="0.25">
      <c r="A12" s="2" t="s">
        <v>9</v>
      </c>
      <c r="B12" s="9">
        <v>-45472.62</v>
      </c>
      <c r="C12" s="9">
        <v>1600</v>
      </c>
      <c r="D12" s="5">
        <f>B12-C12</f>
        <v>-47072.62</v>
      </c>
      <c r="E12" s="8">
        <f t="shared" si="3"/>
        <v>1.0351860086355262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181742.86</v>
      </c>
      <c r="C14" s="9">
        <v>192700</v>
      </c>
      <c r="D14" s="5">
        <f>B14-C14</f>
        <v>-10957.140000000014</v>
      </c>
      <c r="E14" s="8">
        <f>D14/B14</f>
        <v>-6.0289246025951253E-2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181742.86</v>
      </c>
      <c r="C16" s="9">
        <f>C14+C15</f>
        <v>192700</v>
      </c>
      <c r="D16" s="5">
        <f>B16-C16</f>
        <v>-10957.140000000014</v>
      </c>
      <c r="E16" s="8">
        <f>D16/B16</f>
        <v>-6.0289246025951253E-2</v>
      </c>
    </row>
    <row r="17" spans="1:6" x14ac:dyDescent="0.25">
      <c r="A17" s="2" t="s">
        <v>14</v>
      </c>
      <c r="B17" s="9">
        <f>B11+B12-B16</f>
        <v>431751.10999999987</v>
      </c>
      <c r="C17" s="9">
        <f>C11+C12-C16</f>
        <v>2689967</v>
      </c>
      <c r="D17" s="5">
        <f>B17-C17</f>
        <v>-2258215.89</v>
      </c>
      <c r="E17" s="8">
        <f t="shared" ref="E17:E18" si="5">D17/B17</f>
        <v>-5.2303649896812097</v>
      </c>
      <c r="F17" s="6" t="s">
        <v>88</v>
      </c>
    </row>
    <row r="18" spans="1:6" x14ac:dyDescent="0.25">
      <c r="A18" s="2" t="s">
        <v>15</v>
      </c>
      <c r="B18" s="9">
        <v>107263.39</v>
      </c>
      <c r="C18" s="9">
        <v>1017800</v>
      </c>
      <c r="D18" s="5">
        <f>B18-C18</f>
        <v>-910536.61</v>
      </c>
      <c r="E18" s="8">
        <f t="shared" si="5"/>
        <v>-8.4887920286688683</v>
      </c>
      <c r="F18" s="6" t="s">
        <v>88</v>
      </c>
    </row>
    <row r="19" spans="1:6" x14ac:dyDescent="0.25">
      <c r="A19" s="2" t="s">
        <v>16</v>
      </c>
      <c r="B19" s="9">
        <f>B17-B18</f>
        <v>324487.71999999986</v>
      </c>
      <c r="C19" s="9">
        <f t="shared" ref="C19:D19" si="6">C17-C18</f>
        <v>1672167</v>
      </c>
      <c r="D19" s="9">
        <f t="shared" si="6"/>
        <v>-1347679.2800000003</v>
      </c>
      <c r="E19" s="8">
        <f>D19/B19</f>
        <v>-4.153252024452577</v>
      </c>
      <c r="F19" s="6" t="s">
        <v>88</v>
      </c>
    </row>
  </sheetData>
  <pageMargins left="0.25" right="0.25" top="1.5" bottom="0.75" header="0.3" footer="0.3"/>
  <pageSetup scale="81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3" customWidth="1"/>
    <col min="5" max="5" width="11" customWidth="1"/>
    <col min="6" max="6" width="50.5703125" style="6" customWidth="1"/>
  </cols>
  <sheetData>
    <row r="1" spans="1:6" ht="48" x14ac:dyDescent="0.25">
      <c r="A1" s="1" t="s">
        <v>17</v>
      </c>
      <c r="B1" s="7" t="s">
        <v>66</v>
      </c>
      <c r="C1" s="11" t="s">
        <v>67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5189623.58</v>
      </c>
      <c r="C2" s="9">
        <v>7596900</v>
      </c>
      <c r="D2" s="5">
        <f t="shared" ref="D2" si="0">B2-C2</f>
        <v>-2407276.42</v>
      </c>
      <c r="E2" s="8">
        <f>D2/B2</f>
        <v>-0.46386339642768465</v>
      </c>
    </row>
    <row r="3" spans="1:6" x14ac:dyDescent="0.25">
      <c r="A3" s="2" t="s">
        <v>1</v>
      </c>
      <c r="B3" s="9"/>
      <c r="C3" s="9"/>
      <c r="D3" s="5"/>
      <c r="E3" s="8"/>
    </row>
    <row r="4" spans="1:6" ht="24.75" x14ac:dyDescent="0.25">
      <c r="A4" s="2" t="s">
        <v>2</v>
      </c>
      <c r="B4" s="9">
        <v>1911828.32</v>
      </c>
      <c r="C4" s="9">
        <v>2816900</v>
      </c>
      <c r="D4" s="5">
        <f t="shared" ref="D4:D5" si="1">B4-C4</f>
        <v>-905071.67999999993</v>
      </c>
      <c r="E4" s="8">
        <f>D4/B4</f>
        <v>-0.47340635690551958</v>
      </c>
      <c r="F4" s="14" t="s">
        <v>86</v>
      </c>
    </row>
    <row r="5" spans="1:6" x14ac:dyDescent="0.25">
      <c r="A5" s="2" t="s">
        <v>18</v>
      </c>
      <c r="B5" s="9">
        <f>B2-B4</f>
        <v>3277795.26</v>
      </c>
      <c r="C5" s="9">
        <f>C2-C4</f>
        <v>4780000</v>
      </c>
      <c r="D5" s="9">
        <f t="shared" si="1"/>
        <v>-1502204.7400000002</v>
      </c>
      <c r="E5" s="8">
        <f t="shared" ref="E5" si="2">D5/B5</f>
        <v>-0.45829730683056769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1174519.71</v>
      </c>
      <c r="C7" s="9">
        <v>1074733</v>
      </c>
      <c r="D7" s="5">
        <f>B7-C7</f>
        <v>99786.709999999963</v>
      </c>
      <c r="E7" s="8">
        <f t="shared" ref="E7:E12" si="3">D7/B7</f>
        <v>8.4959587438511328E-2</v>
      </c>
    </row>
    <row r="8" spans="1:6" x14ac:dyDescent="0.25">
      <c r="A8" s="2" t="s">
        <v>5</v>
      </c>
      <c r="B8" s="9">
        <v>562281.42000000004</v>
      </c>
      <c r="C8" s="9">
        <v>532000</v>
      </c>
      <c r="D8" s="5">
        <f t="shared" ref="D8:D10" si="4">B8-C8</f>
        <v>30281.420000000042</v>
      </c>
      <c r="E8" s="8">
        <f t="shared" si="3"/>
        <v>5.3854562720568003E-2</v>
      </c>
    </row>
    <row r="9" spans="1:6" x14ac:dyDescent="0.25">
      <c r="A9" s="2" t="s">
        <v>6</v>
      </c>
      <c r="B9" s="9">
        <v>260061.75</v>
      </c>
      <c r="C9" s="9">
        <v>292200</v>
      </c>
      <c r="D9" s="5">
        <f t="shared" si="4"/>
        <v>-32138.25</v>
      </c>
      <c r="E9" s="8">
        <f t="shared" si="3"/>
        <v>-0.12357930376151048</v>
      </c>
    </row>
    <row r="10" spans="1:6" x14ac:dyDescent="0.25">
      <c r="A10" s="2" t="s">
        <v>7</v>
      </c>
      <c r="B10" s="9">
        <f>B4+B7+B8+B9</f>
        <v>3908691.2</v>
      </c>
      <c r="C10" s="9">
        <f>C4+C7+C8+C9</f>
        <v>4715833</v>
      </c>
      <c r="D10" s="5">
        <f t="shared" si="4"/>
        <v>-807141.79999999981</v>
      </c>
      <c r="E10" s="8">
        <f t="shared" si="3"/>
        <v>-0.20649924967211525</v>
      </c>
    </row>
    <row r="11" spans="1:6" x14ac:dyDescent="0.25">
      <c r="A11" s="2" t="s">
        <v>8</v>
      </c>
      <c r="B11" s="9">
        <f>B2-B10</f>
        <v>1280932.3799999999</v>
      </c>
      <c r="C11" s="9">
        <f>C2-C10</f>
        <v>2881067</v>
      </c>
      <c r="D11" s="5">
        <f>B11-C11</f>
        <v>-1600134.62</v>
      </c>
      <c r="E11" s="8">
        <f t="shared" si="3"/>
        <v>-1.2491952307427814</v>
      </c>
      <c r="F11" s="6" t="s">
        <v>88</v>
      </c>
    </row>
    <row r="12" spans="1:6" x14ac:dyDescent="0.25">
      <c r="A12" s="2" t="s">
        <v>9</v>
      </c>
      <c r="B12" s="9">
        <v>-64284.71</v>
      </c>
      <c r="C12" s="9">
        <v>1600</v>
      </c>
      <c r="D12" s="5">
        <f>B12-C12</f>
        <v>-65884.709999999992</v>
      </c>
      <c r="E12" s="8">
        <f t="shared" si="3"/>
        <v>1.0248892777147163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180049.69</v>
      </c>
      <c r="C14" s="9">
        <v>192700</v>
      </c>
      <c r="D14" s="5">
        <f>B14-C14</f>
        <v>-12650.309999999998</v>
      </c>
      <c r="E14" s="8">
        <f>D14/B14</f>
        <v>-7.0260104307871885E-2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180049.69</v>
      </c>
      <c r="C16" s="9">
        <f>C14+C15</f>
        <v>192700</v>
      </c>
      <c r="D16" s="5">
        <f>B16-C16</f>
        <v>-12650.309999999998</v>
      </c>
      <c r="E16" s="8">
        <f>D16/B16</f>
        <v>-7.0260104307871885E-2</v>
      </c>
    </row>
    <row r="17" spans="1:6" x14ac:dyDescent="0.25">
      <c r="A17" s="2" t="s">
        <v>14</v>
      </c>
      <c r="B17" s="9">
        <f>B11+B12-B16</f>
        <v>1036597.98</v>
      </c>
      <c r="C17" s="9">
        <f>C11+C12-C16</f>
        <v>2689967</v>
      </c>
      <c r="D17" s="5">
        <f>B17-C17</f>
        <v>-1653369.02</v>
      </c>
      <c r="E17" s="8">
        <f t="shared" ref="E17:E18" si="5">D17/B17</f>
        <v>-1.594995409888798</v>
      </c>
      <c r="F17" s="6" t="s">
        <v>88</v>
      </c>
    </row>
    <row r="18" spans="1:6" x14ac:dyDescent="0.25">
      <c r="A18" s="2" t="s">
        <v>15</v>
      </c>
      <c r="B18" s="9">
        <v>2174137.73</v>
      </c>
      <c r="C18" s="9">
        <v>1017800</v>
      </c>
      <c r="D18" s="5">
        <f>B18-C18</f>
        <v>1156337.73</v>
      </c>
      <c r="E18" s="8">
        <f t="shared" si="5"/>
        <v>0.53186038494442578</v>
      </c>
      <c r="F18" s="6" t="s">
        <v>88</v>
      </c>
    </row>
    <row r="19" spans="1:6" x14ac:dyDescent="0.25">
      <c r="A19" s="2" t="s">
        <v>16</v>
      </c>
      <c r="B19" s="9">
        <f>B17-B18</f>
        <v>-1137539.75</v>
      </c>
      <c r="C19" s="9">
        <f t="shared" ref="C19:D19" si="6">C17-C18</f>
        <v>1672167</v>
      </c>
      <c r="D19" s="9">
        <f t="shared" si="6"/>
        <v>-2809706.75</v>
      </c>
      <c r="E19" s="8">
        <f>D19/B19</f>
        <v>2.4699855543509579</v>
      </c>
      <c r="F19" s="6" t="s">
        <v>88</v>
      </c>
    </row>
  </sheetData>
  <pageMargins left="0.25" right="0.25" top="1.5" bottom="0.75" header="0.3" footer="0.3"/>
  <pageSetup scale="78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tabSelected="1"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0.85546875" customWidth="1"/>
    <col min="5" max="5" width="10.28515625" customWidth="1"/>
    <col min="6" max="6" width="50.5703125" style="6" customWidth="1"/>
  </cols>
  <sheetData>
    <row r="1" spans="1:6" ht="48" x14ac:dyDescent="0.25">
      <c r="A1" s="1" t="s">
        <v>17</v>
      </c>
      <c r="B1" s="7" t="s">
        <v>68</v>
      </c>
      <c r="C1" s="11" t="s">
        <v>69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6513633.4800000004</v>
      </c>
      <c r="C2" s="9">
        <v>7596900</v>
      </c>
      <c r="D2" s="5">
        <f t="shared" ref="D2" si="0">B2-C2</f>
        <v>-1083266.5199999996</v>
      </c>
      <c r="E2" s="8">
        <f>D2/B2</f>
        <v>-0.16630756448396286</v>
      </c>
    </row>
    <row r="3" spans="1:6" x14ac:dyDescent="0.25">
      <c r="A3" s="2" t="s">
        <v>1</v>
      </c>
      <c r="B3" s="9"/>
      <c r="C3" s="9"/>
      <c r="D3" s="5"/>
      <c r="E3" s="8"/>
    </row>
    <row r="4" spans="1:6" ht="24.75" x14ac:dyDescent="0.25">
      <c r="A4" s="2" t="s">
        <v>2</v>
      </c>
      <c r="B4" s="9">
        <v>2357630.2400000002</v>
      </c>
      <c r="C4" s="9">
        <v>2816900</v>
      </c>
      <c r="D4" s="5">
        <f t="shared" ref="D4:D5" si="1">B4-C4</f>
        <v>-459269.75999999978</v>
      </c>
      <c r="E4" s="8">
        <f>D4/B4</f>
        <v>-0.19480143756554452</v>
      </c>
      <c r="F4" s="14" t="s">
        <v>86</v>
      </c>
    </row>
    <row r="5" spans="1:6" x14ac:dyDescent="0.25">
      <c r="A5" s="2" t="s">
        <v>18</v>
      </c>
      <c r="B5" s="9">
        <f>B2-B4</f>
        <v>4156003.24</v>
      </c>
      <c r="C5" s="9">
        <f>C2-C4</f>
        <v>4780000</v>
      </c>
      <c r="D5" s="9">
        <f t="shared" si="1"/>
        <v>-623996.75999999978</v>
      </c>
      <c r="E5" s="8">
        <f t="shared" ref="E5" si="2">D5/B5</f>
        <v>-0.15014347293915964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1475416.19</v>
      </c>
      <c r="C7" s="9">
        <v>1074733</v>
      </c>
      <c r="D7" s="5">
        <f>B7-C7</f>
        <v>400683.18999999994</v>
      </c>
      <c r="E7" s="8">
        <f t="shared" ref="E7:E12" si="3">D7/B7</f>
        <v>0.27157299256693118</v>
      </c>
    </row>
    <row r="8" spans="1:6" x14ac:dyDescent="0.25">
      <c r="A8" s="2" t="s">
        <v>5</v>
      </c>
      <c r="B8" s="9">
        <v>563382.42000000004</v>
      </c>
      <c r="C8" s="9">
        <v>532000</v>
      </c>
      <c r="D8" s="5">
        <f t="shared" ref="D8:D10" si="4">B8-C8</f>
        <v>31382.420000000042</v>
      </c>
      <c r="E8" s="8">
        <f t="shared" si="3"/>
        <v>5.5703584077046703E-2</v>
      </c>
    </row>
    <row r="9" spans="1:6" x14ac:dyDescent="0.25">
      <c r="A9" s="2" t="s">
        <v>6</v>
      </c>
      <c r="B9" s="9">
        <v>247038.16</v>
      </c>
      <c r="C9" s="9">
        <v>292200</v>
      </c>
      <c r="D9" s="5">
        <f t="shared" si="4"/>
        <v>-45161.84</v>
      </c>
      <c r="E9" s="8">
        <f t="shared" si="3"/>
        <v>-0.18281321395852365</v>
      </c>
    </row>
    <row r="10" spans="1:6" x14ac:dyDescent="0.25">
      <c r="A10" s="2" t="s">
        <v>7</v>
      </c>
      <c r="B10" s="9">
        <f>B4+B7+B8+B9</f>
        <v>4643467.0100000007</v>
      </c>
      <c r="C10" s="9">
        <f>C4+C7+C8+C9</f>
        <v>4715833</v>
      </c>
      <c r="D10" s="5">
        <f t="shared" si="4"/>
        <v>-72365.989999999292</v>
      </c>
      <c r="E10" s="8">
        <f t="shared" si="3"/>
        <v>-1.5584473808935122E-2</v>
      </c>
    </row>
    <row r="11" spans="1:6" x14ac:dyDescent="0.25">
      <c r="A11" s="2" t="s">
        <v>8</v>
      </c>
      <c r="B11" s="9">
        <f>B2-B10</f>
        <v>1870166.4699999997</v>
      </c>
      <c r="C11" s="9">
        <f>C2-C10</f>
        <v>2881067</v>
      </c>
      <c r="D11" s="5">
        <f>B11-C11</f>
        <v>-1010900.5300000003</v>
      </c>
      <c r="E11" s="8">
        <f t="shared" si="3"/>
        <v>-0.54054039905870011</v>
      </c>
      <c r="F11" s="6" t="s">
        <v>88</v>
      </c>
    </row>
    <row r="12" spans="1:6" x14ac:dyDescent="0.25">
      <c r="A12" s="2" t="s">
        <v>9</v>
      </c>
      <c r="B12" s="9">
        <v>-395276.57</v>
      </c>
      <c r="C12" s="9">
        <v>1600</v>
      </c>
      <c r="D12" s="5">
        <f>B12-C12</f>
        <v>-396876.57</v>
      </c>
      <c r="E12" s="8">
        <f t="shared" si="3"/>
        <v>1.0040477987349465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177323.78</v>
      </c>
      <c r="C14" s="9">
        <v>192700</v>
      </c>
      <c r="D14" s="5">
        <f>B14-C14</f>
        <v>-15376.220000000001</v>
      </c>
      <c r="E14" s="8">
        <f>D14/B14</f>
        <v>-8.6712678919883171E-2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177323.78</v>
      </c>
      <c r="C16" s="9">
        <f>C14+C15</f>
        <v>192700</v>
      </c>
      <c r="D16" s="5">
        <f>B16-C16</f>
        <v>-15376.220000000001</v>
      </c>
      <c r="E16" s="8">
        <f>D16/B16</f>
        <v>-8.6712678919883171E-2</v>
      </c>
    </row>
    <row r="17" spans="1:6" x14ac:dyDescent="0.25">
      <c r="A17" s="2" t="s">
        <v>14</v>
      </c>
      <c r="B17" s="9">
        <f>B11+B12-B16</f>
        <v>1297566.1199999996</v>
      </c>
      <c r="C17" s="9">
        <f>C11+C12-C16</f>
        <v>2689967</v>
      </c>
      <c r="D17" s="5">
        <f>B17-C17</f>
        <v>-1392400.8800000004</v>
      </c>
      <c r="E17" s="8">
        <f t="shared" ref="E17:E18" si="5">D17/B17</f>
        <v>-1.0730866493339088</v>
      </c>
      <c r="F17" s="6" t="s">
        <v>88</v>
      </c>
    </row>
    <row r="18" spans="1:6" x14ac:dyDescent="0.25">
      <c r="A18" s="2" t="s">
        <v>15</v>
      </c>
      <c r="B18" s="9">
        <v>272530.09999999998</v>
      </c>
      <c r="C18" s="9">
        <v>1017800</v>
      </c>
      <c r="D18" s="5">
        <f>B18-C18</f>
        <v>-745269.9</v>
      </c>
      <c r="E18" s="8">
        <f t="shared" si="5"/>
        <v>-2.7346333487567063</v>
      </c>
      <c r="F18" s="6" t="s">
        <v>88</v>
      </c>
    </row>
    <row r="19" spans="1:6" x14ac:dyDescent="0.25">
      <c r="A19" s="2" t="s">
        <v>16</v>
      </c>
      <c r="B19" s="9">
        <f>B17-B18</f>
        <v>1025036.0199999997</v>
      </c>
      <c r="C19" s="9">
        <f t="shared" ref="C19:D19" si="6">C17-C18</f>
        <v>1672167</v>
      </c>
      <c r="D19" s="9">
        <f t="shared" si="6"/>
        <v>-647130.98000000033</v>
      </c>
      <c r="E19" s="8">
        <f>D19/B19</f>
        <v>-0.6313251118726545</v>
      </c>
      <c r="F19" s="6" t="s">
        <v>88</v>
      </c>
    </row>
  </sheetData>
  <pageMargins left="0.25" right="0.25" top="1.5" bottom="0.75" header="0.3" footer="0.3"/>
  <pageSetup scale="8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0" bestFit="1" customWidth="1"/>
    <col min="5" max="5" width="10.28515625" customWidth="1"/>
    <col min="6" max="6" width="50.5703125" style="6" customWidth="1"/>
  </cols>
  <sheetData>
    <row r="1" spans="1:6" ht="48" x14ac:dyDescent="0.25">
      <c r="A1" s="1" t="s">
        <v>17</v>
      </c>
      <c r="B1" s="3" t="s">
        <v>70</v>
      </c>
      <c r="C1" s="4" t="s">
        <v>71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12">
        <v>7753941.71</v>
      </c>
      <c r="C2" s="12">
        <v>6714500</v>
      </c>
      <c r="D2" s="9">
        <f t="shared" ref="D2" si="0">B2-C2</f>
        <v>1039441.71</v>
      </c>
      <c r="E2" s="8">
        <f>D2/B2</f>
        <v>0.13405333040606518</v>
      </c>
    </row>
    <row r="3" spans="1:6" x14ac:dyDescent="0.25">
      <c r="A3" s="2" t="s">
        <v>1</v>
      </c>
      <c r="B3" s="9"/>
      <c r="C3" s="9"/>
      <c r="D3" s="9"/>
      <c r="E3" s="8"/>
    </row>
    <row r="4" spans="1:6" x14ac:dyDescent="0.25">
      <c r="A4" s="2" t="s">
        <v>2</v>
      </c>
      <c r="B4" s="12">
        <v>3074006.87</v>
      </c>
      <c r="C4" s="12">
        <v>2730300</v>
      </c>
      <c r="D4" s="9">
        <f t="shared" ref="D4:D5" si="1">B4-C4</f>
        <v>343706.87000000011</v>
      </c>
      <c r="E4" s="8">
        <f>D4/B4</f>
        <v>0.11181070327276142</v>
      </c>
      <c r="F4" s="6" t="s">
        <v>87</v>
      </c>
    </row>
    <row r="5" spans="1:6" x14ac:dyDescent="0.25">
      <c r="A5" s="2" t="s">
        <v>18</v>
      </c>
      <c r="B5" s="9">
        <f>B2-B4</f>
        <v>4679934.84</v>
      </c>
      <c r="C5" s="9">
        <f>C2-C4</f>
        <v>3984200</v>
      </c>
      <c r="D5" s="9">
        <f t="shared" si="1"/>
        <v>695734.83999999985</v>
      </c>
      <c r="E5" s="8">
        <f t="shared" ref="E5" si="2">D5/B5</f>
        <v>0.14866336044969375</v>
      </c>
    </row>
    <row r="6" spans="1:6" x14ac:dyDescent="0.25">
      <c r="A6" s="2" t="s">
        <v>3</v>
      </c>
      <c r="B6" s="9"/>
      <c r="C6" s="9"/>
      <c r="D6" s="9">
        <f>B6-C6</f>
        <v>0</v>
      </c>
      <c r="E6" s="8"/>
    </row>
    <row r="7" spans="1:6" x14ac:dyDescent="0.25">
      <c r="A7" s="2" t="s">
        <v>4</v>
      </c>
      <c r="B7" s="12">
        <v>1324130.1599999999</v>
      </c>
      <c r="C7" s="12">
        <v>1085000</v>
      </c>
      <c r="D7" s="9">
        <f>B7-C7</f>
        <v>239130.15999999992</v>
      </c>
      <c r="E7" s="8">
        <f t="shared" ref="E7:E12" si="3">D7/B7</f>
        <v>0.18059414944524785</v>
      </c>
    </row>
    <row r="8" spans="1:6" x14ac:dyDescent="0.25">
      <c r="A8" s="2" t="s">
        <v>5</v>
      </c>
      <c r="B8" s="12">
        <v>611920.66</v>
      </c>
      <c r="C8" s="12">
        <v>570000</v>
      </c>
      <c r="D8" s="9">
        <f t="shared" ref="D8:D10" si="4">B8-C8</f>
        <v>41920.660000000033</v>
      </c>
      <c r="E8" s="8">
        <f t="shared" si="3"/>
        <v>6.8506691700848985E-2</v>
      </c>
    </row>
    <row r="9" spans="1:6" x14ac:dyDescent="0.25">
      <c r="A9" s="2" t="s">
        <v>6</v>
      </c>
      <c r="B9" s="12">
        <v>294728.82</v>
      </c>
      <c r="C9" s="12">
        <v>302600</v>
      </c>
      <c r="D9" s="9">
        <f t="shared" si="4"/>
        <v>-7871.179999999993</v>
      </c>
      <c r="E9" s="8">
        <f t="shared" si="3"/>
        <v>-2.6706516179856428E-2</v>
      </c>
    </row>
    <row r="10" spans="1:6" x14ac:dyDescent="0.25">
      <c r="A10" s="2" t="s">
        <v>7</v>
      </c>
      <c r="B10" s="9">
        <f>B4+B7+B8+B9</f>
        <v>5304786.5100000007</v>
      </c>
      <c r="C10" s="9">
        <f>C4+C7+C8+C9</f>
        <v>4687900</v>
      </c>
      <c r="D10" s="9">
        <f t="shared" si="4"/>
        <v>616886.51000000071</v>
      </c>
      <c r="E10" s="8">
        <f t="shared" si="3"/>
        <v>0.11628865908875202</v>
      </c>
    </row>
    <row r="11" spans="1:6" x14ac:dyDescent="0.25">
      <c r="A11" s="2" t="s">
        <v>8</v>
      </c>
      <c r="B11" s="9">
        <f>B2-B10</f>
        <v>2449155.1999999993</v>
      </c>
      <c r="C11" s="9">
        <f>C2-C10</f>
        <v>2026600</v>
      </c>
      <c r="D11" s="9">
        <f>B11-C11</f>
        <v>422555.19999999925</v>
      </c>
      <c r="E11" s="8">
        <f t="shared" si="3"/>
        <v>0.17253100171030378</v>
      </c>
      <c r="F11" s="6" t="s">
        <v>88</v>
      </c>
    </row>
    <row r="12" spans="1:6" x14ac:dyDescent="0.25">
      <c r="A12" s="2" t="s">
        <v>9</v>
      </c>
      <c r="B12" s="12">
        <v>-81382.13</v>
      </c>
      <c r="C12" s="12">
        <v>76300</v>
      </c>
      <c r="D12" s="9">
        <f>B12-C12</f>
        <v>-157682.13</v>
      </c>
      <c r="E12" s="8">
        <f t="shared" si="3"/>
        <v>1.9375522611659339</v>
      </c>
    </row>
    <row r="13" spans="1:6" x14ac:dyDescent="0.25">
      <c r="A13" s="2" t="s">
        <v>10</v>
      </c>
      <c r="B13" s="9"/>
      <c r="C13" s="9"/>
      <c r="D13" s="9"/>
      <c r="E13" s="8"/>
    </row>
    <row r="14" spans="1:6" x14ac:dyDescent="0.25">
      <c r="A14" s="2" t="s">
        <v>11</v>
      </c>
      <c r="B14" s="12">
        <v>108765.65</v>
      </c>
      <c r="C14" s="12">
        <v>175900</v>
      </c>
      <c r="D14" s="9">
        <f>B14-C14</f>
        <v>-67134.350000000006</v>
      </c>
      <c r="E14" s="8">
        <f>D14/B14</f>
        <v>-0.6172385307309799</v>
      </c>
    </row>
    <row r="15" spans="1:6" x14ac:dyDescent="0.25">
      <c r="A15" s="2" t="s">
        <v>12</v>
      </c>
      <c r="B15" s="9">
        <v>0</v>
      </c>
      <c r="C15" s="9">
        <v>0</v>
      </c>
      <c r="D15" s="9">
        <f>B15-C15</f>
        <v>0</v>
      </c>
      <c r="E15" s="8"/>
    </row>
    <row r="16" spans="1:6" x14ac:dyDescent="0.25">
      <c r="A16" s="2" t="s">
        <v>13</v>
      </c>
      <c r="B16" s="9">
        <f>B14+B15</f>
        <v>108765.65</v>
      </c>
      <c r="C16" s="9">
        <f>C14+C15</f>
        <v>175900</v>
      </c>
      <c r="D16" s="9">
        <f>B16-C16</f>
        <v>-67134.350000000006</v>
      </c>
      <c r="E16" s="8">
        <f>D16/B16</f>
        <v>-0.6172385307309799</v>
      </c>
    </row>
    <row r="17" spans="1:6" x14ac:dyDescent="0.25">
      <c r="A17" s="2" t="s">
        <v>14</v>
      </c>
      <c r="B17" s="9">
        <f>B11+B12-B16</f>
        <v>2259007.4199999995</v>
      </c>
      <c r="C17" s="9">
        <f>C11+C12-C16</f>
        <v>1927000</v>
      </c>
      <c r="D17" s="9">
        <f>B17-C17</f>
        <v>332007.41999999946</v>
      </c>
      <c r="E17" s="8">
        <f t="shared" ref="E17:E18" si="5">D17/B17</f>
        <v>0.14697048671048613</v>
      </c>
      <c r="F17" s="6" t="s">
        <v>88</v>
      </c>
    </row>
    <row r="18" spans="1:6" x14ac:dyDescent="0.25">
      <c r="A18" s="2" t="s">
        <v>15</v>
      </c>
      <c r="B18" s="12">
        <v>575633</v>
      </c>
      <c r="C18" s="12">
        <v>378225</v>
      </c>
      <c r="D18" s="9">
        <f>B18-C18</f>
        <v>197408</v>
      </c>
      <c r="E18" s="8">
        <f t="shared" si="5"/>
        <v>0.34294072785959112</v>
      </c>
      <c r="F18" s="6" t="s">
        <v>88</v>
      </c>
    </row>
    <row r="19" spans="1:6" x14ac:dyDescent="0.25">
      <c r="A19" s="2" t="s">
        <v>16</v>
      </c>
      <c r="B19" s="9">
        <f>B17-B18</f>
        <v>1683374.4199999995</v>
      </c>
      <c r="C19" s="9">
        <f t="shared" ref="C19:D19" si="6">C17-C18</f>
        <v>1548775</v>
      </c>
      <c r="D19" s="9">
        <f t="shared" si="6"/>
        <v>134599.41999999946</v>
      </c>
      <c r="E19" s="8">
        <f>D19/B19</f>
        <v>7.9958099874179803E-2</v>
      </c>
      <c r="F19" s="6" t="s">
        <v>88</v>
      </c>
    </row>
  </sheetData>
  <pageMargins left="0.25" right="0.25" top="1.5" bottom="0.75" header="0.3" footer="0.3"/>
  <pageSetup scale="8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0.5703125" bestFit="1" customWidth="1"/>
    <col min="5" max="5" width="8" bestFit="1" customWidth="1"/>
    <col min="6" max="6" width="50.5703125" style="6" customWidth="1"/>
  </cols>
  <sheetData>
    <row r="1" spans="1:6" ht="48" x14ac:dyDescent="0.25">
      <c r="A1" s="1" t="s">
        <v>17</v>
      </c>
      <c r="B1" s="7" t="s">
        <v>72</v>
      </c>
      <c r="C1" s="11" t="s">
        <v>73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12">
        <v>6116152.54</v>
      </c>
      <c r="C2" s="12">
        <v>8158400</v>
      </c>
      <c r="D2" s="9">
        <f t="shared" ref="D2" si="0">B2-C2</f>
        <v>-2042247.46</v>
      </c>
      <c r="E2" s="8">
        <f>D2/B2</f>
        <v>-0.33391048484215863</v>
      </c>
    </row>
    <row r="3" spans="1:6" x14ac:dyDescent="0.25">
      <c r="A3" s="2" t="s">
        <v>1</v>
      </c>
      <c r="B3" s="9"/>
      <c r="C3" s="9"/>
      <c r="D3" s="9"/>
      <c r="E3" s="8"/>
    </row>
    <row r="4" spans="1:6" ht="24.75" x14ac:dyDescent="0.25">
      <c r="A4" s="2" t="s">
        <v>2</v>
      </c>
      <c r="B4" s="12">
        <v>2247218.87</v>
      </c>
      <c r="C4" s="12">
        <v>3608400</v>
      </c>
      <c r="D4" s="9">
        <f t="shared" ref="D4:D5" si="1">B4-C4</f>
        <v>-1361181.13</v>
      </c>
      <c r="E4" s="8">
        <f>D4/B4</f>
        <v>-0.60571809367193497</v>
      </c>
      <c r="F4" s="14" t="s">
        <v>86</v>
      </c>
    </row>
    <row r="5" spans="1:6" x14ac:dyDescent="0.25">
      <c r="A5" s="2" t="s">
        <v>18</v>
      </c>
      <c r="B5" s="9">
        <f>B2-B4</f>
        <v>3868933.67</v>
      </c>
      <c r="C5" s="9">
        <f>C2-C4</f>
        <v>4550000</v>
      </c>
      <c r="D5" s="9">
        <f t="shared" si="1"/>
        <v>-681066.33000000007</v>
      </c>
      <c r="E5" s="8">
        <f t="shared" ref="E5" si="2">D5/B5</f>
        <v>-0.17603463592075491</v>
      </c>
    </row>
    <row r="6" spans="1:6" x14ac:dyDescent="0.25">
      <c r="A6" s="2" t="s">
        <v>3</v>
      </c>
      <c r="B6" s="9"/>
      <c r="C6" s="9"/>
      <c r="D6" s="9">
        <f>B6-C6</f>
        <v>0</v>
      </c>
      <c r="E6" s="8"/>
    </row>
    <row r="7" spans="1:6" x14ac:dyDescent="0.25">
      <c r="A7" s="2" t="s">
        <v>4</v>
      </c>
      <c r="B7" s="12">
        <v>801824.85</v>
      </c>
      <c r="C7" s="12">
        <v>957300</v>
      </c>
      <c r="D7" s="9">
        <f>B7-C7</f>
        <v>-155475.15000000002</v>
      </c>
      <c r="E7" s="8">
        <f t="shared" ref="E7:E12" si="3">D7/B7</f>
        <v>-0.19390163575000205</v>
      </c>
    </row>
    <row r="8" spans="1:6" x14ac:dyDescent="0.25">
      <c r="A8" s="2" t="s">
        <v>5</v>
      </c>
      <c r="B8" s="12">
        <v>611068.57999999996</v>
      </c>
      <c r="C8" s="12">
        <v>572000</v>
      </c>
      <c r="D8" s="9">
        <f t="shared" ref="D8:D10" si="4">B8-C8</f>
        <v>39068.579999999958</v>
      </c>
      <c r="E8" s="8">
        <f t="shared" si="3"/>
        <v>6.3934853269660766E-2</v>
      </c>
    </row>
    <row r="9" spans="1:6" x14ac:dyDescent="0.25">
      <c r="A9" s="2" t="s">
        <v>6</v>
      </c>
      <c r="B9" s="12">
        <v>323396.96999999997</v>
      </c>
      <c r="C9" s="12">
        <v>302600</v>
      </c>
      <c r="D9" s="9">
        <f t="shared" si="4"/>
        <v>20796.969999999972</v>
      </c>
      <c r="E9" s="8">
        <f t="shared" si="3"/>
        <v>6.4307869056410685E-2</v>
      </c>
    </row>
    <row r="10" spans="1:6" x14ac:dyDescent="0.25">
      <c r="A10" s="2" t="s">
        <v>7</v>
      </c>
      <c r="B10" s="9">
        <f>B4+B7+B8+B9</f>
        <v>3983509.2700000005</v>
      </c>
      <c r="C10" s="9">
        <f>C4+C7+C8+C9</f>
        <v>5440300</v>
      </c>
      <c r="D10" s="9">
        <f t="shared" si="4"/>
        <v>-1456790.7299999995</v>
      </c>
      <c r="E10" s="8">
        <f t="shared" si="3"/>
        <v>-0.36570536962751926</v>
      </c>
    </row>
    <row r="11" spans="1:6" x14ac:dyDescent="0.25">
      <c r="A11" s="2" t="s">
        <v>8</v>
      </c>
      <c r="B11" s="9">
        <f>B2-B10</f>
        <v>2132643.2699999996</v>
      </c>
      <c r="C11" s="9">
        <f>C2-C10</f>
        <v>2718100</v>
      </c>
      <c r="D11" s="9">
        <f>B11-C11</f>
        <v>-585456.73000000045</v>
      </c>
      <c r="E11" s="8">
        <f t="shared" si="3"/>
        <v>-0.2745216409306</v>
      </c>
      <c r="F11" s="6" t="s">
        <v>88</v>
      </c>
    </row>
    <row r="12" spans="1:6" x14ac:dyDescent="0.25">
      <c r="A12" s="2" t="s">
        <v>9</v>
      </c>
      <c r="B12" s="12">
        <v>-112311.9</v>
      </c>
      <c r="C12" s="12">
        <v>76000</v>
      </c>
      <c r="D12" s="9">
        <f>B12-C12</f>
        <v>-188311.9</v>
      </c>
      <c r="E12" s="8">
        <f t="shared" si="3"/>
        <v>1.6766869761797281</v>
      </c>
    </row>
    <row r="13" spans="1:6" x14ac:dyDescent="0.25">
      <c r="A13" s="2" t="s">
        <v>10</v>
      </c>
      <c r="B13" s="9"/>
      <c r="C13" s="9"/>
      <c r="D13" s="9"/>
      <c r="E13" s="8"/>
    </row>
    <row r="14" spans="1:6" x14ac:dyDescent="0.25">
      <c r="A14" s="2" t="s">
        <v>11</v>
      </c>
      <c r="B14" s="12">
        <v>243550.54</v>
      </c>
      <c r="C14" s="12">
        <v>176000</v>
      </c>
      <c r="D14" s="9">
        <f>B14-C14</f>
        <v>67550.540000000008</v>
      </c>
      <c r="E14" s="8">
        <f>D14/B14</f>
        <v>0.27735738134680388</v>
      </c>
    </row>
    <row r="15" spans="1:6" x14ac:dyDescent="0.25">
      <c r="A15" s="2" t="s">
        <v>12</v>
      </c>
      <c r="B15" s="9">
        <v>0</v>
      </c>
      <c r="C15" s="9">
        <v>0</v>
      </c>
      <c r="D15" s="9">
        <f>B15-C15</f>
        <v>0</v>
      </c>
      <c r="E15" s="8"/>
    </row>
    <row r="16" spans="1:6" x14ac:dyDescent="0.25">
      <c r="A16" s="2" t="s">
        <v>13</v>
      </c>
      <c r="B16" s="9">
        <f>B14+B15</f>
        <v>243550.54</v>
      </c>
      <c r="C16" s="9">
        <f>C14+C15</f>
        <v>176000</v>
      </c>
      <c r="D16" s="9">
        <f>B16-C16</f>
        <v>67550.540000000008</v>
      </c>
      <c r="E16" s="8">
        <f>D16/B16</f>
        <v>0.27735738134680388</v>
      </c>
    </row>
    <row r="17" spans="1:6" x14ac:dyDescent="0.25">
      <c r="A17" s="2" t="s">
        <v>14</v>
      </c>
      <c r="B17" s="9">
        <f>B11+B12-B16</f>
        <v>1776780.8299999996</v>
      </c>
      <c r="C17" s="9">
        <f>C11+C12-C16</f>
        <v>2618100</v>
      </c>
      <c r="D17" s="9">
        <f>B17-C17</f>
        <v>-841319.17000000039</v>
      </c>
      <c r="E17" s="8">
        <f t="shared" ref="E17:E18" si="5">D17/B17</f>
        <v>-0.4735075681787948</v>
      </c>
      <c r="F17" s="6" t="s">
        <v>88</v>
      </c>
    </row>
    <row r="18" spans="1:6" x14ac:dyDescent="0.25">
      <c r="A18" s="2" t="s">
        <v>15</v>
      </c>
      <c r="B18" s="12">
        <v>321997.24</v>
      </c>
      <c r="C18" s="12">
        <v>550725</v>
      </c>
      <c r="D18" s="9">
        <f>B18-C18</f>
        <v>-228727.76</v>
      </c>
      <c r="E18" s="8">
        <f t="shared" si="5"/>
        <v>-0.71034074702006766</v>
      </c>
      <c r="F18" s="6" t="s">
        <v>88</v>
      </c>
    </row>
    <row r="19" spans="1:6" x14ac:dyDescent="0.25">
      <c r="A19" s="2" t="s">
        <v>16</v>
      </c>
      <c r="B19" s="9">
        <f>B17-B18</f>
        <v>1454783.5899999996</v>
      </c>
      <c r="C19" s="9">
        <f t="shared" ref="C19:D19" si="6">C17-C18</f>
        <v>2067375</v>
      </c>
      <c r="D19" s="9">
        <f t="shared" si="6"/>
        <v>-612591.41000000038</v>
      </c>
      <c r="E19" s="8">
        <f>D19/B19</f>
        <v>-0.42108765469371329</v>
      </c>
      <c r="F19" s="6" t="s">
        <v>88</v>
      </c>
    </row>
  </sheetData>
  <pageMargins left="0.25" right="0.25" top="1.5" bottom="0.75" header="0.3" footer="0.3"/>
  <pageSetup scale="82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20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9.140625" bestFit="1" customWidth="1"/>
    <col min="5" max="5" width="8" bestFit="1" customWidth="1"/>
    <col min="6" max="6" width="50.5703125" style="6" customWidth="1"/>
  </cols>
  <sheetData>
    <row r="1" spans="1:6" ht="48" x14ac:dyDescent="0.25">
      <c r="A1" s="1" t="s">
        <v>17</v>
      </c>
      <c r="B1" s="7" t="s">
        <v>74</v>
      </c>
      <c r="C1" s="11" t="s">
        <v>75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12">
        <v>5969289.5899999999</v>
      </c>
      <c r="C2" s="12">
        <v>5432400</v>
      </c>
      <c r="D2" s="9">
        <f t="shared" ref="D2" si="0">B2-C2</f>
        <v>536889.58999999985</v>
      </c>
      <c r="E2" s="8">
        <f>D2/B2</f>
        <v>8.99419573979824E-2</v>
      </c>
    </row>
    <row r="3" spans="1:6" x14ac:dyDescent="0.25">
      <c r="A3" s="2" t="s">
        <v>1</v>
      </c>
      <c r="B3" s="9"/>
      <c r="C3" s="9"/>
      <c r="D3" s="9"/>
      <c r="E3" s="8"/>
    </row>
    <row r="4" spans="1:6" x14ac:dyDescent="0.25">
      <c r="A4" s="2" t="s">
        <v>2</v>
      </c>
      <c r="B4" s="12">
        <v>2247746.21</v>
      </c>
      <c r="C4" s="12">
        <v>2049800</v>
      </c>
      <c r="D4" s="9">
        <f t="shared" ref="D4:D5" si="1">B4-C4</f>
        <v>197946.20999999996</v>
      </c>
      <c r="E4" s="8">
        <f>D4/B4</f>
        <v>8.8064305978743027E-2</v>
      </c>
      <c r="F4" s="6" t="s">
        <v>87</v>
      </c>
    </row>
    <row r="5" spans="1:6" x14ac:dyDescent="0.25">
      <c r="A5" s="2" t="s">
        <v>18</v>
      </c>
      <c r="B5" s="9">
        <f>B2-B4</f>
        <v>3721543.38</v>
      </c>
      <c r="C5" s="9">
        <f>C2-C4</f>
        <v>3382600</v>
      </c>
      <c r="D5" s="9">
        <f t="shared" si="1"/>
        <v>338943.37999999989</v>
      </c>
      <c r="E5" s="8">
        <f t="shared" ref="E5" si="2">D5/B5</f>
        <v>9.1076025560126589E-2</v>
      </c>
    </row>
    <row r="6" spans="1:6" x14ac:dyDescent="0.25">
      <c r="A6" s="2" t="s">
        <v>3</v>
      </c>
      <c r="B6" s="9"/>
      <c r="C6" s="9"/>
      <c r="D6" s="9">
        <f>B6-C6</f>
        <v>0</v>
      </c>
      <c r="E6" s="8"/>
    </row>
    <row r="7" spans="1:6" x14ac:dyDescent="0.25">
      <c r="A7" s="2" t="s">
        <v>4</v>
      </c>
      <c r="B7" s="12">
        <v>1138508.01</v>
      </c>
      <c r="C7" s="12">
        <v>1019200</v>
      </c>
      <c r="D7" s="9">
        <f>B7-C7</f>
        <v>119308.01000000001</v>
      </c>
      <c r="E7" s="8">
        <f t="shared" ref="E7:E12" si="3">D7/B7</f>
        <v>0.10479329873138091</v>
      </c>
    </row>
    <row r="8" spans="1:6" x14ac:dyDescent="0.25">
      <c r="A8" s="2" t="s">
        <v>5</v>
      </c>
      <c r="B8" s="12">
        <v>610477.54</v>
      </c>
      <c r="C8" s="12">
        <v>574000</v>
      </c>
      <c r="D8" s="9">
        <f t="shared" ref="D8:D10" si="4">B8-C8</f>
        <v>36477.540000000037</v>
      </c>
      <c r="E8" s="8">
        <f t="shared" si="3"/>
        <v>5.9752468534714699E-2</v>
      </c>
    </row>
    <row r="9" spans="1:6" x14ac:dyDescent="0.25">
      <c r="A9" s="2" t="s">
        <v>6</v>
      </c>
      <c r="B9" s="12">
        <v>285356.42</v>
      </c>
      <c r="C9" s="12">
        <v>306500</v>
      </c>
      <c r="D9" s="9">
        <f t="shared" si="4"/>
        <v>-21143.580000000016</v>
      </c>
      <c r="E9" s="8">
        <f t="shared" si="3"/>
        <v>-7.4095336631991734E-2</v>
      </c>
    </row>
    <row r="10" spans="1:6" x14ac:dyDescent="0.25">
      <c r="A10" s="2" t="s">
        <v>7</v>
      </c>
      <c r="B10" s="9">
        <f>B4+B7+B8+B9</f>
        <v>4282088.18</v>
      </c>
      <c r="C10" s="9">
        <f>C4+C7+C8+C9</f>
        <v>3949500</v>
      </c>
      <c r="D10" s="9">
        <f t="shared" si="4"/>
        <v>332588.1799999997</v>
      </c>
      <c r="E10" s="8">
        <f t="shared" si="3"/>
        <v>7.7669624262618461E-2</v>
      </c>
    </row>
    <row r="11" spans="1:6" x14ac:dyDescent="0.25">
      <c r="A11" s="2" t="s">
        <v>8</v>
      </c>
      <c r="B11" s="9">
        <f>B2-B10</f>
        <v>1687201.4100000001</v>
      </c>
      <c r="C11" s="9">
        <f>C2-C10</f>
        <v>1482900</v>
      </c>
      <c r="D11" s="9">
        <f>B11-C11</f>
        <v>204301.41000000015</v>
      </c>
      <c r="E11" s="8">
        <f t="shared" si="3"/>
        <v>0.12108892796622316</v>
      </c>
      <c r="F11" s="6" t="s">
        <v>88</v>
      </c>
    </row>
    <row r="12" spans="1:6" x14ac:dyDescent="0.25">
      <c r="A12" s="2" t="s">
        <v>9</v>
      </c>
      <c r="B12" s="12">
        <v>362769.26</v>
      </c>
      <c r="C12" s="12">
        <v>76500</v>
      </c>
      <c r="D12" s="9">
        <f>B12-C12</f>
        <v>286269.26</v>
      </c>
      <c r="E12" s="8">
        <f t="shared" si="3"/>
        <v>0.78912215439643374</v>
      </c>
    </row>
    <row r="13" spans="1:6" x14ac:dyDescent="0.25">
      <c r="A13" s="2" t="s">
        <v>10</v>
      </c>
      <c r="B13" s="9"/>
      <c r="C13" s="9"/>
      <c r="D13" s="9"/>
      <c r="E13" s="8"/>
    </row>
    <row r="14" spans="1:6" x14ac:dyDescent="0.25">
      <c r="A14" s="2" t="s">
        <v>11</v>
      </c>
      <c r="B14" s="12">
        <v>165940.01999999999</v>
      </c>
      <c r="C14" s="12">
        <v>179800</v>
      </c>
      <c r="D14" s="9">
        <f>B14-C14</f>
        <v>-13859.98000000001</v>
      </c>
      <c r="E14" s="8">
        <f>D14/B14</f>
        <v>-8.3524034768707456E-2</v>
      </c>
    </row>
    <row r="15" spans="1:6" x14ac:dyDescent="0.25">
      <c r="A15" s="2" t="s">
        <v>12</v>
      </c>
      <c r="B15" s="9">
        <v>0</v>
      </c>
      <c r="C15" s="9">
        <v>0</v>
      </c>
      <c r="D15" s="9">
        <f>B15-C15</f>
        <v>0</v>
      </c>
      <c r="E15" s="8"/>
    </row>
    <row r="16" spans="1:6" x14ac:dyDescent="0.25">
      <c r="A16" s="2" t="s">
        <v>13</v>
      </c>
      <c r="B16" s="9">
        <f>B14+B15</f>
        <v>165940.01999999999</v>
      </c>
      <c r="C16" s="9">
        <f>C14+C15</f>
        <v>179800</v>
      </c>
      <c r="D16" s="9">
        <f>B16-C16</f>
        <v>-13859.98000000001</v>
      </c>
      <c r="E16" s="8">
        <f>D16/B16</f>
        <v>-8.3524034768707456E-2</v>
      </c>
    </row>
    <row r="17" spans="1:6" x14ac:dyDescent="0.25">
      <c r="A17" s="2" t="s">
        <v>14</v>
      </c>
      <c r="B17" s="9">
        <f>B11+B12-B16</f>
        <v>1884030.6500000001</v>
      </c>
      <c r="C17" s="9">
        <f>C11+C12-C16</f>
        <v>1379600</v>
      </c>
      <c r="D17" s="9">
        <f>B17-C17</f>
        <v>504430.65000000014</v>
      </c>
      <c r="E17" s="8">
        <f t="shared" ref="E17:E18" si="5">D17/B17</f>
        <v>0.26774015061803802</v>
      </c>
      <c r="F17" s="6" t="s">
        <v>88</v>
      </c>
    </row>
    <row r="18" spans="1:6" x14ac:dyDescent="0.25">
      <c r="A18" s="2" t="s">
        <v>15</v>
      </c>
      <c r="B18" s="12">
        <v>-136946.23999999999</v>
      </c>
      <c r="C18" s="12">
        <v>241525</v>
      </c>
      <c r="D18" s="9">
        <f>B18-C18</f>
        <v>-378471.24</v>
      </c>
      <c r="E18" s="8">
        <f t="shared" si="5"/>
        <v>2.7636482754108473</v>
      </c>
      <c r="F18" s="6" t="s">
        <v>88</v>
      </c>
    </row>
    <row r="19" spans="1:6" x14ac:dyDescent="0.25">
      <c r="A19" s="2" t="s">
        <v>16</v>
      </c>
      <c r="B19" s="9">
        <f>B17-B18</f>
        <v>2020976.8900000001</v>
      </c>
      <c r="C19" s="9">
        <f t="shared" ref="C19:D19" si="6">C17-C18</f>
        <v>1138075</v>
      </c>
      <c r="D19" s="9">
        <f t="shared" si="6"/>
        <v>882901.89000000013</v>
      </c>
      <c r="E19" s="8">
        <f>D19/B19</f>
        <v>0.43686886988598866</v>
      </c>
      <c r="F19" s="6" t="s">
        <v>88</v>
      </c>
    </row>
    <row r="20" spans="1:6" x14ac:dyDescent="0.25">
      <c r="B20" s="13"/>
      <c r="C20" s="13"/>
      <c r="D20" s="13"/>
    </row>
  </sheetData>
  <pageMargins left="0.25" right="0.25" top="1.5" bottom="0.75" header="0.3" footer="0.3"/>
  <pageSetup scale="83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5" width="8.5703125" bestFit="1" customWidth="1"/>
    <col min="6" max="6" width="50.5703125" style="6" customWidth="1"/>
  </cols>
  <sheetData>
    <row r="1" spans="1:6" ht="48" x14ac:dyDescent="0.25">
      <c r="A1" s="1" t="s">
        <v>17</v>
      </c>
      <c r="B1" s="7" t="s">
        <v>76</v>
      </c>
      <c r="C1" s="11" t="s">
        <v>77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12">
        <v>3356931.1</v>
      </c>
      <c r="C2" s="12">
        <v>2737400</v>
      </c>
      <c r="D2" s="9">
        <f t="shared" ref="D2" si="0">B2-C2</f>
        <v>619531.10000000009</v>
      </c>
      <c r="E2" s="8">
        <f>D2/B2</f>
        <v>0.18455281968700521</v>
      </c>
    </row>
    <row r="3" spans="1:6" x14ac:dyDescent="0.25">
      <c r="A3" s="2" t="s">
        <v>1</v>
      </c>
      <c r="B3" s="9"/>
      <c r="C3" s="9"/>
      <c r="D3" s="9"/>
      <c r="E3" s="8"/>
    </row>
    <row r="4" spans="1:6" x14ac:dyDescent="0.25">
      <c r="A4" s="2" t="s">
        <v>2</v>
      </c>
      <c r="B4" s="12">
        <v>881674.53</v>
      </c>
      <c r="C4" s="12">
        <v>650200</v>
      </c>
      <c r="D4" s="9">
        <f t="shared" ref="D4:D5" si="1">B4-C4</f>
        <v>231474.53000000003</v>
      </c>
      <c r="E4" s="8">
        <f>D4/B4</f>
        <v>0.26253965848372646</v>
      </c>
      <c r="F4" s="6" t="s">
        <v>87</v>
      </c>
    </row>
    <row r="5" spans="1:6" x14ac:dyDescent="0.25">
      <c r="A5" s="2" t="s">
        <v>18</v>
      </c>
      <c r="B5" s="9">
        <f>B2-B4</f>
        <v>2475256.5700000003</v>
      </c>
      <c r="C5" s="9">
        <f>C2-C4</f>
        <v>2087200</v>
      </c>
      <c r="D5" s="9">
        <f t="shared" si="1"/>
        <v>388056.5700000003</v>
      </c>
      <c r="E5" s="8">
        <f t="shared" ref="E5" si="2">D5/B5</f>
        <v>0.15677428138287913</v>
      </c>
    </row>
    <row r="6" spans="1:6" x14ac:dyDescent="0.25">
      <c r="A6" s="2" t="s">
        <v>3</v>
      </c>
      <c r="B6" s="9"/>
      <c r="C6" s="9"/>
      <c r="D6" s="9">
        <f>B6-C6</f>
        <v>0</v>
      </c>
      <c r="E6" s="8"/>
    </row>
    <row r="7" spans="1:6" x14ac:dyDescent="0.25">
      <c r="A7" s="2" t="s">
        <v>4</v>
      </c>
      <c r="B7" s="12">
        <v>1022709.27</v>
      </c>
      <c r="C7" s="12">
        <v>1065700</v>
      </c>
      <c r="D7" s="9">
        <f>B7-C7</f>
        <v>-42990.729999999981</v>
      </c>
      <c r="E7" s="8">
        <f t="shared" ref="E7:E12" si="3">D7/B7</f>
        <v>-4.2036120392259652E-2</v>
      </c>
    </row>
    <row r="8" spans="1:6" x14ac:dyDescent="0.25">
      <c r="A8" s="2" t="s">
        <v>5</v>
      </c>
      <c r="B8" s="12">
        <v>609573.59</v>
      </c>
      <c r="C8" s="12">
        <v>576000</v>
      </c>
      <c r="D8" s="9">
        <f t="shared" ref="D8:D10" si="4">B8-C8</f>
        <v>33573.589999999967</v>
      </c>
      <c r="E8" s="8">
        <f t="shared" si="3"/>
        <v>5.5077172880800114E-2</v>
      </c>
    </row>
    <row r="9" spans="1:6" x14ac:dyDescent="0.25">
      <c r="A9" s="2" t="s">
        <v>6</v>
      </c>
      <c r="B9" s="12">
        <v>287104.90999999997</v>
      </c>
      <c r="C9" s="12">
        <v>302600</v>
      </c>
      <c r="D9" s="9">
        <f t="shared" si="4"/>
        <v>-15495.090000000026</v>
      </c>
      <c r="E9" s="8">
        <f t="shared" si="3"/>
        <v>-5.397013238122618E-2</v>
      </c>
    </row>
    <row r="10" spans="1:6" x14ac:dyDescent="0.25">
      <c r="A10" s="2" t="s">
        <v>7</v>
      </c>
      <c r="B10" s="9">
        <f>B4+B7+B8+B9</f>
        <v>2801062.3000000003</v>
      </c>
      <c r="C10" s="9">
        <f>C4+C7+C8+C9</f>
        <v>2594500</v>
      </c>
      <c r="D10" s="9">
        <f t="shared" si="4"/>
        <v>206562.30000000028</v>
      </c>
      <c r="E10" s="8">
        <f t="shared" si="3"/>
        <v>7.3744271949967077E-2</v>
      </c>
    </row>
    <row r="11" spans="1:6" x14ac:dyDescent="0.25">
      <c r="A11" s="2" t="s">
        <v>8</v>
      </c>
      <c r="B11" s="9">
        <f>B2-B10</f>
        <v>555868.79999999981</v>
      </c>
      <c r="C11" s="9">
        <f>C2-C10</f>
        <v>142900</v>
      </c>
      <c r="D11" s="9">
        <f>B11-C11</f>
        <v>412968.79999999981</v>
      </c>
      <c r="E11" s="8">
        <f t="shared" si="3"/>
        <v>0.74292494919664487</v>
      </c>
      <c r="F11" s="6" t="s">
        <v>88</v>
      </c>
    </row>
    <row r="12" spans="1:6" x14ac:dyDescent="0.25">
      <c r="A12" s="2" t="s">
        <v>9</v>
      </c>
      <c r="B12" s="12">
        <v>11669.48</v>
      </c>
      <c r="C12" s="12">
        <v>76500</v>
      </c>
      <c r="D12" s="9">
        <f>B12-C12</f>
        <v>-64830.520000000004</v>
      </c>
      <c r="E12" s="8">
        <f t="shared" si="3"/>
        <v>-5.5555620301847215</v>
      </c>
    </row>
    <row r="13" spans="1:6" x14ac:dyDescent="0.25">
      <c r="A13" s="2" t="s">
        <v>10</v>
      </c>
      <c r="B13" s="9"/>
      <c r="C13" s="9"/>
      <c r="D13" s="9"/>
      <c r="E13" s="8"/>
    </row>
    <row r="14" spans="1:6" x14ac:dyDescent="0.25">
      <c r="A14" s="2" t="s">
        <v>11</v>
      </c>
      <c r="B14" s="12">
        <v>179256.64</v>
      </c>
      <c r="C14" s="12">
        <v>181000</v>
      </c>
      <c r="D14" s="9">
        <f>B14-C14</f>
        <v>-1743.359999999986</v>
      </c>
      <c r="E14" s="8">
        <f>D14/B14</f>
        <v>-9.725497476690324E-3</v>
      </c>
    </row>
    <row r="15" spans="1:6" x14ac:dyDescent="0.25">
      <c r="A15" s="2" t="s">
        <v>12</v>
      </c>
      <c r="B15" s="9">
        <v>0</v>
      </c>
      <c r="C15" s="9">
        <v>0</v>
      </c>
      <c r="D15" s="9">
        <f>B15-C15</f>
        <v>0</v>
      </c>
      <c r="E15" s="8"/>
    </row>
    <row r="16" spans="1:6" x14ac:dyDescent="0.25">
      <c r="A16" s="2" t="s">
        <v>13</v>
      </c>
      <c r="B16" s="9">
        <f>B14+B15</f>
        <v>179256.64</v>
      </c>
      <c r="C16" s="9">
        <f>C14+C15</f>
        <v>181000</v>
      </c>
      <c r="D16" s="9">
        <f>B16-C16</f>
        <v>-1743.359999999986</v>
      </c>
      <c r="E16" s="8">
        <f>D16/B16</f>
        <v>-9.725497476690324E-3</v>
      </c>
    </row>
    <row r="17" spans="1:6" x14ac:dyDescent="0.25">
      <c r="A17" s="2" t="s">
        <v>14</v>
      </c>
      <c r="B17" s="9">
        <f>B11+B12-B16</f>
        <v>388281.63999999978</v>
      </c>
      <c r="C17" s="9">
        <f>C11+C12-C16</f>
        <v>38400</v>
      </c>
      <c r="D17" s="9">
        <f>B17-C17</f>
        <v>349881.63999999978</v>
      </c>
      <c r="E17" s="8">
        <f t="shared" ref="E17:E18" si="5">D17/B17</f>
        <v>0.90110271502922457</v>
      </c>
      <c r="F17" s="6" t="s">
        <v>88</v>
      </c>
    </row>
    <row r="18" spans="1:6" x14ac:dyDescent="0.25">
      <c r="A18" s="2" t="s">
        <v>15</v>
      </c>
      <c r="B18" s="12">
        <v>182752</v>
      </c>
      <c r="C18" s="12">
        <v>-93075</v>
      </c>
      <c r="D18" s="9">
        <f>B18-C18</f>
        <v>275827</v>
      </c>
      <c r="E18" s="8">
        <f t="shared" si="5"/>
        <v>1.5092967518823324</v>
      </c>
      <c r="F18" s="6" t="s">
        <v>88</v>
      </c>
    </row>
    <row r="19" spans="1:6" x14ac:dyDescent="0.25">
      <c r="A19" s="2" t="s">
        <v>16</v>
      </c>
      <c r="B19" s="9">
        <f>B17-B18</f>
        <v>205529.63999999978</v>
      </c>
      <c r="C19" s="9">
        <f t="shared" ref="C19:D19" si="6">C17-C18</f>
        <v>131475</v>
      </c>
      <c r="D19" s="9">
        <f t="shared" si="6"/>
        <v>74054.639999999781</v>
      </c>
      <c r="E19" s="8">
        <f>D19/B19</f>
        <v>0.36031124269959242</v>
      </c>
      <c r="F19" s="6" t="s">
        <v>88</v>
      </c>
    </row>
  </sheetData>
  <pageMargins left="0.25" right="0.25" top="1.5" bottom="0.75" header="0.3" footer="0.3"/>
  <pageSetup scale="83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0.5703125" bestFit="1" customWidth="1"/>
    <col min="5" max="5" width="9" bestFit="1" customWidth="1"/>
    <col min="6" max="6" width="50.5703125" style="6" customWidth="1"/>
  </cols>
  <sheetData>
    <row r="1" spans="1:6" ht="48" x14ac:dyDescent="0.25">
      <c r="A1" s="1" t="s">
        <v>17</v>
      </c>
      <c r="B1" s="7" t="s">
        <v>78</v>
      </c>
      <c r="C1" s="11" t="s">
        <v>79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12">
        <v>2200208.6</v>
      </c>
      <c r="C2" s="12">
        <v>4408500</v>
      </c>
      <c r="D2" s="9">
        <f t="shared" ref="D2" si="0">B2-C2</f>
        <v>-2208291.4</v>
      </c>
      <c r="E2" s="8">
        <f>D2/B2</f>
        <v>-1.0036736516710278</v>
      </c>
    </row>
    <row r="3" spans="1:6" x14ac:dyDescent="0.25">
      <c r="A3" s="2" t="s">
        <v>1</v>
      </c>
      <c r="B3" s="9"/>
      <c r="C3" s="9"/>
      <c r="D3" s="9"/>
      <c r="E3" s="8"/>
    </row>
    <row r="4" spans="1:6" ht="24.75" x14ac:dyDescent="0.25">
      <c r="A4" s="2" t="s">
        <v>2</v>
      </c>
      <c r="B4" s="12">
        <v>325467.21999999997</v>
      </c>
      <c r="C4" s="12">
        <v>1593400</v>
      </c>
      <c r="D4" s="9">
        <f t="shared" ref="D4:D5" si="1">B4-C4</f>
        <v>-1267932.78</v>
      </c>
      <c r="E4" s="8">
        <f>D4/B4</f>
        <v>-3.8957311277000497</v>
      </c>
      <c r="F4" s="14" t="s">
        <v>86</v>
      </c>
    </row>
    <row r="5" spans="1:6" x14ac:dyDescent="0.25">
      <c r="A5" s="2" t="s">
        <v>18</v>
      </c>
      <c r="B5" s="9">
        <f>B2-B4</f>
        <v>1874741.3800000001</v>
      </c>
      <c r="C5" s="9">
        <f>C2-C4</f>
        <v>2815100</v>
      </c>
      <c r="D5" s="9">
        <f t="shared" si="1"/>
        <v>-940358.61999999988</v>
      </c>
      <c r="E5" s="8">
        <f t="shared" ref="E5" si="2">D5/B5</f>
        <v>-0.50159378249814901</v>
      </c>
    </row>
    <row r="6" spans="1:6" x14ac:dyDescent="0.25">
      <c r="A6" s="2" t="s">
        <v>3</v>
      </c>
      <c r="B6" s="9"/>
      <c r="C6" s="9"/>
      <c r="D6" s="9">
        <f>B6-C6</f>
        <v>0</v>
      </c>
      <c r="E6" s="8"/>
    </row>
    <row r="7" spans="1:6" x14ac:dyDescent="0.25">
      <c r="A7" s="2" t="s">
        <v>4</v>
      </c>
      <c r="B7" s="12">
        <v>1090010.6299999999</v>
      </c>
      <c r="C7" s="12">
        <v>977400</v>
      </c>
      <c r="D7" s="9">
        <f>B7-C7</f>
        <v>112610.62999999989</v>
      </c>
      <c r="E7" s="8">
        <f t="shared" ref="E7:E12" si="3">D7/B7</f>
        <v>0.10331149706310654</v>
      </c>
    </row>
    <row r="8" spans="1:6" x14ac:dyDescent="0.25">
      <c r="A8" s="2" t="s">
        <v>5</v>
      </c>
      <c r="B8" s="12">
        <v>604334.22</v>
      </c>
      <c r="C8" s="12">
        <v>578000</v>
      </c>
      <c r="D8" s="9">
        <f t="shared" ref="D8:D10" si="4">B8-C8</f>
        <v>26334.219999999972</v>
      </c>
      <c r="E8" s="8">
        <f t="shared" si="3"/>
        <v>4.3575589679498823E-2</v>
      </c>
    </row>
    <row r="9" spans="1:6" x14ac:dyDescent="0.25">
      <c r="A9" s="2" t="s">
        <v>6</v>
      </c>
      <c r="B9" s="12">
        <v>288507.59999999998</v>
      </c>
      <c r="C9" s="12">
        <v>303100</v>
      </c>
      <c r="D9" s="9">
        <f t="shared" si="4"/>
        <v>-14592.400000000023</v>
      </c>
      <c r="E9" s="8">
        <f t="shared" si="3"/>
        <v>-5.0578910226281817E-2</v>
      </c>
    </row>
    <row r="10" spans="1:6" x14ac:dyDescent="0.25">
      <c r="A10" s="2" t="s">
        <v>7</v>
      </c>
      <c r="B10" s="9">
        <f>B4+B7+B8+B9</f>
        <v>2308319.67</v>
      </c>
      <c r="C10" s="9">
        <f>C4+C7+C8+C9</f>
        <v>3451900</v>
      </c>
      <c r="D10" s="9">
        <f t="shared" si="4"/>
        <v>-1143580.33</v>
      </c>
      <c r="E10" s="8">
        <f t="shared" si="3"/>
        <v>-0.49541679381001857</v>
      </c>
    </row>
    <row r="11" spans="1:6" x14ac:dyDescent="0.25">
      <c r="A11" s="2" t="s">
        <v>8</v>
      </c>
      <c r="B11" s="9">
        <f>B2-B10</f>
        <v>-108111.06999999983</v>
      </c>
      <c r="C11" s="9">
        <f>C2-C10</f>
        <v>956600</v>
      </c>
      <c r="D11" s="9">
        <f>B11-C11</f>
        <v>-1064711.0699999998</v>
      </c>
      <c r="E11" s="8">
        <f t="shared" si="3"/>
        <v>9.8483075784931327</v>
      </c>
      <c r="F11" s="6" t="s">
        <v>88</v>
      </c>
    </row>
    <row r="12" spans="1:6" x14ac:dyDescent="0.25">
      <c r="A12" s="2" t="s">
        <v>9</v>
      </c>
      <c r="B12" s="12">
        <v>13047</v>
      </c>
      <c r="C12" s="12">
        <v>76500</v>
      </c>
      <c r="D12" s="9">
        <f>B12-C12</f>
        <v>-63453</v>
      </c>
      <c r="E12" s="8">
        <f t="shared" si="3"/>
        <v>-4.8634168774430906</v>
      </c>
    </row>
    <row r="13" spans="1:6" x14ac:dyDescent="0.25">
      <c r="A13" s="2" t="s">
        <v>10</v>
      </c>
      <c r="B13" s="9"/>
      <c r="C13" s="9"/>
      <c r="D13" s="9"/>
      <c r="E13" s="8"/>
    </row>
    <row r="14" spans="1:6" x14ac:dyDescent="0.25">
      <c r="A14" s="2" t="s">
        <v>11</v>
      </c>
      <c r="B14" s="12">
        <v>173960.88</v>
      </c>
      <c r="C14" s="12">
        <v>185900</v>
      </c>
      <c r="D14" s="9">
        <f>B14-C14</f>
        <v>-11939.119999999995</v>
      </c>
      <c r="E14" s="8">
        <f>D14/B14</f>
        <v>-6.8631062339992735E-2</v>
      </c>
    </row>
    <row r="15" spans="1:6" x14ac:dyDescent="0.25">
      <c r="A15" s="2" t="s">
        <v>12</v>
      </c>
      <c r="B15" s="9">
        <v>0</v>
      </c>
      <c r="C15" s="9">
        <v>0</v>
      </c>
      <c r="D15" s="9">
        <f>B15-C15</f>
        <v>0</v>
      </c>
      <c r="E15" s="8"/>
    </row>
    <row r="16" spans="1:6" x14ac:dyDescent="0.25">
      <c r="A16" s="2" t="s">
        <v>13</v>
      </c>
      <c r="B16" s="9">
        <f>B14+B15</f>
        <v>173960.88</v>
      </c>
      <c r="C16" s="9">
        <f>C14+C15</f>
        <v>185900</v>
      </c>
      <c r="D16" s="9">
        <f>B16-C16</f>
        <v>-11939.119999999995</v>
      </c>
      <c r="E16" s="8">
        <f>D16/B16</f>
        <v>-6.8631062339992735E-2</v>
      </c>
    </row>
    <row r="17" spans="1:6" x14ac:dyDescent="0.25">
      <c r="A17" s="2" t="s">
        <v>14</v>
      </c>
      <c r="B17" s="9">
        <f>B11+B12-B16</f>
        <v>-269024.94999999984</v>
      </c>
      <c r="C17" s="9">
        <f>C11+C12-C16</f>
        <v>847200</v>
      </c>
      <c r="D17" s="9">
        <f>B17-C17</f>
        <v>-1116224.9499999997</v>
      </c>
      <c r="E17" s="8">
        <f t="shared" ref="E17:E18" si="5">D17/B17</f>
        <v>4.1491502925658024</v>
      </c>
      <c r="F17" s="6" t="s">
        <v>88</v>
      </c>
    </row>
    <row r="18" spans="1:6" x14ac:dyDescent="0.25">
      <c r="A18" s="2" t="s">
        <v>15</v>
      </c>
      <c r="B18" s="12">
        <v>-37110</v>
      </c>
      <c r="C18" s="12">
        <v>108825</v>
      </c>
      <c r="D18" s="9">
        <f>B18-C18</f>
        <v>-145935</v>
      </c>
      <c r="E18" s="8">
        <f t="shared" si="5"/>
        <v>3.9324979789814067</v>
      </c>
      <c r="F18" s="6" t="s">
        <v>88</v>
      </c>
    </row>
    <row r="19" spans="1:6" x14ac:dyDescent="0.25">
      <c r="A19" s="2" t="s">
        <v>16</v>
      </c>
      <c r="B19" s="9">
        <f>B17-B18</f>
        <v>-231914.94999999984</v>
      </c>
      <c r="C19" s="9">
        <f t="shared" ref="C19:D19" si="6">C17-C18</f>
        <v>738375</v>
      </c>
      <c r="D19" s="9">
        <f t="shared" si="6"/>
        <v>-970289.94999999972</v>
      </c>
      <c r="E19" s="8">
        <f>D19/B19</f>
        <v>4.1838180332919475</v>
      </c>
      <c r="F19" s="6" t="s">
        <v>88</v>
      </c>
    </row>
  </sheetData>
  <pageMargins left="0.25" right="0.25" top="1.5" bottom="0.75" header="0.3" footer="0.3"/>
  <pageSetup scale="8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2" customWidth="1"/>
    <col min="6" max="6" width="50.5703125" style="6" customWidth="1"/>
  </cols>
  <sheetData>
    <row r="1" spans="1:6" ht="48" x14ac:dyDescent="0.25">
      <c r="A1" s="10" t="s">
        <v>17</v>
      </c>
      <c r="B1" s="7" t="s">
        <v>26</v>
      </c>
      <c r="C1" s="11" t="s">
        <v>27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5435873.9000000004</v>
      </c>
      <c r="C2" s="9">
        <v>7596900</v>
      </c>
      <c r="D2" s="5">
        <f>B2-C2</f>
        <v>-2161026.0999999996</v>
      </c>
      <c r="E2" s="8">
        <f>D2/B2</f>
        <v>-0.39754897551983304</v>
      </c>
    </row>
    <row r="3" spans="1:6" x14ac:dyDescent="0.25">
      <c r="A3" s="2" t="s">
        <v>1</v>
      </c>
      <c r="B3" s="9"/>
      <c r="C3" s="9"/>
      <c r="D3" s="5"/>
      <c r="E3" s="8"/>
    </row>
    <row r="4" spans="1:6" ht="24.75" x14ac:dyDescent="0.25">
      <c r="A4" s="2" t="s">
        <v>2</v>
      </c>
      <c r="B4" s="9">
        <v>1789371.99</v>
      </c>
      <c r="C4" s="9">
        <v>2816900</v>
      </c>
      <c r="D4" s="5">
        <f>B4-C4</f>
        <v>-1027528.01</v>
      </c>
      <c r="E4" s="8">
        <f>D4/B4</f>
        <v>-0.574239462639627</v>
      </c>
      <c r="F4" s="14" t="s">
        <v>86</v>
      </c>
    </row>
    <row r="5" spans="1:6" x14ac:dyDescent="0.25">
      <c r="A5" s="2" t="s">
        <v>18</v>
      </c>
      <c r="B5" s="9">
        <f>B2-B4</f>
        <v>3646501.91</v>
      </c>
      <c r="C5" s="9">
        <f>C2-C4</f>
        <v>4780000</v>
      </c>
      <c r="D5" s="9">
        <f t="shared" ref="D5" si="0">B5-C5</f>
        <v>-1133498.0899999999</v>
      </c>
      <c r="E5" s="8">
        <f t="shared" ref="E5" si="1">D5/B5</f>
        <v>-0.31084533012077864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1441200.5</v>
      </c>
      <c r="C7" s="9">
        <v>1093233</v>
      </c>
      <c r="D7" s="5">
        <f>B7-C7</f>
        <v>347967.5</v>
      </c>
      <c r="E7" s="8">
        <f t="shared" ref="E7:E12" si="2">D7/B7</f>
        <v>0.24144281104537502</v>
      </c>
    </row>
    <row r="8" spans="1:6" x14ac:dyDescent="0.25">
      <c r="A8" s="2" t="s">
        <v>5</v>
      </c>
      <c r="B8" s="9">
        <v>526499.03</v>
      </c>
      <c r="C8" s="9">
        <v>532000</v>
      </c>
      <c r="D8" s="5">
        <f t="shared" ref="D8:D10" si="3">B8-C8</f>
        <v>-5500.9699999999721</v>
      </c>
      <c r="E8" s="8">
        <f t="shared" si="2"/>
        <v>-1.0448205384158015E-2</v>
      </c>
    </row>
    <row r="9" spans="1:6" x14ac:dyDescent="0.25">
      <c r="A9" s="2" t="s">
        <v>6</v>
      </c>
      <c r="B9" s="9">
        <v>273822.68</v>
      </c>
      <c r="C9" s="9">
        <v>292200</v>
      </c>
      <c r="D9" s="5">
        <f t="shared" si="3"/>
        <v>-18377.320000000007</v>
      </c>
      <c r="E9" s="8">
        <f t="shared" si="2"/>
        <v>-6.7113943958184943E-2</v>
      </c>
      <c r="F9" s="6" t="s">
        <v>89</v>
      </c>
    </row>
    <row r="10" spans="1:6" x14ac:dyDescent="0.25">
      <c r="A10" s="2" t="s">
        <v>7</v>
      </c>
      <c r="B10" s="9">
        <f>B4+B7+B8+B9</f>
        <v>4030894.2000000007</v>
      </c>
      <c r="C10" s="9">
        <f>C4+C7+C8+C9</f>
        <v>4734333</v>
      </c>
      <c r="D10" s="5">
        <f t="shared" si="3"/>
        <v>-703438.79999999935</v>
      </c>
      <c r="E10" s="8">
        <f t="shared" si="2"/>
        <v>-0.17451184900858951</v>
      </c>
      <c r="F10" s="6" t="s">
        <v>88</v>
      </c>
    </row>
    <row r="11" spans="1:6" x14ac:dyDescent="0.25">
      <c r="A11" s="2" t="s">
        <v>8</v>
      </c>
      <c r="B11" s="9">
        <f>B2-B10</f>
        <v>1404979.6999999997</v>
      </c>
      <c r="C11" s="9">
        <f>C2-C10</f>
        <v>2862567</v>
      </c>
      <c r="D11" s="5">
        <f>B11-C11</f>
        <v>-1457587.3000000003</v>
      </c>
      <c r="E11" s="8">
        <f t="shared" si="2"/>
        <v>-1.0374436726737053</v>
      </c>
      <c r="F11" s="6" t="s">
        <v>88</v>
      </c>
    </row>
    <row r="12" spans="1:6" x14ac:dyDescent="0.25">
      <c r="A12" s="2" t="s">
        <v>9</v>
      </c>
      <c r="B12" s="9">
        <v>69305.37</v>
      </c>
      <c r="C12" s="9">
        <v>1600</v>
      </c>
      <c r="D12" s="5">
        <f>B12-C12</f>
        <v>67705.37</v>
      </c>
      <c r="E12" s="8">
        <f t="shared" si="2"/>
        <v>0.9769137658452729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197935.97</v>
      </c>
      <c r="C14" s="9">
        <v>192700</v>
      </c>
      <c r="D14" s="5">
        <f>B14-C14</f>
        <v>5235.9700000000012</v>
      </c>
      <c r="E14" s="8">
        <f>D14/B14</f>
        <v>2.6452847352606002E-2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197935.97</v>
      </c>
      <c r="C16" s="9">
        <f>C14+C15</f>
        <v>192700</v>
      </c>
      <c r="D16" s="5">
        <f>B16-C16</f>
        <v>5235.9700000000012</v>
      </c>
      <c r="E16" s="8">
        <f>D16/B16</f>
        <v>2.6452847352606002E-2</v>
      </c>
    </row>
    <row r="17" spans="1:6" x14ac:dyDescent="0.25">
      <c r="A17" s="2" t="s">
        <v>14</v>
      </c>
      <c r="B17" s="9">
        <f>B11+B12-B16</f>
        <v>1276349.0999999999</v>
      </c>
      <c r="C17" s="9">
        <f>C11+C12-C16</f>
        <v>2671467</v>
      </c>
      <c r="D17" s="5">
        <f>B17-C17</f>
        <v>-1395117.9000000001</v>
      </c>
      <c r="E17" s="8">
        <f>D17/B17</f>
        <v>-1.0930535384088884</v>
      </c>
      <c r="F17" s="6" t="s">
        <v>88</v>
      </c>
    </row>
    <row r="18" spans="1:6" x14ac:dyDescent="0.25">
      <c r="A18" s="2" t="s">
        <v>15</v>
      </c>
      <c r="B18" s="9">
        <v>476132.53</v>
      </c>
      <c r="C18" s="9">
        <v>1028300</v>
      </c>
      <c r="D18" s="5">
        <f>B18-C18</f>
        <v>-552167.47</v>
      </c>
      <c r="E18" s="8">
        <f>D18/B18</f>
        <v>-1.1596928065385492</v>
      </c>
      <c r="F18" s="6" t="s">
        <v>88</v>
      </c>
    </row>
    <row r="19" spans="1:6" x14ac:dyDescent="0.25">
      <c r="A19" s="2" t="s">
        <v>16</v>
      </c>
      <c r="B19" s="9">
        <f>B17-B18</f>
        <v>800216.56999999983</v>
      </c>
      <c r="C19" s="9">
        <f t="shared" ref="C19:D19" si="4">C17-C18</f>
        <v>1643167</v>
      </c>
      <c r="D19" s="9">
        <f t="shared" si="4"/>
        <v>-842950.43000000017</v>
      </c>
      <c r="E19" s="8">
        <f>D19/B19</f>
        <v>-1.0534028681760492</v>
      </c>
      <c r="F19" s="6" t="s">
        <v>88</v>
      </c>
    </row>
  </sheetData>
  <pageMargins left="0.25" right="0.25" top="1.5" bottom="0.75" header="0.3" footer="0.3"/>
  <pageSetup scale="80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20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9.140625" bestFit="1" customWidth="1"/>
    <col min="5" max="5" width="9" bestFit="1" customWidth="1"/>
    <col min="6" max="6" width="50.5703125" style="6" customWidth="1"/>
  </cols>
  <sheetData>
    <row r="1" spans="1:6" ht="48" x14ac:dyDescent="0.25">
      <c r="A1" s="1" t="s">
        <v>17</v>
      </c>
      <c r="B1" s="7" t="s">
        <v>80</v>
      </c>
      <c r="C1" s="11" t="s">
        <v>81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12">
        <v>2196034.14</v>
      </c>
      <c r="C2" s="12">
        <v>2062400</v>
      </c>
      <c r="D2" s="9">
        <f t="shared" ref="D2" si="0">B2-C2</f>
        <v>133634.14000000013</v>
      </c>
      <c r="E2" s="8">
        <f>D2/B2</f>
        <v>6.0852487475445222E-2</v>
      </c>
    </row>
    <row r="3" spans="1:6" x14ac:dyDescent="0.25">
      <c r="A3" s="2" t="s">
        <v>1</v>
      </c>
      <c r="B3" s="9"/>
      <c r="C3" s="9"/>
      <c r="D3" s="9"/>
      <c r="E3" s="8"/>
    </row>
    <row r="4" spans="1:6" x14ac:dyDescent="0.25">
      <c r="A4" s="2" t="s">
        <v>2</v>
      </c>
      <c r="B4" s="12">
        <v>363211.3</v>
      </c>
      <c r="C4" s="12">
        <v>299500</v>
      </c>
      <c r="D4" s="9">
        <f t="shared" ref="D4:D5" si="1">B4-C4</f>
        <v>63711.299999999988</v>
      </c>
      <c r="E4" s="8">
        <f>D4/B4</f>
        <v>0.17541111744045407</v>
      </c>
      <c r="F4" s="6" t="s">
        <v>87</v>
      </c>
    </row>
    <row r="5" spans="1:6" x14ac:dyDescent="0.25">
      <c r="A5" s="2" t="s">
        <v>18</v>
      </c>
      <c r="B5" s="9">
        <f>B2-B4</f>
        <v>1832822.84</v>
      </c>
      <c r="C5" s="9">
        <f>C2-C4</f>
        <v>1762900</v>
      </c>
      <c r="D5" s="9">
        <f t="shared" si="1"/>
        <v>69922.840000000084</v>
      </c>
      <c r="E5" s="8">
        <f t="shared" ref="E5" si="2">D5/B5</f>
        <v>3.815035390981928E-2</v>
      </c>
    </row>
    <row r="6" spans="1:6" x14ac:dyDescent="0.25">
      <c r="A6" s="2" t="s">
        <v>3</v>
      </c>
      <c r="B6" s="9"/>
      <c r="C6" s="9"/>
      <c r="D6" s="9">
        <f>B6-C6</f>
        <v>0</v>
      </c>
      <c r="E6" s="8"/>
    </row>
    <row r="7" spans="1:6" x14ac:dyDescent="0.25">
      <c r="A7" s="2" t="s">
        <v>4</v>
      </c>
      <c r="B7" s="12">
        <v>974785.95999999903</v>
      </c>
      <c r="C7" s="12">
        <v>1031900</v>
      </c>
      <c r="D7" s="9">
        <f>B7-C7</f>
        <v>-57114.040000000969</v>
      </c>
      <c r="E7" s="8">
        <f t="shared" ref="E7:E12" si="3">D7/B7</f>
        <v>-5.8591365021302751E-2</v>
      </c>
    </row>
    <row r="8" spans="1:6" x14ac:dyDescent="0.25">
      <c r="A8" s="2" t="s">
        <v>5</v>
      </c>
      <c r="B8" s="12">
        <v>606058.42000000004</v>
      </c>
      <c r="C8" s="12">
        <v>580000</v>
      </c>
      <c r="D8" s="9">
        <f t="shared" ref="D8:D10" si="4">B8-C8</f>
        <v>26058.420000000042</v>
      </c>
      <c r="E8" s="8">
        <f t="shared" si="3"/>
        <v>4.2996548088549025E-2</v>
      </c>
    </row>
    <row r="9" spans="1:6" x14ac:dyDescent="0.25">
      <c r="A9" s="2" t="s">
        <v>6</v>
      </c>
      <c r="B9" s="12">
        <v>335730.97</v>
      </c>
      <c r="C9" s="12">
        <v>302600</v>
      </c>
      <c r="D9" s="9">
        <f t="shared" si="4"/>
        <v>33130.969999999972</v>
      </c>
      <c r="E9" s="8">
        <f t="shared" si="3"/>
        <v>9.8683091405001977E-2</v>
      </c>
    </row>
    <row r="10" spans="1:6" x14ac:dyDescent="0.25">
      <c r="A10" s="2" t="s">
        <v>7</v>
      </c>
      <c r="B10" s="9">
        <f>B4+B7+B8+B9</f>
        <v>2279786.6499999994</v>
      </c>
      <c r="C10" s="9">
        <f>C4+C7+C8+C9</f>
        <v>2214000</v>
      </c>
      <c r="D10" s="9">
        <f t="shared" si="4"/>
        <v>65786.649999999441</v>
      </c>
      <c r="E10" s="8">
        <f t="shared" si="3"/>
        <v>2.8856494093427321E-2</v>
      </c>
    </row>
    <row r="11" spans="1:6" x14ac:dyDescent="0.25">
      <c r="A11" s="2" t="s">
        <v>8</v>
      </c>
      <c r="B11" s="9">
        <f>B2-B10</f>
        <v>-83752.509999999311</v>
      </c>
      <c r="C11" s="9">
        <f>C2-C10</f>
        <v>-151600</v>
      </c>
      <c r="D11" s="9">
        <f>B11-C11</f>
        <v>67847.490000000689</v>
      </c>
      <c r="E11" s="8">
        <f t="shared" si="3"/>
        <v>-0.81009500491389752</v>
      </c>
      <c r="F11" s="6" t="s">
        <v>88</v>
      </c>
    </row>
    <row r="12" spans="1:6" x14ac:dyDescent="0.25">
      <c r="A12" s="2" t="s">
        <v>9</v>
      </c>
      <c r="B12" s="12">
        <v>65967.259999999995</v>
      </c>
      <c r="C12" s="12">
        <v>76400</v>
      </c>
      <c r="D12" s="9">
        <f>B12-C12</f>
        <v>-10432.740000000005</v>
      </c>
      <c r="E12" s="8">
        <f t="shared" si="3"/>
        <v>-0.15815027030075232</v>
      </c>
    </row>
    <row r="13" spans="1:6" x14ac:dyDescent="0.25">
      <c r="A13" s="2" t="s">
        <v>10</v>
      </c>
      <c r="B13" s="9"/>
      <c r="C13" s="9"/>
      <c r="D13" s="9"/>
      <c r="E13" s="8"/>
    </row>
    <row r="14" spans="1:6" x14ac:dyDescent="0.25">
      <c r="A14" s="2" t="s">
        <v>11</v>
      </c>
      <c r="B14" s="12">
        <v>178081.17</v>
      </c>
      <c r="C14" s="12">
        <v>186000</v>
      </c>
      <c r="D14" s="9">
        <f>B14-C14</f>
        <v>-7918.8299999999872</v>
      </c>
      <c r="E14" s="8">
        <f>D14/B14</f>
        <v>-4.446753129485833E-2</v>
      </c>
    </row>
    <row r="15" spans="1:6" x14ac:dyDescent="0.25">
      <c r="A15" s="2" t="s">
        <v>12</v>
      </c>
      <c r="B15" s="9">
        <v>0</v>
      </c>
      <c r="C15" s="9">
        <v>0</v>
      </c>
      <c r="D15" s="9">
        <f>B15-C15</f>
        <v>0</v>
      </c>
      <c r="E15" s="8"/>
    </row>
    <row r="16" spans="1:6" x14ac:dyDescent="0.25">
      <c r="A16" s="2" t="s">
        <v>13</v>
      </c>
      <c r="B16" s="9">
        <f>B14+B15</f>
        <v>178081.17</v>
      </c>
      <c r="C16" s="9">
        <f>C14+C15</f>
        <v>186000</v>
      </c>
      <c r="D16" s="9">
        <f>B16-C16</f>
        <v>-7918.8299999999872</v>
      </c>
      <c r="E16" s="8">
        <f>D16/B16</f>
        <v>-4.446753129485833E-2</v>
      </c>
    </row>
    <row r="17" spans="1:6" x14ac:dyDescent="0.25">
      <c r="A17" s="2" t="s">
        <v>14</v>
      </c>
      <c r="B17" s="9">
        <f>B11+B12-B16</f>
        <v>-195866.41999999934</v>
      </c>
      <c r="C17" s="9">
        <f>C11+C12-C16</f>
        <v>-261200</v>
      </c>
      <c r="D17" s="9">
        <f>B17-C17</f>
        <v>65333.580000000657</v>
      </c>
      <c r="E17" s="8">
        <f t="shared" ref="E17:E18" si="5">D17/B17</f>
        <v>-0.33356192449936478</v>
      </c>
      <c r="F17" s="6" t="s">
        <v>88</v>
      </c>
    </row>
    <row r="18" spans="1:6" x14ac:dyDescent="0.25">
      <c r="A18" s="2" t="s">
        <v>15</v>
      </c>
      <c r="B18" s="12">
        <v>14765</v>
      </c>
      <c r="C18" s="12">
        <v>-167775</v>
      </c>
      <c r="D18" s="9">
        <f>B18-C18</f>
        <v>182540</v>
      </c>
      <c r="E18" s="8">
        <f t="shared" si="5"/>
        <v>12.363020656959025</v>
      </c>
      <c r="F18" s="6" t="s">
        <v>88</v>
      </c>
    </row>
    <row r="19" spans="1:6" x14ac:dyDescent="0.25">
      <c r="A19" s="2" t="s">
        <v>16</v>
      </c>
      <c r="B19" s="9">
        <f>B17-B18</f>
        <v>-210631.41999999934</v>
      </c>
      <c r="C19" s="9">
        <f t="shared" ref="C19:D19" si="6">C17-C18</f>
        <v>-93425</v>
      </c>
      <c r="D19" s="9">
        <f t="shared" si="6"/>
        <v>-117206.41999999934</v>
      </c>
      <c r="E19" s="8">
        <f>D19/B19</f>
        <v>0.55645268877738996</v>
      </c>
      <c r="F19" s="6" t="s">
        <v>88</v>
      </c>
    </row>
    <row r="20" spans="1:6" x14ac:dyDescent="0.25">
      <c r="B20" s="13"/>
      <c r="C20" s="13"/>
      <c r="D20" s="13"/>
    </row>
  </sheetData>
  <pageMargins left="0.25" right="0.25" top="1.5" bottom="0.75" header="0.3" footer="0.3"/>
  <pageSetup scale="82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8.7109375" bestFit="1" customWidth="1"/>
    <col min="5" max="5" width="8.140625" bestFit="1" customWidth="1"/>
    <col min="6" max="6" width="50.5703125" style="6" customWidth="1"/>
  </cols>
  <sheetData>
    <row r="1" spans="1:6" ht="48" x14ac:dyDescent="0.25">
      <c r="A1" s="1" t="s">
        <v>17</v>
      </c>
      <c r="B1" s="7" t="s">
        <v>82</v>
      </c>
      <c r="C1" s="11" t="s">
        <v>83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12">
        <v>2022121.06</v>
      </c>
      <c r="C2" s="12">
        <v>1922900</v>
      </c>
      <c r="D2" s="9">
        <f t="shared" ref="D2" si="0">B2-C2</f>
        <v>99221.060000000056</v>
      </c>
      <c r="E2" s="8">
        <f>D2/B2</f>
        <v>4.906781397153346E-2</v>
      </c>
    </row>
    <row r="3" spans="1:6" x14ac:dyDescent="0.25">
      <c r="A3" s="2" t="s">
        <v>1</v>
      </c>
      <c r="B3" s="9"/>
      <c r="C3" s="9"/>
      <c r="D3" s="9"/>
      <c r="E3" s="8"/>
    </row>
    <row r="4" spans="1:6" x14ac:dyDescent="0.25">
      <c r="A4" s="2" t="s">
        <v>2</v>
      </c>
      <c r="B4" s="12">
        <v>294741.02</v>
      </c>
      <c r="C4" s="12">
        <v>262600</v>
      </c>
      <c r="D4" s="9">
        <f t="shared" ref="D4:D5" si="1">B4-C4</f>
        <v>32141.020000000019</v>
      </c>
      <c r="E4" s="8">
        <f>D4/B4</f>
        <v>0.10904834352544487</v>
      </c>
      <c r="F4" s="6" t="s">
        <v>87</v>
      </c>
    </row>
    <row r="5" spans="1:6" x14ac:dyDescent="0.25">
      <c r="A5" s="2" t="s">
        <v>18</v>
      </c>
      <c r="B5" s="9">
        <f>B2-B4</f>
        <v>1727380.04</v>
      </c>
      <c r="C5" s="9">
        <f>C2-C4</f>
        <v>1660300</v>
      </c>
      <c r="D5" s="9">
        <f t="shared" si="1"/>
        <v>67080.040000000037</v>
      </c>
      <c r="E5" s="8">
        <f t="shared" ref="E5" si="2">D5/B5</f>
        <v>3.8833399973754491E-2</v>
      </c>
    </row>
    <row r="6" spans="1:6" x14ac:dyDescent="0.25">
      <c r="A6" s="2" t="s">
        <v>3</v>
      </c>
      <c r="B6" s="9"/>
      <c r="C6" s="9"/>
      <c r="D6" s="9">
        <f>B6-C6</f>
        <v>0</v>
      </c>
      <c r="E6" s="8"/>
    </row>
    <row r="7" spans="1:6" x14ac:dyDescent="0.25">
      <c r="A7" s="2" t="s">
        <v>4</v>
      </c>
      <c r="B7" s="12">
        <v>1109729.1499999999</v>
      </c>
      <c r="C7" s="12">
        <v>1070900</v>
      </c>
      <c r="D7" s="9">
        <f>B7-C7</f>
        <v>38829.149999999907</v>
      </c>
      <c r="E7" s="8">
        <f t="shared" ref="E7:E12" si="3">D7/B7</f>
        <v>3.4989754031422814E-2</v>
      </c>
    </row>
    <row r="8" spans="1:6" x14ac:dyDescent="0.25">
      <c r="A8" s="2" t="s">
        <v>5</v>
      </c>
      <c r="B8" s="12">
        <v>611372.9</v>
      </c>
      <c r="C8" s="12">
        <v>582200</v>
      </c>
      <c r="D8" s="9">
        <f t="shared" ref="D8:D10" si="4">B8-C8</f>
        <v>29172.900000000023</v>
      </c>
      <c r="E8" s="8">
        <f t="shared" si="3"/>
        <v>4.7717031618509785E-2</v>
      </c>
    </row>
    <row r="9" spans="1:6" x14ac:dyDescent="0.25">
      <c r="A9" s="2" t="s">
        <v>6</v>
      </c>
      <c r="B9" s="12">
        <v>289982.15000000002</v>
      </c>
      <c r="C9" s="12">
        <v>304500</v>
      </c>
      <c r="D9" s="9">
        <f t="shared" si="4"/>
        <v>-14517.849999999977</v>
      </c>
      <c r="E9" s="8">
        <f t="shared" si="3"/>
        <v>-5.0064633288635092E-2</v>
      </c>
    </row>
    <row r="10" spans="1:6" x14ac:dyDescent="0.25">
      <c r="A10" s="2" t="s">
        <v>7</v>
      </c>
      <c r="B10" s="9">
        <f>B4+B7+B8+B9</f>
        <v>2305825.2199999997</v>
      </c>
      <c r="C10" s="9">
        <f>C4+C7+C8+C9</f>
        <v>2220200</v>
      </c>
      <c r="D10" s="9">
        <f t="shared" si="4"/>
        <v>85625.219999999739</v>
      </c>
      <c r="E10" s="8">
        <f t="shared" si="3"/>
        <v>3.7134306302712639E-2</v>
      </c>
    </row>
    <row r="11" spans="1:6" x14ac:dyDescent="0.25">
      <c r="A11" s="2" t="s">
        <v>8</v>
      </c>
      <c r="B11" s="9">
        <f>B2-B10</f>
        <v>-283704.15999999968</v>
      </c>
      <c r="C11" s="9">
        <f>C2-C10</f>
        <v>-297300</v>
      </c>
      <c r="D11" s="9">
        <f>B11-C11</f>
        <v>13595.840000000317</v>
      </c>
      <c r="E11" s="8">
        <f t="shared" si="3"/>
        <v>-4.7922596552691835E-2</v>
      </c>
      <c r="F11" s="6" t="s">
        <v>88</v>
      </c>
    </row>
    <row r="12" spans="1:6" x14ac:dyDescent="0.25">
      <c r="A12" s="2" t="s">
        <v>9</v>
      </c>
      <c r="B12" s="12">
        <v>-8487.89</v>
      </c>
      <c r="C12" s="12">
        <v>76200</v>
      </c>
      <c r="D12" s="9">
        <f>B12-C12</f>
        <v>-84687.89</v>
      </c>
      <c r="E12" s="8">
        <f t="shared" si="3"/>
        <v>9.9774961739607839</v>
      </c>
    </row>
    <row r="13" spans="1:6" x14ac:dyDescent="0.25">
      <c r="A13" s="2" t="s">
        <v>10</v>
      </c>
      <c r="B13" s="9"/>
      <c r="C13" s="9"/>
      <c r="D13" s="9"/>
      <c r="E13" s="8"/>
    </row>
    <row r="14" spans="1:6" x14ac:dyDescent="0.25">
      <c r="A14" s="2" t="s">
        <v>11</v>
      </c>
      <c r="B14" s="12">
        <v>179273.13</v>
      </c>
      <c r="C14" s="12">
        <v>186000</v>
      </c>
      <c r="D14" s="9">
        <f>B14-C14</f>
        <v>-6726.8699999999953</v>
      </c>
      <c r="E14" s="8">
        <f>D14/B14</f>
        <v>-3.7523024225660562E-2</v>
      </c>
    </row>
    <row r="15" spans="1:6" x14ac:dyDescent="0.25">
      <c r="A15" s="2" t="s">
        <v>12</v>
      </c>
      <c r="B15" s="9">
        <v>0</v>
      </c>
      <c r="C15" s="9">
        <v>0</v>
      </c>
      <c r="D15" s="9">
        <f>B15-C15</f>
        <v>0</v>
      </c>
      <c r="E15" s="8"/>
    </row>
    <row r="16" spans="1:6" x14ac:dyDescent="0.25">
      <c r="A16" s="2" t="s">
        <v>13</v>
      </c>
      <c r="B16" s="9">
        <f>B14+B15</f>
        <v>179273.13</v>
      </c>
      <c r="C16" s="9">
        <f>C14+C15</f>
        <v>186000</v>
      </c>
      <c r="D16" s="9">
        <f>B16-C16</f>
        <v>-6726.8699999999953</v>
      </c>
      <c r="E16" s="8">
        <f>D16/B16</f>
        <v>-3.7523024225660562E-2</v>
      </c>
    </row>
    <row r="17" spans="1:6" x14ac:dyDescent="0.25">
      <c r="A17" s="2" t="s">
        <v>14</v>
      </c>
      <c r="B17" s="9">
        <f>B11+B12-B16</f>
        <v>-471465.1799999997</v>
      </c>
      <c r="C17" s="9">
        <f>C11+C12-C16</f>
        <v>-407100</v>
      </c>
      <c r="D17" s="9">
        <f>B17-C17</f>
        <v>-64365.179999999702</v>
      </c>
      <c r="E17" s="8">
        <f t="shared" ref="E17:E18" si="5">D17/B17</f>
        <v>0.13652159847732498</v>
      </c>
      <c r="F17" s="6" t="s">
        <v>88</v>
      </c>
    </row>
    <row r="18" spans="1:6" x14ac:dyDescent="0.25">
      <c r="A18" s="2" t="s">
        <v>15</v>
      </c>
      <c r="B18" s="12">
        <v>-69361</v>
      </c>
      <c r="C18" s="12">
        <v>-204075</v>
      </c>
      <c r="D18" s="9">
        <f>B18-C18</f>
        <v>134714</v>
      </c>
      <c r="E18" s="8">
        <f t="shared" si="5"/>
        <v>-1.942215365983766</v>
      </c>
      <c r="F18" s="6" t="s">
        <v>88</v>
      </c>
    </row>
    <row r="19" spans="1:6" x14ac:dyDescent="0.25">
      <c r="A19" s="2" t="s">
        <v>16</v>
      </c>
      <c r="B19" s="9">
        <f>B17-B18</f>
        <v>-402104.1799999997</v>
      </c>
      <c r="C19" s="9">
        <f t="shared" ref="C19:D19" si="6">C17-C18</f>
        <v>-203025</v>
      </c>
      <c r="D19" s="9">
        <f t="shared" si="6"/>
        <v>-199079.1799999997</v>
      </c>
      <c r="E19" s="8">
        <f>D19/B19</f>
        <v>0.49509353521269001</v>
      </c>
      <c r="F19" s="6" t="s">
        <v>88</v>
      </c>
    </row>
  </sheetData>
  <pageMargins left="0.25" right="0.25" top="1.5" bottom="0.75" header="0.3" footer="0.3"/>
  <pageSetup scale="83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9.140625" bestFit="1" customWidth="1"/>
    <col min="5" max="5" width="9" bestFit="1" customWidth="1"/>
    <col min="6" max="6" width="50.5703125" style="6" customWidth="1"/>
  </cols>
  <sheetData>
    <row r="1" spans="1:6" ht="48" x14ac:dyDescent="0.25">
      <c r="A1" s="1" t="s">
        <v>17</v>
      </c>
      <c r="B1" s="7" t="s">
        <v>84</v>
      </c>
      <c r="C1" s="11" t="s">
        <v>85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12">
        <v>2048349.71</v>
      </c>
      <c r="C2" s="12">
        <v>2060100</v>
      </c>
      <c r="D2" s="9">
        <f t="shared" ref="D2" si="0">B2-C2</f>
        <v>-11750.290000000037</v>
      </c>
      <c r="E2" s="8">
        <f>D2/B2</f>
        <v>-5.7364667481511434E-3</v>
      </c>
    </row>
    <row r="3" spans="1:6" x14ac:dyDescent="0.25">
      <c r="A3" s="2" t="s">
        <v>1</v>
      </c>
      <c r="B3" s="9"/>
      <c r="C3" s="9"/>
      <c r="D3" s="9"/>
      <c r="E3" s="8"/>
    </row>
    <row r="4" spans="1:6" ht="24.75" x14ac:dyDescent="0.25">
      <c r="A4" s="2" t="s">
        <v>2</v>
      </c>
      <c r="B4" s="12">
        <v>280730.32</v>
      </c>
      <c r="C4" s="12">
        <v>305700</v>
      </c>
      <c r="D4" s="9">
        <f t="shared" ref="D4:D5" si="1">B4-C4</f>
        <v>-24969.679999999993</v>
      </c>
      <c r="E4" s="8">
        <f>D4/B4</f>
        <v>-8.8945433467963103E-2</v>
      </c>
      <c r="F4" s="14" t="s">
        <v>86</v>
      </c>
    </row>
    <row r="5" spans="1:6" x14ac:dyDescent="0.25">
      <c r="A5" s="2" t="s">
        <v>18</v>
      </c>
      <c r="B5" s="9">
        <f>B2-B4</f>
        <v>1767619.39</v>
      </c>
      <c r="C5" s="9">
        <f>C2-C4</f>
        <v>1754400</v>
      </c>
      <c r="D5" s="9">
        <f t="shared" si="1"/>
        <v>13219.389999999898</v>
      </c>
      <c r="E5" s="8">
        <f t="shared" ref="E5" si="2">D5/B5</f>
        <v>7.4786405233990437E-3</v>
      </c>
    </row>
    <row r="6" spans="1:6" x14ac:dyDescent="0.25">
      <c r="A6" s="2" t="s">
        <v>3</v>
      </c>
      <c r="B6" s="9"/>
      <c r="C6" s="9"/>
      <c r="D6" s="9">
        <f>B6-C6</f>
        <v>0</v>
      </c>
      <c r="E6" s="8"/>
    </row>
    <row r="7" spans="1:6" x14ac:dyDescent="0.25">
      <c r="A7" s="2" t="s">
        <v>4</v>
      </c>
      <c r="B7" s="12">
        <v>1275352.6000000001</v>
      </c>
      <c r="C7" s="12">
        <v>1061900</v>
      </c>
      <c r="D7" s="9">
        <f>B7-C7</f>
        <v>213452.60000000009</v>
      </c>
      <c r="E7" s="8">
        <f t="shared" ref="E7:E12" si="3">D7/B7</f>
        <v>0.16736751859838611</v>
      </c>
    </row>
    <row r="8" spans="1:6" x14ac:dyDescent="0.25">
      <c r="A8" s="2" t="s">
        <v>5</v>
      </c>
      <c r="B8" s="12">
        <v>619992.93000000005</v>
      </c>
      <c r="C8" s="12">
        <v>584400</v>
      </c>
      <c r="D8" s="9">
        <f t="shared" ref="D8:D10" si="4">B8-C8</f>
        <v>35592.930000000051</v>
      </c>
      <c r="E8" s="8">
        <f t="shared" si="3"/>
        <v>5.7408606256203677E-2</v>
      </c>
    </row>
    <row r="9" spans="1:6" x14ac:dyDescent="0.25">
      <c r="A9" s="2" t="s">
        <v>6</v>
      </c>
      <c r="B9" s="12">
        <v>286270.59000000003</v>
      </c>
      <c r="C9" s="12">
        <v>303800</v>
      </c>
      <c r="D9" s="9">
        <f t="shared" si="4"/>
        <v>-17529.409999999974</v>
      </c>
      <c r="E9" s="8">
        <f t="shared" si="3"/>
        <v>-6.1233708988408388E-2</v>
      </c>
    </row>
    <row r="10" spans="1:6" x14ac:dyDescent="0.25">
      <c r="A10" s="2" t="s">
        <v>7</v>
      </c>
      <c r="B10" s="9">
        <f>B4+B7+B8+B9</f>
        <v>2462346.44</v>
      </c>
      <c r="C10" s="9">
        <f>C4+C7+C8+C9</f>
        <v>2255800</v>
      </c>
      <c r="D10" s="9">
        <f t="shared" si="4"/>
        <v>206546.43999999994</v>
      </c>
      <c r="E10" s="8">
        <f t="shared" si="3"/>
        <v>8.38819577313418E-2</v>
      </c>
    </row>
    <row r="11" spans="1:6" x14ac:dyDescent="0.25">
      <c r="A11" s="2" t="s">
        <v>8</v>
      </c>
      <c r="B11" s="9">
        <f>B2-B10</f>
        <v>-413996.73</v>
      </c>
      <c r="C11" s="9">
        <f>C2-C10</f>
        <v>-195700</v>
      </c>
      <c r="D11" s="9">
        <f>B11-C11</f>
        <v>-218296.72999999998</v>
      </c>
      <c r="E11" s="8">
        <f t="shared" si="3"/>
        <v>0.52729095227394673</v>
      </c>
      <c r="F11" s="6" t="s">
        <v>88</v>
      </c>
    </row>
    <row r="12" spans="1:6" x14ac:dyDescent="0.25">
      <c r="A12" s="2" t="s">
        <v>9</v>
      </c>
      <c r="B12" s="12">
        <v>-3787.09</v>
      </c>
      <c r="C12" s="12">
        <v>76600</v>
      </c>
      <c r="D12" s="9">
        <f>B12-C12</f>
        <v>-80387.09</v>
      </c>
      <c r="E12" s="8">
        <f t="shared" si="3"/>
        <v>21.22661198968073</v>
      </c>
    </row>
    <row r="13" spans="1:6" x14ac:dyDescent="0.25">
      <c r="A13" s="2" t="s">
        <v>10</v>
      </c>
      <c r="B13" s="9"/>
      <c r="C13" s="9"/>
      <c r="D13" s="9"/>
      <c r="E13" s="8"/>
    </row>
    <row r="14" spans="1:6" x14ac:dyDescent="0.25">
      <c r="A14" s="2" t="s">
        <v>11</v>
      </c>
      <c r="B14" s="12">
        <v>180275.53</v>
      </c>
      <c r="C14" s="12">
        <v>182900</v>
      </c>
      <c r="D14" s="9">
        <f>B14-C14</f>
        <v>-2624.4700000000012</v>
      </c>
      <c r="E14" s="8">
        <f>D14/B14</f>
        <v>-1.4558104474855801E-2</v>
      </c>
    </row>
    <row r="15" spans="1:6" x14ac:dyDescent="0.25">
      <c r="A15" s="2" t="s">
        <v>12</v>
      </c>
      <c r="B15" s="9">
        <v>0</v>
      </c>
      <c r="C15" s="9">
        <v>0</v>
      </c>
      <c r="D15" s="9">
        <f>B15-C15</f>
        <v>0</v>
      </c>
      <c r="E15" s="8"/>
    </row>
    <row r="16" spans="1:6" x14ac:dyDescent="0.25">
      <c r="A16" s="2" t="s">
        <v>13</v>
      </c>
      <c r="B16" s="9">
        <f>B14+B15</f>
        <v>180275.53</v>
      </c>
      <c r="C16" s="9">
        <f>C14+C15</f>
        <v>182900</v>
      </c>
      <c r="D16" s="9">
        <f>B16-C16</f>
        <v>-2624.4700000000012</v>
      </c>
      <c r="E16" s="8">
        <f>D16/B16</f>
        <v>-1.4558104474855801E-2</v>
      </c>
    </row>
    <row r="17" spans="1:6" x14ac:dyDescent="0.25">
      <c r="A17" s="2" t="s">
        <v>14</v>
      </c>
      <c r="B17" s="9">
        <f>B11+B12-B16</f>
        <v>-598059.35</v>
      </c>
      <c r="C17" s="9">
        <f>C11+C12-C16</f>
        <v>-302000</v>
      </c>
      <c r="D17" s="9">
        <f>B17-C17</f>
        <v>-296059.34999999998</v>
      </c>
      <c r="E17" s="8">
        <f t="shared" ref="E17:E18" si="5">D17/B17</f>
        <v>0.49503339426095416</v>
      </c>
      <c r="F17" s="6" t="s">
        <v>88</v>
      </c>
    </row>
    <row r="18" spans="1:6" x14ac:dyDescent="0.25">
      <c r="A18" s="2" t="s">
        <v>15</v>
      </c>
      <c r="B18" s="12">
        <v>-87984</v>
      </c>
      <c r="C18" s="12">
        <v>-177975</v>
      </c>
      <c r="D18" s="9">
        <f>B18-C18</f>
        <v>89991</v>
      </c>
      <c r="E18" s="8">
        <f t="shared" si="5"/>
        <v>-1.0228109656301145</v>
      </c>
      <c r="F18" s="6" t="s">
        <v>88</v>
      </c>
    </row>
    <row r="19" spans="1:6" x14ac:dyDescent="0.25">
      <c r="A19" s="2" t="s">
        <v>16</v>
      </c>
      <c r="B19" s="9">
        <f>B17-B18</f>
        <v>-510075.35</v>
      </c>
      <c r="C19" s="9">
        <f t="shared" ref="C19:D19" si="6">C17-C18</f>
        <v>-124025</v>
      </c>
      <c r="D19" s="9">
        <f t="shared" si="6"/>
        <v>-386050.35</v>
      </c>
      <c r="E19" s="8">
        <f>D19/B19</f>
        <v>0.75684964976253022</v>
      </c>
      <c r="F19" s="6" t="s">
        <v>88</v>
      </c>
    </row>
  </sheetData>
  <pageMargins left="0.25" right="0.25" top="1.5" bottom="0.75" header="0.3" footer="0.3"/>
  <pageSetup scale="8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2.42578125" customWidth="1"/>
    <col min="6" max="6" width="50.5703125" style="6" customWidth="1"/>
  </cols>
  <sheetData>
    <row r="1" spans="1:6" ht="48" x14ac:dyDescent="0.25">
      <c r="A1" s="1" t="s">
        <v>17</v>
      </c>
      <c r="B1" s="7" t="s">
        <v>30</v>
      </c>
      <c r="C1" s="11" t="s">
        <v>31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3105025.05</v>
      </c>
      <c r="C2" s="9">
        <v>7596900</v>
      </c>
      <c r="D2" s="9">
        <f t="shared" ref="D2" si="0">B2-C2</f>
        <v>-4491874.95</v>
      </c>
      <c r="E2" s="8">
        <f>D2/B2</f>
        <v>-1.4466469280175374</v>
      </c>
    </row>
    <row r="3" spans="1:6" x14ac:dyDescent="0.25">
      <c r="A3" s="2" t="s">
        <v>1</v>
      </c>
      <c r="B3" s="9"/>
      <c r="C3" s="9"/>
      <c r="D3" s="9"/>
      <c r="E3" s="8"/>
    </row>
    <row r="4" spans="1:6" ht="24.75" x14ac:dyDescent="0.25">
      <c r="A4" s="2" t="s">
        <v>2</v>
      </c>
      <c r="B4" s="9">
        <v>782183.03</v>
      </c>
      <c r="C4" s="9">
        <v>2816900</v>
      </c>
      <c r="D4" s="9">
        <f t="shared" ref="D4:D5" si="1">B4-C4</f>
        <v>-2034716.97</v>
      </c>
      <c r="E4" s="8">
        <f>D4/B4</f>
        <v>-2.6013310081656975</v>
      </c>
      <c r="F4" s="14" t="s">
        <v>86</v>
      </c>
    </row>
    <row r="5" spans="1:6" x14ac:dyDescent="0.25">
      <c r="A5" s="2" t="s">
        <v>18</v>
      </c>
      <c r="B5" s="9">
        <f>B2-B4</f>
        <v>2322842.0199999996</v>
      </c>
      <c r="C5" s="9">
        <f>C2-C4</f>
        <v>4780000</v>
      </c>
      <c r="D5" s="9">
        <f t="shared" si="1"/>
        <v>-2457157.9800000004</v>
      </c>
      <c r="E5" s="8">
        <f t="shared" ref="E5" si="2">D5/B5</f>
        <v>-1.057823975476387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1069188.99</v>
      </c>
      <c r="C7" s="9">
        <v>1093233</v>
      </c>
      <c r="D7" s="5">
        <f>B7-C7</f>
        <v>-24044.010000000009</v>
      </c>
      <c r="E7" s="8">
        <f t="shared" ref="E7:E12" si="3">D7/B7</f>
        <v>-2.2488082298715038E-2</v>
      </c>
    </row>
    <row r="8" spans="1:6" x14ac:dyDescent="0.25">
      <c r="A8" s="2" t="s">
        <v>5</v>
      </c>
      <c r="B8" s="9">
        <v>527400.51</v>
      </c>
      <c r="C8" s="9">
        <v>532000</v>
      </c>
      <c r="D8" s="5">
        <f t="shared" ref="D8:D10" si="4">B8-C8</f>
        <v>-4599.4899999999907</v>
      </c>
      <c r="E8" s="8">
        <f t="shared" si="3"/>
        <v>-8.7210571715222469E-3</v>
      </c>
    </row>
    <row r="9" spans="1:6" x14ac:dyDescent="0.25">
      <c r="A9" s="2" t="s">
        <v>6</v>
      </c>
      <c r="B9" s="9">
        <v>247879.29</v>
      </c>
      <c r="C9" s="9">
        <v>292200</v>
      </c>
      <c r="D9" s="5">
        <f t="shared" si="4"/>
        <v>-44320.709999999992</v>
      </c>
      <c r="E9" s="8">
        <f t="shared" si="3"/>
        <v>-0.17879956812850314</v>
      </c>
      <c r="F9" s="6" t="s">
        <v>89</v>
      </c>
    </row>
    <row r="10" spans="1:6" x14ac:dyDescent="0.25">
      <c r="A10" s="2" t="s">
        <v>7</v>
      </c>
      <c r="B10" s="9">
        <f>B4+B7+B8+B9</f>
        <v>2626651.8200000003</v>
      </c>
      <c r="C10" s="9">
        <f>C4+C7+C8+C9</f>
        <v>4734333</v>
      </c>
      <c r="D10" s="5">
        <f t="shared" si="4"/>
        <v>-2107681.1799999997</v>
      </c>
      <c r="E10" s="8">
        <f t="shared" si="3"/>
        <v>-0.80242122840628316</v>
      </c>
      <c r="F10" s="6" t="s">
        <v>88</v>
      </c>
    </row>
    <row r="11" spans="1:6" x14ac:dyDescent="0.25">
      <c r="A11" s="2" t="s">
        <v>8</v>
      </c>
      <c r="B11" s="9">
        <f>B2-B10</f>
        <v>478373.22999999952</v>
      </c>
      <c r="C11" s="9">
        <f>C2-C10</f>
        <v>2862567</v>
      </c>
      <c r="D11" s="5">
        <f>B11-C11</f>
        <v>-2384193.7700000005</v>
      </c>
      <c r="E11" s="8">
        <f t="shared" si="3"/>
        <v>-4.9839615189169404</v>
      </c>
      <c r="F11" s="6" t="s">
        <v>88</v>
      </c>
    </row>
    <row r="12" spans="1:6" x14ac:dyDescent="0.25">
      <c r="A12" s="2" t="s">
        <v>9</v>
      </c>
      <c r="B12" s="9">
        <v>3994.62</v>
      </c>
      <c r="C12" s="9">
        <v>1600</v>
      </c>
      <c r="D12" s="5">
        <f>B12-C12</f>
        <v>2394.62</v>
      </c>
      <c r="E12" s="8">
        <f t="shared" si="3"/>
        <v>0.5994612754154337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200073.93</v>
      </c>
      <c r="C14" s="9">
        <v>192700</v>
      </c>
      <c r="D14" s="5">
        <f>B14-C14</f>
        <v>7373.929999999993</v>
      </c>
      <c r="E14" s="8">
        <f>D14/B14</f>
        <v>3.6856026169926254E-2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200073.93</v>
      </c>
      <c r="C16" s="9">
        <f>C14+C15</f>
        <v>192700</v>
      </c>
      <c r="D16" s="5">
        <f>B16-C16</f>
        <v>7373.929999999993</v>
      </c>
      <c r="E16" s="8">
        <f>D16/B16</f>
        <v>3.6856026169926254E-2</v>
      </c>
    </row>
    <row r="17" spans="1:6" x14ac:dyDescent="0.25">
      <c r="A17" s="2" t="s">
        <v>14</v>
      </c>
      <c r="B17" s="9">
        <f>B11+B12-B16</f>
        <v>282293.91999999952</v>
      </c>
      <c r="C17" s="9">
        <f>C11+C12-C16</f>
        <v>2671467</v>
      </c>
      <c r="D17" s="5">
        <f>B17-C17</f>
        <v>-2389173.0800000005</v>
      </c>
      <c r="E17" s="8">
        <f>D17/B17</f>
        <v>-8.4634237960208445</v>
      </c>
      <c r="F17" s="6" t="s">
        <v>88</v>
      </c>
    </row>
    <row r="18" spans="1:6" x14ac:dyDescent="0.25">
      <c r="A18" s="2" t="s">
        <v>15</v>
      </c>
      <c r="B18" s="9">
        <v>104359.17</v>
      </c>
      <c r="C18" s="9">
        <v>1028300</v>
      </c>
      <c r="D18" s="5">
        <f>B18-C18</f>
        <v>-923940.83</v>
      </c>
      <c r="E18" s="8">
        <f>D18/B18</f>
        <v>-8.8534704712580599</v>
      </c>
      <c r="F18" s="6" t="s">
        <v>88</v>
      </c>
    </row>
    <row r="19" spans="1:6" x14ac:dyDescent="0.25">
      <c r="A19" s="2" t="s">
        <v>16</v>
      </c>
      <c r="B19" s="9">
        <f>B17-B18</f>
        <v>177934.74999999953</v>
      </c>
      <c r="C19" s="9">
        <f t="shared" ref="C19:D19" si="5">C17-C18</f>
        <v>1643167</v>
      </c>
      <c r="D19" s="9">
        <f t="shared" si="5"/>
        <v>-1465232.2500000005</v>
      </c>
      <c r="E19" s="8">
        <f>D19/B19</f>
        <v>-8.2346604583983982</v>
      </c>
      <c r="F19" s="6" t="s">
        <v>88</v>
      </c>
    </row>
  </sheetData>
  <pageMargins left="0.25" right="0.25" top="1.5" bottom="0.75" header="0.3" footer="0.3"/>
  <pageSetup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2" customWidth="1"/>
    <col min="5" max="5" width="11" customWidth="1"/>
    <col min="6" max="6" width="50.5703125" style="6" customWidth="1"/>
  </cols>
  <sheetData>
    <row r="1" spans="1:6" ht="48" x14ac:dyDescent="0.25">
      <c r="A1" s="1" t="s">
        <v>17</v>
      </c>
      <c r="B1" s="7" t="s">
        <v>28</v>
      </c>
      <c r="C1" s="11" t="s">
        <v>29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2727638.21</v>
      </c>
      <c r="C2" s="9">
        <v>7596900</v>
      </c>
      <c r="D2" s="5">
        <f t="shared" ref="D2" si="0">B2-C2</f>
        <v>-4869261.79</v>
      </c>
      <c r="E2" s="8">
        <f>D2/B2</f>
        <v>-1.7851567602141782</v>
      </c>
    </row>
    <row r="3" spans="1:6" x14ac:dyDescent="0.25">
      <c r="A3" s="2" t="s">
        <v>1</v>
      </c>
      <c r="B3" s="9"/>
      <c r="C3" s="9"/>
      <c r="D3" s="5"/>
      <c r="E3" s="8"/>
    </row>
    <row r="4" spans="1:6" ht="24.75" x14ac:dyDescent="0.25">
      <c r="A4" s="2" t="s">
        <v>2</v>
      </c>
      <c r="B4" s="9">
        <v>592504.36</v>
      </c>
      <c r="C4" s="9">
        <v>2816900</v>
      </c>
      <c r="D4" s="5">
        <f t="shared" ref="D4" si="1">B4-C4</f>
        <v>-2224395.64</v>
      </c>
      <c r="E4" s="8">
        <f>D4/B4</f>
        <v>-3.7542266186868232</v>
      </c>
      <c r="F4" s="14" t="s">
        <v>86</v>
      </c>
    </row>
    <row r="5" spans="1:6" x14ac:dyDescent="0.25">
      <c r="A5" s="2" t="s">
        <v>18</v>
      </c>
      <c r="B5" s="9">
        <v>5435873.9000000004</v>
      </c>
      <c r="C5" s="9">
        <v>7596900</v>
      </c>
      <c r="D5" s="9">
        <f t="shared" ref="D5" si="2">B5-C5</f>
        <v>-2161026.0999999996</v>
      </c>
      <c r="E5" s="8">
        <f t="shared" ref="E5" si="3">D5/B5</f>
        <v>-0.39754897551983304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1265178.98</v>
      </c>
      <c r="C7" s="9">
        <v>1093233</v>
      </c>
      <c r="D7" s="5">
        <f>B7-C7</f>
        <v>171945.97999999998</v>
      </c>
      <c r="E7" s="8">
        <f t="shared" ref="E7:E12" si="4">D7/B7</f>
        <v>0.13590644700720525</v>
      </c>
    </row>
    <row r="8" spans="1:6" x14ac:dyDescent="0.25">
      <c r="A8" s="2" t="s">
        <v>5</v>
      </c>
      <c r="B8" s="9">
        <v>531308.15</v>
      </c>
      <c r="C8" s="9">
        <v>532000</v>
      </c>
      <c r="D8" s="5">
        <f t="shared" ref="D8:D10" si="5">B8-C8</f>
        <v>-691.84999999997672</v>
      </c>
      <c r="E8" s="8">
        <f t="shared" si="4"/>
        <v>-1.3021633490846634E-3</v>
      </c>
    </row>
    <row r="9" spans="1:6" x14ac:dyDescent="0.25">
      <c r="A9" s="2" t="s">
        <v>6</v>
      </c>
      <c r="B9" s="9">
        <v>247572.01</v>
      </c>
      <c r="C9" s="9">
        <v>292200</v>
      </c>
      <c r="D9" s="5">
        <f t="shared" si="5"/>
        <v>-44627.989999999991</v>
      </c>
      <c r="E9" s="8">
        <f t="shared" si="4"/>
        <v>-0.18026266378012598</v>
      </c>
      <c r="F9" s="6" t="s">
        <v>89</v>
      </c>
    </row>
    <row r="10" spans="1:6" x14ac:dyDescent="0.25">
      <c r="A10" s="2" t="s">
        <v>7</v>
      </c>
      <c r="B10" s="9">
        <f>B4+B7+B8+B9</f>
        <v>2636563.5</v>
      </c>
      <c r="C10" s="9">
        <f>C4+C7+C8+C9</f>
        <v>4734333</v>
      </c>
      <c r="D10" s="5">
        <f t="shared" si="5"/>
        <v>-2097769.5</v>
      </c>
      <c r="E10" s="8">
        <f t="shared" si="4"/>
        <v>-0.79564535426512584</v>
      </c>
      <c r="F10" s="6" t="s">
        <v>88</v>
      </c>
    </row>
    <row r="11" spans="1:6" x14ac:dyDescent="0.25">
      <c r="A11" s="2" t="s">
        <v>8</v>
      </c>
      <c r="B11" s="9">
        <f>B2-B10</f>
        <v>91074.709999999963</v>
      </c>
      <c r="C11" s="9">
        <f>C2-C10</f>
        <v>2862567</v>
      </c>
      <c r="D11" s="5">
        <f>B11-C11</f>
        <v>-2771492.29</v>
      </c>
      <c r="E11" s="8">
        <f t="shared" si="4"/>
        <v>-30.430975734097878</v>
      </c>
      <c r="F11" s="6" t="s">
        <v>88</v>
      </c>
    </row>
    <row r="12" spans="1:6" x14ac:dyDescent="0.25">
      <c r="A12" s="2" t="s">
        <v>9</v>
      </c>
      <c r="B12" s="9">
        <v>6154.52</v>
      </c>
      <c r="C12" s="9">
        <v>1600</v>
      </c>
      <c r="D12" s="5">
        <f>B12-C12</f>
        <v>4554.5200000000004</v>
      </c>
      <c r="E12" s="8">
        <f t="shared" si="4"/>
        <v>0.74002846688287638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203595.85</v>
      </c>
      <c r="C14" s="9">
        <v>192700</v>
      </c>
      <c r="D14" s="5">
        <f>B14-C14</f>
        <v>10895.850000000006</v>
      </c>
      <c r="E14" s="8">
        <f>D14/B14</f>
        <v>5.3517053515580032E-2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203595.85</v>
      </c>
      <c r="C16" s="9">
        <f>C14+C15</f>
        <v>192700</v>
      </c>
      <c r="D16" s="5">
        <f>B16-C16</f>
        <v>10895.850000000006</v>
      </c>
      <c r="E16" s="8">
        <f>D16/B16</f>
        <v>5.3517053515580032E-2</v>
      </c>
    </row>
    <row r="17" spans="1:6" x14ac:dyDescent="0.25">
      <c r="A17" s="2" t="s">
        <v>14</v>
      </c>
      <c r="B17" s="9">
        <f>B11+B12-B16</f>
        <v>-106366.62000000004</v>
      </c>
      <c r="C17" s="9">
        <f>C11+C12-C16</f>
        <v>2671467</v>
      </c>
      <c r="D17" s="5">
        <f>B17-C17</f>
        <v>-2777833.62</v>
      </c>
      <c r="E17" s="8">
        <f>D17/B17</f>
        <v>26.115651884021503</v>
      </c>
      <c r="F17" s="6" t="s">
        <v>88</v>
      </c>
    </row>
    <row r="18" spans="1:6" x14ac:dyDescent="0.25">
      <c r="A18" s="2" t="s">
        <v>15</v>
      </c>
      <c r="B18" s="9">
        <v>-43074.59</v>
      </c>
      <c r="C18" s="9">
        <v>1028300</v>
      </c>
      <c r="D18" s="5">
        <f>B18-C18</f>
        <v>-1071374.5900000001</v>
      </c>
      <c r="E18" s="8">
        <f>D18/B18</f>
        <v>24.872542953978208</v>
      </c>
      <c r="F18" s="6" t="s">
        <v>88</v>
      </c>
    </row>
    <row r="19" spans="1:6" x14ac:dyDescent="0.25">
      <c r="A19" s="2" t="s">
        <v>16</v>
      </c>
      <c r="B19" s="9">
        <f>B17-B18</f>
        <v>-63292.030000000042</v>
      </c>
      <c r="C19" s="9">
        <f t="shared" ref="C19:D19" si="6">C17-C18</f>
        <v>1643167</v>
      </c>
      <c r="D19" s="9">
        <f t="shared" si="6"/>
        <v>-1706459.03</v>
      </c>
      <c r="E19" s="8">
        <f>D19/B19</f>
        <v>26.96167321541115</v>
      </c>
      <c r="F19" s="6" t="s">
        <v>88</v>
      </c>
    </row>
  </sheetData>
  <pageMargins left="0.25" right="0.25" top="1.5" bottom="0.75" header="0.3" footer="0.3"/>
  <pageSetup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2" customWidth="1"/>
    <col min="5" max="5" width="9.7109375" customWidth="1"/>
    <col min="6" max="6" width="50.5703125" style="6" customWidth="1"/>
  </cols>
  <sheetData>
    <row r="1" spans="1:6" ht="48" x14ac:dyDescent="0.25">
      <c r="A1" s="1" t="s">
        <v>17</v>
      </c>
      <c r="B1" s="3" t="s">
        <v>32</v>
      </c>
      <c r="C1" s="4" t="s">
        <v>33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2272649.54</v>
      </c>
      <c r="C2" s="9">
        <v>7596900</v>
      </c>
      <c r="D2" s="5">
        <f t="shared" ref="D2" si="0">B2-C2</f>
        <v>-5324250.46</v>
      </c>
      <c r="E2" s="8">
        <f>D2/B2</f>
        <v>-2.3427503300838897</v>
      </c>
    </row>
    <row r="3" spans="1:6" x14ac:dyDescent="0.25">
      <c r="A3" s="2" t="s">
        <v>1</v>
      </c>
      <c r="B3" s="9"/>
      <c r="C3" s="9"/>
      <c r="D3" s="5"/>
      <c r="E3" s="8"/>
    </row>
    <row r="4" spans="1:6" ht="24.75" x14ac:dyDescent="0.25">
      <c r="A4" s="2" t="s">
        <v>2</v>
      </c>
      <c r="B4" s="9">
        <v>397403.23</v>
      </c>
      <c r="C4" s="9">
        <v>2816900</v>
      </c>
      <c r="D4" s="5">
        <f t="shared" ref="D4:D5" si="1">B4-C4</f>
        <v>-2419496.77</v>
      </c>
      <c r="E4" s="8">
        <f>D4/B4</f>
        <v>-6.0882664944620606</v>
      </c>
      <c r="F4" s="14" t="s">
        <v>86</v>
      </c>
    </row>
    <row r="5" spans="1:6" x14ac:dyDescent="0.25">
      <c r="A5" s="2" t="s">
        <v>18</v>
      </c>
      <c r="B5" s="9">
        <f>B2-B4</f>
        <v>1875246.31</v>
      </c>
      <c r="C5" s="9">
        <f>C2-C4</f>
        <v>4780000</v>
      </c>
      <c r="D5" s="9">
        <f t="shared" si="1"/>
        <v>-2904753.69</v>
      </c>
      <c r="E5" s="8">
        <f t="shared" ref="E5" si="2">D5/B5</f>
        <v>-1.5489984832979087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1992771.6</v>
      </c>
      <c r="C7" s="9">
        <v>1093233</v>
      </c>
      <c r="D7" s="5">
        <f>B7-C7</f>
        <v>899538.60000000009</v>
      </c>
      <c r="E7" s="8">
        <f t="shared" ref="E7:E12" si="3">D7/B7</f>
        <v>0.45140075260004714</v>
      </c>
    </row>
    <row r="8" spans="1:6" x14ac:dyDescent="0.25">
      <c r="A8" s="2" t="s">
        <v>5</v>
      </c>
      <c r="B8" s="9">
        <v>528512.74</v>
      </c>
      <c r="C8" s="9">
        <v>532000</v>
      </c>
      <c r="D8" s="5">
        <f t="shared" ref="D8:D10" si="4">B8-C8</f>
        <v>-3487.2600000000093</v>
      </c>
      <c r="E8" s="8">
        <f t="shared" si="3"/>
        <v>-6.598251538837095E-3</v>
      </c>
    </row>
    <row r="9" spans="1:6" x14ac:dyDescent="0.25">
      <c r="A9" s="2" t="s">
        <v>6</v>
      </c>
      <c r="B9" s="9">
        <v>248206.27</v>
      </c>
      <c r="C9" s="9">
        <v>292200</v>
      </c>
      <c r="D9" s="5">
        <f t="shared" si="4"/>
        <v>-43993.73000000001</v>
      </c>
      <c r="E9" s="8">
        <f t="shared" si="3"/>
        <v>-0.17724665053787728</v>
      </c>
      <c r="F9" s="6" t="s">
        <v>89</v>
      </c>
    </row>
    <row r="10" spans="1:6" x14ac:dyDescent="0.25">
      <c r="A10" s="2" t="s">
        <v>7</v>
      </c>
      <c r="B10" s="9">
        <f>B4+B7+B8+B9</f>
        <v>3166893.8400000003</v>
      </c>
      <c r="C10" s="9">
        <f>C4+C7+C8+C9</f>
        <v>4734333</v>
      </c>
      <c r="D10" s="5">
        <f t="shared" si="4"/>
        <v>-1567439.1599999997</v>
      </c>
      <c r="E10" s="8">
        <f t="shared" si="3"/>
        <v>-0.49494528051499181</v>
      </c>
      <c r="F10" s="6" t="s">
        <v>88</v>
      </c>
    </row>
    <row r="11" spans="1:6" x14ac:dyDescent="0.25">
      <c r="A11" s="2" t="s">
        <v>8</v>
      </c>
      <c r="B11" s="9">
        <f>B2-B10</f>
        <v>-894244.30000000028</v>
      </c>
      <c r="C11" s="9">
        <f>C2-C10</f>
        <v>2862567</v>
      </c>
      <c r="D11" s="5">
        <f>B11-C11</f>
        <v>-3756811.3000000003</v>
      </c>
      <c r="E11" s="8">
        <f t="shared" si="3"/>
        <v>4.2011017570925517</v>
      </c>
      <c r="F11" s="6" t="s">
        <v>88</v>
      </c>
    </row>
    <row r="12" spans="1:6" x14ac:dyDescent="0.25">
      <c r="A12" s="2" t="s">
        <v>9</v>
      </c>
      <c r="B12" s="9">
        <v>51095.08</v>
      </c>
      <c r="C12" s="9">
        <v>1600</v>
      </c>
      <c r="D12" s="5">
        <f>B12-C12</f>
        <v>49495.08</v>
      </c>
      <c r="E12" s="8">
        <f t="shared" si="3"/>
        <v>0.96868583041654888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202843.18</v>
      </c>
      <c r="C14" s="9">
        <v>192700</v>
      </c>
      <c r="D14" s="5">
        <f>B14-C14</f>
        <v>10143.179999999993</v>
      </c>
      <c r="E14" s="8">
        <f>D14/B14</f>
        <v>5.0005033445048502E-2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202843.18</v>
      </c>
      <c r="C16" s="9">
        <f>C14+C15</f>
        <v>192700</v>
      </c>
      <c r="D16" s="5">
        <f>B16-C16</f>
        <v>10143.179999999993</v>
      </c>
      <c r="E16" s="8">
        <f>D16/B16</f>
        <v>5.0005033445048502E-2</v>
      </c>
    </row>
    <row r="17" spans="1:6" x14ac:dyDescent="0.25">
      <c r="A17" s="2" t="s">
        <v>14</v>
      </c>
      <c r="B17" s="9">
        <f>B11+B12-B16</f>
        <v>-1045992.4000000004</v>
      </c>
      <c r="C17" s="9">
        <f>C11+C12-C16</f>
        <v>2671467</v>
      </c>
      <c r="D17" s="5">
        <f>B17-C17</f>
        <v>-3717459.4000000004</v>
      </c>
      <c r="E17" s="8">
        <f>D17/B17</f>
        <v>3.554002304414448</v>
      </c>
      <c r="F17" s="6" t="s">
        <v>88</v>
      </c>
    </row>
    <row r="18" spans="1:6" x14ac:dyDescent="0.25">
      <c r="A18" s="2" t="s">
        <v>15</v>
      </c>
      <c r="B18" s="9">
        <v>-403754.98</v>
      </c>
      <c r="C18" s="9">
        <v>1028300</v>
      </c>
      <c r="D18" s="5">
        <f>B18-C18</f>
        <v>-1432054.98</v>
      </c>
      <c r="E18" s="8">
        <f>D18/B18</f>
        <v>3.5468416513401273</v>
      </c>
      <c r="F18" s="6" t="s">
        <v>88</v>
      </c>
    </row>
    <row r="19" spans="1:6" x14ac:dyDescent="0.25">
      <c r="A19" s="2" t="s">
        <v>16</v>
      </c>
      <c r="B19" s="9">
        <f>B17-B18</f>
        <v>-642237.42000000039</v>
      </c>
      <c r="C19" s="9">
        <f t="shared" ref="C19:D19" si="5">C17-C18</f>
        <v>1643167</v>
      </c>
      <c r="D19" s="9">
        <f t="shared" si="5"/>
        <v>-2285404.4200000004</v>
      </c>
      <c r="E19" s="8">
        <f>D19/B19</f>
        <v>3.558503987512903</v>
      </c>
      <c r="F19" s="6" t="s">
        <v>88</v>
      </c>
    </row>
  </sheetData>
  <pageMargins left="0.25" right="0.25" top="1.5" bottom="0.75" header="0.3" footer="0.3"/>
  <pageSetup scale="8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2.85546875" customWidth="1"/>
    <col min="5" max="5" width="11.140625" customWidth="1"/>
    <col min="6" max="6" width="50.5703125" style="6" customWidth="1"/>
  </cols>
  <sheetData>
    <row r="1" spans="1:6" ht="48" x14ac:dyDescent="0.25">
      <c r="A1" s="1" t="s">
        <v>17</v>
      </c>
      <c r="B1" s="3" t="s">
        <v>34</v>
      </c>
      <c r="C1" s="4" t="s">
        <v>35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2231477.7400000002</v>
      </c>
      <c r="C2" s="9">
        <v>7596900</v>
      </c>
      <c r="D2" s="5">
        <f t="shared" ref="D2" si="0">B2-C2</f>
        <v>-5365422.26</v>
      </c>
      <c r="E2" s="8">
        <f>D2/B2</f>
        <v>-2.4044256251465002</v>
      </c>
    </row>
    <row r="3" spans="1:6" x14ac:dyDescent="0.25">
      <c r="A3" s="2" t="s">
        <v>1</v>
      </c>
      <c r="B3" s="9"/>
      <c r="C3" s="9"/>
      <c r="D3" s="5"/>
      <c r="E3" s="8"/>
    </row>
    <row r="4" spans="1:6" ht="24.75" x14ac:dyDescent="0.25">
      <c r="A4" s="2" t="s">
        <v>2</v>
      </c>
      <c r="B4" s="9">
        <v>357799.1</v>
      </c>
      <c r="C4" s="9">
        <v>2816900</v>
      </c>
      <c r="D4" s="5">
        <f t="shared" ref="D4:D5" si="1">B4-C4</f>
        <v>-2459100.9</v>
      </c>
      <c r="E4" s="8">
        <f>D4/B4</f>
        <v>-6.8728537886204855</v>
      </c>
      <c r="F4" s="14" t="s">
        <v>86</v>
      </c>
    </row>
    <row r="5" spans="1:6" x14ac:dyDescent="0.25">
      <c r="A5" s="2" t="s">
        <v>18</v>
      </c>
      <c r="B5" s="9">
        <f>B2-B4</f>
        <v>1873678.6400000001</v>
      </c>
      <c r="C5" s="9">
        <f>C2-C4</f>
        <v>4780000</v>
      </c>
      <c r="D5" s="9">
        <f t="shared" si="1"/>
        <v>-2906321.36</v>
      </c>
      <c r="E5" s="8">
        <f t="shared" ref="E5" si="2">D5/B5</f>
        <v>-1.5511311801046095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1308125.6499999999</v>
      </c>
      <c r="C7" s="9">
        <v>1093233</v>
      </c>
      <c r="D7" s="5">
        <f>B7-C7</f>
        <v>214892.64999999991</v>
      </c>
      <c r="E7" s="8">
        <f t="shared" ref="E7:E12" si="3">D7/B7</f>
        <v>0.16427523609830594</v>
      </c>
    </row>
    <row r="8" spans="1:6" x14ac:dyDescent="0.25">
      <c r="A8" s="2" t="s">
        <v>5</v>
      </c>
      <c r="B8" s="9">
        <v>529816.68999999994</v>
      </c>
      <c r="C8" s="9">
        <v>532000</v>
      </c>
      <c r="D8" s="5">
        <f t="shared" ref="D8:D10" si="4">B8-C8</f>
        <v>-2183.3100000000559</v>
      </c>
      <c r="E8" s="8">
        <f t="shared" si="3"/>
        <v>-4.1208781097478381E-3</v>
      </c>
    </row>
    <row r="9" spans="1:6" x14ac:dyDescent="0.25">
      <c r="A9" s="2" t="s">
        <v>6</v>
      </c>
      <c r="B9" s="9">
        <v>245724.94</v>
      </c>
      <c r="C9" s="9">
        <v>292200</v>
      </c>
      <c r="D9" s="5">
        <f t="shared" si="4"/>
        <v>-46475.06</v>
      </c>
      <c r="E9" s="8">
        <f t="shared" si="3"/>
        <v>-0.18913448508726871</v>
      </c>
      <c r="F9" s="6" t="s">
        <v>89</v>
      </c>
    </row>
    <row r="10" spans="1:6" x14ac:dyDescent="0.25">
      <c r="A10" s="2" t="s">
        <v>7</v>
      </c>
      <c r="B10" s="9">
        <f>B4+B7+B8+B9</f>
        <v>2441466.38</v>
      </c>
      <c r="C10" s="9">
        <f>C4+C7+C8+C9</f>
        <v>4734333</v>
      </c>
      <c r="D10" s="5">
        <f t="shared" si="4"/>
        <v>-2292866.62</v>
      </c>
      <c r="E10" s="8">
        <f t="shared" si="3"/>
        <v>-0.93913503736225945</v>
      </c>
    </row>
    <row r="11" spans="1:6" x14ac:dyDescent="0.25">
      <c r="A11" s="2" t="s">
        <v>8</v>
      </c>
      <c r="B11" s="9">
        <f>B2-B10</f>
        <v>-209988.63999999966</v>
      </c>
      <c r="C11" s="9">
        <f>C2-C10</f>
        <v>2862567</v>
      </c>
      <c r="D11" s="5">
        <f>B11-C11</f>
        <v>-3072555.6399999997</v>
      </c>
      <c r="E11" s="8">
        <f t="shared" si="3"/>
        <v>14.632008855336196</v>
      </c>
      <c r="F11" s="6" t="s">
        <v>88</v>
      </c>
    </row>
    <row r="12" spans="1:6" x14ac:dyDescent="0.25">
      <c r="A12" s="2" t="s">
        <v>9</v>
      </c>
      <c r="B12" s="9">
        <v>1201.81</v>
      </c>
      <c r="C12" s="9">
        <v>1600</v>
      </c>
      <c r="D12" s="5">
        <f>B12-C12</f>
        <v>-398.19000000000005</v>
      </c>
      <c r="E12" s="8">
        <f t="shared" si="3"/>
        <v>-0.33132525107962163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201561.47</v>
      </c>
      <c r="C14" s="9">
        <v>192700</v>
      </c>
      <c r="D14" s="5">
        <f>B14-C14</f>
        <v>8861.4700000000012</v>
      </c>
      <c r="E14" s="8">
        <f>D14/B14</f>
        <v>4.3964106830536615E-2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201561.47</v>
      </c>
      <c r="C16" s="9">
        <f>C14+C15</f>
        <v>192700</v>
      </c>
      <c r="D16" s="5">
        <f>B16-C16</f>
        <v>8861.4700000000012</v>
      </c>
      <c r="E16" s="8">
        <f>D16/B16</f>
        <v>4.3964106830536615E-2</v>
      </c>
    </row>
    <row r="17" spans="1:6" x14ac:dyDescent="0.25">
      <c r="A17" s="2" t="s">
        <v>14</v>
      </c>
      <c r="B17" s="9">
        <f>B11+B12-B16</f>
        <v>-410348.2999999997</v>
      </c>
      <c r="C17" s="9">
        <f>C11+C12-C16</f>
        <v>2671467</v>
      </c>
      <c r="D17" s="5">
        <f>B17-C17</f>
        <v>-3081815.3</v>
      </c>
      <c r="E17" s="8">
        <f>D17/B17</f>
        <v>7.5102426402156466</v>
      </c>
      <c r="F17" s="6" t="s">
        <v>88</v>
      </c>
    </row>
    <row r="18" spans="1:6" x14ac:dyDescent="0.25">
      <c r="A18" s="2" t="s">
        <v>15</v>
      </c>
      <c r="B18" s="9">
        <v>-158631</v>
      </c>
      <c r="C18" s="9">
        <v>1028300</v>
      </c>
      <c r="D18" s="5">
        <f>B18-C18</f>
        <v>-1186931</v>
      </c>
      <c r="E18" s="8">
        <f>D18/B18</f>
        <v>7.4823395174965803</v>
      </c>
      <c r="F18" s="6" t="s">
        <v>88</v>
      </c>
    </row>
    <row r="19" spans="1:6" x14ac:dyDescent="0.25">
      <c r="A19" s="2" t="s">
        <v>16</v>
      </c>
      <c r="B19" s="9">
        <f>B17-B18</f>
        <v>-251717.2999999997</v>
      </c>
      <c r="C19" s="9">
        <f t="shared" ref="C19:D19" si="5">C17-C18</f>
        <v>1643167</v>
      </c>
      <c r="D19" s="9">
        <f t="shared" si="5"/>
        <v>-1894884.2999999998</v>
      </c>
      <c r="E19" s="8">
        <f>D19/B19</f>
        <v>7.5278270504252278</v>
      </c>
    </row>
  </sheetData>
  <pageMargins left="0.25" right="0.25" top="1.5" bottom="0.75" header="0.3" footer="0.3"/>
  <pageSetup scale="78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2.5703125" customWidth="1"/>
    <col min="5" max="5" width="10.85546875" customWidth="1"/>
    <col min="6" max="6" width="50.5703125" style="6" customWidth="1"/>
  </cols>
  <sheetData>
    <row r="1" spans="1:6" ht="48" x14ac:dyDescent="0.25">
      <c r="A1" s="1" t="s">
        <v>17</v>
      </c>
      <c r="B1" s="3" t="s">
        <v>36</v>
      </c>
      <c r="C1" s="4" t="s">
        <v>37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2339999.7999999998</v>
      </c>
      <c r="C2" s="9">
        <v>7596900</v>
      </c>
      <c r="D2" s="5">
        <f t="shared" ref="D2" si="0">B2-C2</f>
        <v>-5256900.2</v>
      </c>
      <c r="E2" s="8">
        <f>D2/B2</f>
        <v>-2.2465387390204055</v>
      </c>
    </row>
    <row r="3" spans="1:6" x14ac:dyDescent="0.25">
      <c r="A3" s="2" t="s">
        <v>1</v>
      </c>
      <c r="B3" s="9"/>
      <c r="C3" s="9"/>
      <c r="D3" s="5"/>
      <c r="E3" s="8"/>
    </row>
    <row r="4" spans="1:6" ht="24.75" x14ac:dyDescent="0.25">
      <c r="A4" s="2" t="s">
        <v>2</v>
      </c>
      <c r="B4" s="9">
        <v>374275.56</v>
      </c>
      <c r="C4" s="9">
        <v>2816900</v>
      </c>
      <c r="D4" s="5">
        <f t="shared" ref="D4:D5" si="1">B4-C4</f>
        <v>-2442624.44</v>
      </c>
      <c r="E4" s="8">
        <f>D4/B4</f>
        <v>-6.526272888349963</v>
      </c>
      <c r="F4" s="14" t="s">
        <v>86</v>
      </c>
    </row>
    <row r="5" spans="1:6" x14ac:dyDescent="0.25">
      <c r="A5" s="2" t="s">
        <v>18</v>
      </c>
      <c r="B5" s="9">
        <f>B2-B4</f>
        <v>1965724.2399999998</v>
      </c>
      <c r="C5" s="9">
        <f>C2-C4</f>
        <v>4780000</v>
      </c>
      <c r="D5" s="9">
        <f t="shared" si="1"/>
        <v>-2814275.7600000002</v>
      </c>
      <c r="E5" s="8">
        <f t="shared" ref="E5" si="2">D5/B5</f>
        <v>-1.4316737326289473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1016641.98</v>
      </c>
      <c r="C7" s="9">
        <v>1093233</v>
      </c>
      <c r="D7" s="5">
        <f>B7-C7</f>
        <v>-76591.020000000019</v>
      </c>
      <c r="E7" s="8">
        <f t="shared" ref="E7:E12" si="3">D7/B7</f>
        <v>-7.533725884504594E-2</v>
      </c>
    </row>
    <row r="8" spans="1:6" x14ac:dyDescent="0.25">
      <c r="A8" s="2" t="s">
        <v>5</v>
      </c>
      <c r="B8" s="9">
        <v>531574.34</v>
      </c>
      <c r="C8" s="9">
        <v>532000</v>
      </c>
      <c r="D8" s="5">
        <f t="shared" ref="D8:D10" si="4">B8-C8</f>
        <v>-425.6600000000326</v>
      </c>
      <c r="E8" s="8">
        <f t="shared" si="3"/>
        <v>-8.007534750455273E-4</v>
      </c>
    </row>
    <row r="9" spans="1:6" x14ac:dyDescent="0.25">
      <c r="A9" s="2" t="s">
        <v>6</v>
      </c>
      <c r="B9" s="9">
        <v>245276.64</v>
      </c>
      <c r="C9" s="9">
        <v>292200</v>
      </c>
      <c r="D9" s="5">
        <f t="shared" si="4"/>
        <v>-46923.359999999986</v>
      </c>
      <c r="E9" s="8">
        <f t="shared" si="3"/>
        <v>-0.19130790441356332</v>
      </c>
      <c r="F9" s="6" t="s">
        <v>89</v>
      </c>
    </row>
    <row r="10" spans="1:6" x14ac:dyDescent="0.25">
      <c r="A10" s="2" t="s">
        <v>7</v>
      </c>
      <c r="B10" s="9">
        <f>B4+B7+B8+B9</f>
        <v>2167768.52</v>
      </c>
      <c r="C10" s="9">
        <f>C4+C7+C8+C9</f>
        <v>4734333</v>
      </c>
      <c r="D10" s="5">
        <f t="shared" si="4"/>
        <v>-2566564.48</v>
      </c>
      <c r="E10" s="8">
        <f t="shared" si="3"/>
        <v>-1.1839661183012289</v>
      </c>
    </row>
    <row r="11" spans="1:6" x14ac:dyDescent="0.25">
      <c r="A11" s="2" t="s">
        <v>8</v>
      </c>
      <c r="B11" s="9">
        <f>B2-B10</f>
        <v>172231.2799999998</v>
      </c>
      <c r="C11" s="9">
        <f>C2-C10</f>
        <v>2862567</v>
      </c>
      <c r="D11" s="5">
        <f>B11-C11</f>
        <v>-2690335.72</v>
      </c>
      <c r="E11" s="8">
        <f t="shared" si="3"/>
        <v>-15.620482644035413</v>
      </c>
      <c r="F11" s="6" t="s">
        <v>88</v>
      </c>
    </row>
    <row r="12" spans="1:6" x14ac:dyDescent="0.25">
      <c r="A12" s="2" t="s">
        <v>9</v>
      </c>
      <c r="B12" s="9">
        <v>-23.23</v>
      </c>
      <c r="C12" s="9">
        <v>1600</v>
      </c>
      <c r="D12" s="5">
        <f>B12-C12</f>
        <v>-1623.23</v>
      </c>
      <c r="E12" s="8">
        <f t="shared" si="3"/>
        <v>69.876452862677567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198462.93</v>
      </c>
      <c r="C14" s="9">
        <v>192700</v>
      </c>
      <c r="D14" s="5">
        <f>B14-C14</f>
        <v>5762.929999999993</v>
      </c>
      <c r="E14" s="8">
        <f>D14/B14</f>
        <v>2.9037815777485463E-2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198462.93</v>
      </c>
      <c r="C16" s="9">
        <f>C14+C15</f>
        <v>192700</v>
      </c>
      <c r="D16" s="5">
        <f>B16-C16</f>
        <v>5762.929999999993</v>
      </c>
      <c r="E16" s="8">
        <f>D16/B16</f>
        <v>2.9037815777485463E-2</v>
      </c>
    </row>
    <row r="17" spans="1:6" x14ac:dyDescent="0.25">
      <c r="A17" s="2" t="s">
        <v>14</v>
      </c>
      <c r="B17" s="9">
        <f>B11+B12-B16</f>
        <v>-26254.880000000208</v>
      </c>
      <c r="C17" s="9">
        <f>C11+C12-C16</f>
        <v>2671467</v>
      </c>
      <c r="D17" s="5">
        <f>B17-C17</f>
        <v>-2697721.8800000004</v>
      </c>
      <c r="E17" s="8">
        <f>D17/B17</f>
        <v>102.75125538566465</v>
      </c>
      <c r="F17" s="6" t="s">
        <v>88</v>
      </c>
    </row>
    <row r="18" spans="1:6" x14ac:dyDescent="0.25">
      <c r="A18" s="2" t="s">
        <v>15</v>
      </c>
      <c r="B18" s="9">
        <v>-12619.65</v>
      </c>
      <c r="C18" s="9">
        <v>1028300</v>
      </c>
      <c r="D18" s="5">
        <f>B18-C18</f>
        <v>-1040919.65</v>
      </c>
      <c r="E18" s="8">
        <f>D18/B18</f>
        <v>82.484034818715259</v>
      </c>
      <c r="F18" s="6" t="s">
        <v>88</v>
      </c>
    </row>
    <row r="19" spans="1:6" x14ac:dyDescent="0.25">
      <c r="A19" s="2" t="s">
        <v>16</v>
      </c>
      <c r="B19" s="9">
        <f>B17-B18</f>
        <v>-13635.230000000209</v>
      </c>
      <c r="C19" s="9">
        <f t="shared" ref="C19:D19" si="5">C17-C18</f>
        <v>1643167</v>
      </c>
      <c r="D19" s="9">
        <f t="shared" si="5"/>
        <v>-1656802.2300000004</v>
      </c>
      <c r="E19" s="8">
        <f>D19/B19</f>
        <v>121.50893164251539</v>
      </c>
      <c r="F19" s="6" t="s">
        <v>88</v>
      </c>
    </row>
  </sheetData>
  <pageMargins left="0.25" right="0.25" top="1.5" bottom="0.75" header="0.3" footer="0.3"/>
  <pageSetup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9"/>
  <sheetViews>
    <sheetView workbookViewId="0">
      <selection activeCell="C28" sqref="C28"/>
    </sheetView>
  </sheetViews>
  <sheetFormatPr defaultRowHeight="15" x14ac:dyDescent="0.25"/>
  <cols>
    <col min="1" max="1" width="28.5703125" bestFit="1" customWidth="1"/>
    <col min="2" max="2" width="12.5703125" customWidth="1"/>
    <col min="3" max="3" width="13.140625" customWidth="1"/>
    <col min="4" max="4" width="13.42578125" customWidth="1"/>
    <col min="5" max="5" width="9.85546875" customWidth="1"/>
    <col min="6" max="6" width="50.5703125" style="6" customWidth="1"/>
  </cols>
  <sheetData>
    <row r="1" spans="1:6" ht="48" x14ac:dyDescent="0.25">
      <c r="A1" s="1" t="s">
        <v>17</v>
      </c>
      <c r="B1" s="3" t="s">
        <v>38</v>
      </c>
      <c r="C1" s="4" t="s">
        <v>39</v>
      </c>
      <c r="D1" s="7" t="s">
        <v>21</v>
      </c>
      <c r="E1" s="7" t="s">
        <v>20</v>
      </c>
      <c r="F1" s="3" t="s">
        <v>19</v>
      </c>
    </row>
    <row r="2" spans="1:6" x14ac:dyDescent="0.25">
      <c r="A2" s="2" t="s">
        <v>0</v>
      </c>
      <c r="B2" s="9">
        <v>2375945.59</v>
      </c>
      <c r="C2" s="9">
        <v>7596900</v>
      </c>
      <c r="D2" s="5">
        <f t="shared" ref="D2" si="0">B2-C2</f>
        <v>-5220954.41</v>
      </c>
      <c r="E2" s="8">
        <f>D2/B2</f>
        <v>-2.1974217052672493</v>
      </c>
    </row>
    <row r="3" spans="1:6" x14ac:dyDescent="0.25">
      <c r="A3" s="2" t="s">
        <v>1</v>
      </c>
      <c r="B3" s="9"/>
      <c r="C3" s="9"/>
      <c r="D3" s="5"/>
      <c r="E3" s="8"/>
    </row>
    <row r="4" spans="1:6" ht="24.75" x14ac:dyDescent="0.25">
      <c r="A4" s="2" t="s">
        <v>2</v>
      </c>
      <c r="B4" s="9">
        <v>398606.77</v>
      </c>
      <c r="C4" s="9">
        <v>2816900</v>
      </c>
      <c r="D4" s="5">
        <f t="shared" ref="D4:D5" si="1">B4-C4</f>
        <v>-2418293.23</v>
      </c>
      <c r="E4" s="8">
        <f>D4/B4</f>
        <v>-6.0668644187854612</v>
      </c>
      <c r="F4" s="14" t="s">
        <v>86</v>
      </c>
    </row>
    <row r="5" spans="1:6" x14ac:dyDescent="0.25">
      <c r="A5" s="2" t="s">
        <v>18</v>
      </c>
      <c r="B5" s="9">
        <f>B2-B4</f>
        <v>1977338.8199999998</v>
      </c>
      <c r="C5" s="9">
        <f>C2-C4</f>
        <v>4780000</v>
      </c>
      <c r="D5" s="9">
        <f t="shared" si="1"/>
        <v>-2802661.18</v>
      </c>
      <c r="E5" s="8">
        <f t="shared" ref="E5" si="2">D5/B5</f>
        <v>-1.4173904601741447</v>
      </c>
    </row>
    <row r="6" spans="1:6" x14ac:dyDescent="0.25">
      <c r="A6" s="2" t="s">
        <v>3</v>
      </c>
      <c r="B6" s="9">
        <v>0</v>
      </c>
      <c r="C6" s="9">
        <v>0</v>
      </c>
      <c r="D6" s="5">
        <f>B6-C6</f>
        <v>0</v>
      </c>
      <c r="E6" s="8"/>
    </row>
    <row r="7" spans="1:6" x14ac:dyDescent="0.25">
      <c r="A7" s="2" t="s">
        <v>4</v>
      </c>
      <c r="B7" s="9">
        <v>-526437.14</v>
      </c>
      <c r="C7" s="9">
        <v>1093233</v>
      </c>
      <c r="D7" s="5">
        <f>B7-C7</f>
        <v>-1619670.1400000001</v>
      </c>
      <c r="E7" s="8">
        <f t="shared" ref="E7:E12" si="3">D7/B7</f>
        <v>3.0766638919130975</v>
      </c>
    </row>
    <row r="8" spans="1:6" x14ac:dyDescent="0.25">
      <c r="A8" s="2" t="s">
        <v>5</v>
      </c>
      <c r="B8" s="9">
        <v>533034.55000000005</v>
      </c>
      <c r="C8" s="9">
        <v>532000</v>
      </c>
      <c r="D8" s="5">
        <f t="shared" ref="D8:D10" si="4">B8-C8</f>
        <v>1034.5500000000466</v>
      </c>
      <c r="E8" s="8">
        <f t="shared" si="3"/>
        <v>1.9408685609592221E-3</v>
      </c>
    </row>
    <row r="9" spans="1:6" x14ac:dyDescent="0.25">
      <c r="A9" s="2" t="s">
        <v>6</v>
      </c>
      <c r="B9" s="9">
        <v>245244.74</v>
      </c>
      <c r="C9" s="9">
        <v>292200</v>
      </c>
      <c r="D9" s="5">
        <f t="shared" si="4"/>
        <v>-46955.260000000009</v>
      </c>
      <c r="E9" s="8">
        <f t="shared" si="3"/>
        <v>-0.19146286277128721</v>
      </c>
      <c r="F9" s="6" t="s">
        <v>89</v>
      </c>
    </row>
    <row r="10" spans="1:6" x14ac:dyDescent="0.25">
      <c r="A10" s="2" t="s">
        <v>7</v>
      </c>
      <c r="B10" s="9">
        <f>B4+B7+B8+B9</f>
        <v>650448.92000000004</v>
      </c>
      <c r="C10" s="9">
        <f>C4+C7+C8+C9</f>
        <v>4734333</v>
      </c>
      <c r="D10" s="5">
        <f t="shared" si="4"/>
        <v>-4083884.08</v>
      </c>
      <c r="E10" s="8">
        <f t="shared" si="3"/>
        <v>-6.2785623196976017</v>
      </c>
    </row>
    <row r="11" spans="1:6" x14ac:dyDescent="0.25">
      <c r="A11" s="2" t="s">
        <v>8</v>
      </c>
      <c r="B11" s="9">
        <f>B2-B10</f>
        <v>1725496.67</v>
      </c>
      <c r="C11" s="9">
        <f>C2-C10</f>
        <v>2862567</v>
      </c>
      <c r="D11" s="5">
        <f>B11-C11</f>
        <v>-1137070.33</v>
      </c>
      <c r="E11" s="8">
        <f t="shared" si="3"/>
        <v>-0.65898146879645969</v>
      </c>
      <c r="F11" s="6" t="s">
        <v>88</v>
      </c>
    </row>
    <row r="12" spans="1:6" x14ac:dyDescent="0.25">
      <c r="A12" s="2" t="s">
        <v>9</v>
      </c>
      <c r="B12" s="9">
        <v>-3678058.72</v>
      </c>
      <c r="C12" s="9">
        <v>1600</v>
      </c>
      <c r="D12" s="5">
        <f>B12-C12</f>
        <v>-3679658.72</v>
      </c>
      <c r="E12" s="8">
        <f t="shared" si="3"/>
        <v>1.0004350120870285</v>
      </c>
    </row>
    <row r="13" spans="1:6" x14ac:dyDescent="0.25">
      <c r="A13" s="2" t="s">
        <v>10</v>
      </c>
      <c r="B13" s="9"/>
      <c r="C13" s="9"/>
      <c r="D13" s="5"/>
      <c r="E13" s="8"/>
    </row>
    <row r="14" spans="1:6" x14ac:dyDescent="0.25">
      <c r="A14" s="2" t="s">
        <v>11</v>
      </c>
      <c r="B14" s="9">
        <v>191799.91</v>
      </c>
      <c r="C14" s="9">
        <v>192700</v>
      </c>
      <c r="D14" s="5">
        <f>B14-C14</f>
        <v>-900.08999999999651</v>
      </c>
      <c r="E14" s="8">
        <f>D14/B14</f>
        <v>-4.6928593449287667E-3</v>
      </c>
    </row>
    <row r="15" spans="1:6" x14ac:dyDescent="0.25">
      <c r="A15" s="2" t="s">
        <v>12</v>
      </c>
      <c r="B15" s="9">
        <v>0</v>
      </c>
      <c r="C15" s="9">
        <v>0</v>
      </c>
      <c r="D15" s="5">
        <f>B15-C15</f>
        <v>0</v>
      </c>
      <c r="E15" s="8"/>
    </row>
    <row r="16" spans="1:6" x14ac:dyDescent="0.25">
      <c r="A16" s="2" t="s">
        <v>13</v>
      </c>
      <c r="B16" s="9">
        <f>B14+B15</f>
        <v>191799.91</v>
      </c>
      <c r="C16" s="9">
        <f>C14+C15</f>
        <v>192700</v>
      </c>
      <c r="D16" s="5">
        <f>B16-C16</f>
        <v>-900.08999999999651</v>
      </c>
      <c r="E16" s="8">
        <f>D16/B16</f>
        <v>-4.6928593449287667E-3</v>
      </c>
    </row>
    <row r="17" spans="1:6" x14ac:dyDescent="0.25">
      <c r="A17" s="2" t="s">
        <v>14</v>
      </c>
      <c r="B17" s="9">
        <f>B11+B12-B16</f>
        <v>-2144361.9600000004</v>
      </c>
      <c r="C17" s="9">
        <f>C11+C12-C16</f>
        <v>2671467</v>
      </c>
      <c r="D17" s="5">
        <f>B17-C17</f>
        <v>-4815828.9600000009</v>
      </c>
      <c r="E17" s="8">
        <f>D17/B17</f>
        <v>2.2458097326068964</v>
      </c>
      <c r="F17" s="6" t="s">
        <v>88</v>
      </c>
    </row>
    <row r="18" spans="1:6" x14ac:dyDescent="0.25">
      <c r="A18" s="2" t="s">
        <v>15</v>
      </c>
      <c r="B18" s="9">
        <v>-208247.46</v>
      </c>
      <c r="C18" s="9">
        <v>1028300</v>
      </c>
      <c r="D18" s="5">
        <f>B18-C18</f>
        <v>-1236547.46</v>
      </c>
      <c r="E18" s="8">
        <f>D18/B18</f>
        <v>5.9378753527173878</v>
      </c>
      <c r="F18" s="6" t="s">
        <v>88</v>
      </c>
    </row>
    <row r="19" spans="1:6" x14ac:dyDescent="0.25">
      <c r="A19" s="2" t="s">
        <v>16</v>
      </c>
      <c r="B19" s="9">
        <f>B17-B18</f>
        <v>-1936114.5000000005</v>
      </c>
      <c r="C19" s="9">
        <f t="shared" ref="C19:D19" si="5">C17-C18</f>
        <v>1643167</v>
      </c>
      <c r="D19" s="9">
        <f t="shared" si="5"/>
        <v>-3579281.5000000009</v>
      </c>
      <c r="E19" s="8">
        <f>D19/B19</f>
        <v>1.8486930912402133</v>
      </c>
      <c r="F19" s="6" t="s">
        <v>88</v>
      </c>
    </row>
  </sheetData>
  <pageMargins left="0.25" right="0.25" top="1.5" bottom="0.75" header="0.3" footer="0.3"/>
  <pageSetup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January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September 2017</vt:lpstr>
      <vt:lpstr>October 2017</vt:lpstr>
      <vt:lpstr>November 2017</vt:lpstr>
      <vt:lpstr>December 2017</vt:lpstr>
      <vt:lpstr>January 2018</vt:lpstr>
      <vt:lpstr>February 2018</vt:lpstr>
      <vt:lpstr>March 2018</vt:lpstr>
      <vt:lpstr>April 2018</vt:lpstr>
      <vt:lpstr>May 2018</vt:lpstr>
      <vt:lpstr>June 2018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February 2019</vt:lpstr>
      <vt:lpstr>March 2019</vt:lpstr>
      <vt:lpstr>April 2019</vt:lpstr>
      <vt:lpstr>May 2019</vt:lpstr>
      <vt:lpstr>June 2019</vt:lpstr>
      <vt:lpstr>July 2019</vt:lpstr>
      <vt:lpstr>August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Brown</dc:creator>
  <cp:lastModifiedBy>Andrea Schroeder</cp:lastModifiedBy>
  <cp:lastPrinted>2021-07-25T20:47:36Z</cp:lastPrinted>
  <dcterms:created xsi:type="dcterms:W3CDTF">2021-05-27T03:46:23Z</dcterms:created>
  <dcterms:modified xsi:type="dcterms:W3CDTF">2021-07-25T20:47:43Z</dcterms:modified>
</cp:coreProperties>
</file>