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FSV01\Home$\vic2979\Documents\Delta Rate Case\PSC DR 1\Question No. 5\"/>
    </mc:Choice>
  </mc:AlternateContent>
  <xr:revisionPtr revIDLastSave="0" documentId="13_ncr:1_{FB7D9B20-9811-4175-947E-293BB20A4CD3}" xr6:coauthVersionLast="36" xr6:coauthVersionMax="36" xr10:uidLastSave="{00000000-0000-0000-0000-000000000000}"/>
  <bookViews>
    <workbookView xWindow="0" yWindow="0" windowWidth="23040" windowHeight="8770" activeTab="1" xr2:uid="{F9EC7F0A-B3D6-4D46-9146-A4A82647A58D}"/>
  </bookViews>
  <sheets>
    <sheet name="Summary" sheetId="1" r:id="rId1"/>
    <sheet name="Summary 8-2019 to 8-2020" sheetId="4" r:id="rId2"/>
    <sheet name="Delt 1600 Sppt" sheetId="2" r:id="rId3"/>
    <sheet name="PKYC 1300 Sppt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4" l="1"/>
  <c r="Q15" i="4" s="1"/>
  <c r="P29" i="4" l="1"/>
  <c r="Q29" i="4" s="1"/>
  <c r="P28" i="4" l="1"/>
  <c r="Q28" i="4" s="1"/>
  <c r="P25" i="4"/>
  <c r="Q25" i="4" s="1"/>
  <c r="P24" i="4"/>
  <c r="Q24" i="4" s="1"/>
  <c r="P23" i="4"/>
  <c r="Q23" i="4" s="1"/>
  <c r="Q22" i="4"/>
  <c r="P22" i="4"/>
  <c r="P21" i="4"/>
  <c r="Q21" i="4" s="1"/>
  <c r="P20" i="4"/>
  <c r="Q20" i="4" s="1"/>
  <c r="P19" i="4"/>
  <c r="Q19" i="4" s="1"/>
  <c r="P14" i="4"/>
  <c r="Q14" i="4" s="1"/>
  <c r="P11" i="4"/>
  <c r="Q11" i="4" s="1"/>
  <c r="P10" i="4"/>
  <c r="Q10" i="4" s="1"/>
  <c r="P9" i="4"/>
  <c r="Q9" i="4" s="1"/>
  <c r="Q8" i="4"/>
  <c r="P8" i="4"/>
  <c r="P7" i="4"/>
  <c r="Q7" i="4" s="1"/>
  <c r="P6" i="4"/>
  <c r="Q6" i="4" s="1"/>
  <c r="P5" i="4"/>
  <c r="Q5" i="4" s="1"/>
  <c r="P25" i="1" l="1"/>
  <c r="Q25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3" i="1"/>
  <c r="Q13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</calcChain>
</file>

<file path=xl/sharedStrings.xml><?xml version="1.0" encoding="utf-8"?>
<sst xmlns="http://schemas.openxmlformats.org/spreadsheetml/2006/main" count="125" uniqueCount="48">
  <si>
    <t>Delta/Peoples KY</t>
  </si>
  <si>
    <t>Monthly Account Balances and Calculation of Average (13-month) Account Balances</t>
  </si>
  <si>
    <t>August-2021</t>
  </si>
  <si>
    <t>Total</t>
  </si>
  <si>
    <t>13 Mo Avg</t>
  </si>
  <si>
    <t>July-2021</t>
  </si>
  <si>
    <t>June-2021</t>
  </si>
  <si>
    <t>May-2021</t>
  </si>
  <si>
    <t>April-2021</t>
  </si>
  <si>
    <t>March-2021</t>
  </si>
  <si>
    <t>February-2021</t>
  </si>
  <si>
    <t>January-2021</t>
  </si>
  <si>
    <t>December-2020</t>
  </si>
  <si>
    <t>November-2020</t>
  </si>
  <si>
    <t>October-2020</t>
  </si>
  <si>
    <t>September-2020</t>
  </si>
  <si>
    <t>August-2020</t>
  </si>
  <si>
    <t>Plant in service</t>
  </si>
  <si>
    <t>Plant purcahsed or sold</t>
  </si>
  <si>
    <t>Account</t>
  </si>
  <si>
    <t>Construction work in progress</t>
  </si>
  <si>
    <t>Property held for future use</t>
  </si>
  <si>
    <t>Completed construction not classified</t>
  </si>
  <si>
    <t>Depreciation reserve</t>
  </si>
  <si>
    <t>Material and Supplies</t>
  </si>
  <si>
    <t>Balance in accounts payable applicable to amounts included in plant under construction</t>
  </si>
  <si>
    <t xml:space="preserve"> - </t>
  </si>
  <si>
    <t>Delta -1600</t>
  </si>
  <si>
    <t>PKYC - 1300</t>
  </si>
  <si>
    <t>August-2019</t>
  </si>
  <si>
    <t>September-2019</t>
  </si>
  <si>
    <t>October-2019</t>
  </si>
  <si>
    <t>November-2019</t>
  </si>
  <si>
    <t>December-2019</t>
  </si>
  <si>
    <t>January-2020</t>
  </si>
  <si>
    <t>February-2020</t>
  </si>
  <si>
    <t>March-2020</t>
  </si>
  <si>
    <t>April-2020</t>
  </si>
  <si>
    <t>May-2020</t>
  </si>
  <si>
    <t>June-2020</t>
  </si>
  <si>
    <t>July-2020</t>
  </si>
  <si>
    <t>Balance in prepayments applicable to amounts included in plant under construction</t>
  </si>
  <si>
    <t>*  The Company is not required to compute minimum cash requirements, therefore, this information is not available.</t>
  </si>
  <si>
    <t>Computation and development of minimum cash requirements (*)</t>
  </si>
  <si>
    <r>
      <t xml:space="preserve">Computation and development of minimum cash requirements </t>
    </r>
    <r>
      <rPr>
        <vertAlign val="superscript"/>
        <sz val="9"/>
        <rFont val="Calibri"/>
        <family val="2"/>
        <scheme val="minor"/>
      </rPr>
      <t>(1)</t>
    </r>
  </si>
  <si>
    <r>
      <t>Balance in accounts payable applicable to amounts included in utility 
plant in service (If actual is indeterminable, provide a reasonable estimate.)</t>
    </r>
    <r>
      <rPr>
        <vertAlign val="superscript"/>
        <sz val="9"/>
        <rFont val="Calibri"/>
        <family val="2"/>
        <scheme val="minor"/>
      </rPr>
      <t xml:space="preserve"> (2)</t>
    </r>
  </si>
  <si>
    <t>(1) The Company is not required to compute minimum cash requirements, therefore, this information is not available.</t>
  </si>
  <si>
    <t>(2) The Company records are not maintained in a manner to determine the amount applicable to accounts payable or to reasonably estimate the balances in accounts payable for the account requested.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</si>
</sst>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4" fontId="2" fillId="0" borderId="0" xfId="0" applyNumberFormat="1" applyFont="1"/>
    <xf numFmtId="44" fontId="2" fillId="2" borderId="0" xfId="0" applyNumberFormat="1" applyFont="1" applyFill="1"/>
    <xf numFmtId="0" fontId="1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2" fillId="0" borderId="0" xfId="0" applyNumberFormat="1" applyFont="1" applyFill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44" fontId="3" fillId="0" borderId="0" xfId="1" applyFont="1"/>
    <xf numFmtId="44" fontId="1" fillId="0" borderId="0" xfId="0" applyNumberFormat="1" applyFont="1"/>
    <xf numFmtId="44" fontId="2" fillId="3" borderId="0" xfId="0" applyNumberFormat="1" applyFont="1" applyFill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6" Type="http://schemas.openxmlformats.org/officeDocument/2006/relationships/image" Target="../media/image14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84461</xdr:colOff>
      <xdr:row>33</xdr:row>
      <xdr:rowOff>8128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252070-D587-415E-A6C9-B623A371B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2880"/>
          <a:ext cx="7399661" cy="586028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24</xdr:col>
      <xdr:colOff>602613</xdr:colOff>
      <xdr:row>33</xdr:row>
      <xdr:rowOff>69093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6C81B3-7BAB-4B3F-89EB-0DE14D582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182880"/>
          <a:ext cx="7308213" cy="59212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11</xdr:col>
      <xdr:colOff>419717</xdr:colOff>
      <xdr:row>66</xdr:row>
      <xdr:rowOff>99576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201EE8-61C7-4CBC-B903-2C2A1A6B2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17920"/>
          <a:ext cx="7125317" cy="5951736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24</xdr:col>
      <xdr:colOff>396855</xdr:colOff>
      <xdr:row>66</xdr:row>
      <xdr:rowOff>122438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5739C66-AE60-4F25-89FF-A52517090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4800" y="6217920"/>
          <a:ext cx="7102455" cy="59745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11</xdr:col>
      <xdr:colOff>511165</xdr:colOff>
      <xdr:row>101</xdr:row>
      <xdr:rowOff>23385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A9D80C2-63EC-4E45-A29A-74DCD821A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435840"/>
          <a:ext cx="7216765" cy="60584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24</xdr:col>
      <xdr:colOff>412097</xdr:colOff>
      <xdr:row>101</xdr:row>
      <xdr:rowOff>38626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C8647D6-E1D0-4CC3-92A2-2C0424265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924800" y="12435840"/>
          <a:ext cx="7117697" cy="60736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11</xdr:col>
      <xdr:colOff>419717</xdr:colOff>
      <xdr:row>134</xdr:row>
      <xdr:rowOff>76714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419F6B9-DF0C-4D8C-8DA0-30E99739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8653760"/>
          <a:ext cx="7125317" cy="592887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24</xdr:col>
      <xdr:colOff>389235</xdr:colOff>
      <xdr:row>134</xdr:row>
      <xdr:rowOff>168162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C203582-4079-42CA-A212-51F4C0ABC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924800" y="18653760"/>
          <a:ext cx="7094835" cy="60203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290166</xdr:colOff>
      <xdr:row>33</xdr:row>
      <xdr:rowOff>145300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695970-9F03-4F43-A6A2-75377AA95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2880"/>
          <a:ext cx="6995766" cy="599746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23</xdr:col>
      <xdr:colOff>526407</xdr:colOff>
      <xdr:row>34</xdr:row>
      <xdr:rowOff>69109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7E10B7-7FDE-4A2A-84E6-85A8D4613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182880"/>
          <a:ext cx="7232007" cy="61041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11</xdr:col>
      <xdr:colOff>244442</xdr:colOff>
      <xdr:row>67</xdr:row>
      <xdr:rowOff>76714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C5E52C-CB59-44CA-B261-8AA2B421F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00800"/>
          <a:ext cx="6950042" cy="592887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23</xdr:col>
      <xdr:colOff>160615</xdr:colOff>
      <xdr:row>68</xdr:row>
      <xdr:rowOff>46247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D316608-3369-4C90-ADF6-630C82983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15200" y="6400800"/>
          <a:ext cx="6866215" cy="60812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11</xdr:col>
      <xdr:colOff>252063</xdr:colOff>
      <xdr:row>101</xdr:row>
      <xdr:rowOff>38610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E1CE9CD-9503-4769-91E6-74E602394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618720"/>
          <a:ext cx="6957663" cy="589077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69</xdr:row>
      <xdr:rowOff>0</xdr:rowOff>
    </xdr:from>
    <xdr:to>
      <xdr:col>23</xdr:col>
      <xdr:colOff>465441</xdr:colOff>
      <xdr:row>101</xdr:row>
      <xdr:rowOff>23369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9D3B72C-0882-499F-A3CE-E83D861D0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15200" y="12618720"/>
          <a:ext cx="7171041" cy="587552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102</xdr:row>
      <xdr:rowOff>0</xdr:rowOff>
    </xdr:from>
    <xdr:to>
      <xdr:col>11</xdr:col>
      <xdr:colOff>304801</xdr:colOff>
      <xdr:row>133</xdr:row>
      <xdr:rowOff>168146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AEC2254-B972-46A0-8A94-C9947928E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18653760"/>
          <a:ext cx="7010400" cy="583742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23</xdr:col>
      <xdr:colOff>366373</xdr:colOff>
      <xdr:row>134</xdr:row>
      <xdr:rowOff>168162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A209891-B090-42A9-AECF-CCF13CA25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15200" y="18653760"/>
          <a:ext cx="7071973" cy="6020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4DFC3-1FF8-450F-9DD0-AB7A3600DC4F}">
  <sheetPr>
    <pageSetUpPr fitToPage="1"/>
  </sheetPr>
  <dimension ref="A1:Q28"/>
  <sheetViews>
    <sheetView topLeftCell="A8" workbookViewId="0">
      <selection activeCell="C24" sqref="C24:Q24"/>
    </sheetView>
  </sheetViews>
  <sheetFormatPr defaultColWidth="8.90625" defaultRowHeight="12" x14ac:dyDescent="0.3"/>
  <cols>
    <col min="1" max="1" width="30.08984375" style="1" customWidth="1"/>
    <col min="2" max="2" width="6.36328125" style="1" bestFit="1" customWidth="1"/>
    <col min="3" max="15" width="13.81640625" style="1" customWidth="1"/>
    <col min="16" max="16" width="15" style="1" bestFit="1" customWidth="1"/>
    <col min="17" max="17" width="13.81640625" style="1" customWidth="1"/>
    <col min="18" max="16384" width="8.90625" style="1"/>
  </cols>
  <sheetData>
    <row r="1" spans="1:17" x14ac:dyDescent="0.3">
      <c r="A1" s="1" t="s">
        <v>0</v>
      </c>
    </row>
    <row r="2" spans="1:17" x14ac:dyDescent="0.3">
      <c r="A2" s="1" t="s">
        <v>1</v>
      </c>
    </row>
    <row r="4" spans="1:17" x14ac:dyDescent="0.3">
      <c r="A4" s="2" t="s">
        <v>27</v>
      </c>
      <c r="B4" s="2" t="s">
        <v>19</v>
      </c>
      <c r="C4" s="3" t="s">
        <v>16</v>
      </c>
      <c r="D4" s="3" t="s">
        <v>15</v>
      </c>
      <c r="E4" s="3" t="s">
        <v>14</v>
      </c>
      <c r="F4" s="3" t="s">
        <v>13</v>
      </c>
      <c r="G4" s="3" t="s">
        <v>12</v>
      </c>
      <c r="H4" s="3" t="s">
        <v>11</v>
      </c>
      <c r="I4" s="3" t="s">
        <v>10</v>
      </c>
      <c r="J4" s="3" t="s">
        <v>9</v>
      </c>
      <c r="K4" s="3" t="s">
        <v>8</v>
      </c>
      <c r="L4" s="3" t="s">
        <v>7</v>
      </c>
      <c r="M4" s="3" t="s">
        <v>6</v>
      </c>
      <c r="N4" s="3" t="s">
        <v>5</v>
      </c>
      <c r="O4" s="3" t="s">
        <v>2</v>
      </c>
      <c r="P4" s="2" t="s">
        <v>3</v>
      </c>
      <c r="Q4" s="2" t="s">
        <v>4</v>
      </c>
    </row>
    <row r="5" spans="1:17" x14ac:dyDescent="0.3">
      <c r="A5" s="1" t="s">
        <v>17</v>
      </c>
      <c r="B5" s="2">
        <v>101</v>
      </c>
      <c r="C5" s="4">
        <v>263200803.22999999</v>
      </c>
      <c r="D5" s="4">
        <v>263331234.47999999</v>
      </c>
      <c r="E5" s="4">
        <v>265976321.91</v>
      </c>
      <c r="F5" s="4">
        <v>267030267.13</v>
      </c>
      <c r="G5" s="4">
        <v>265024086.53</v>
      </c>
      <c r="H5" s="4">
        <v>264918941.94</v>
      </c>
      <c r="I5" s="4">
        <v>265019821.44999999</v>
      </c>
      <c r="J5" s="4">
        <v>265573932.16999999</v>
      </c>
      <c r="K5" s="4">
        <v>266108152.72</v>
      </c>
      <c r="L5" s="5">
        <v>0</v>
      </c>
      <c r="M5" s="5">
        <v>0</v>
      </c>
      <c r="N5" s="5">
        <v>0</v>
      </c>
      <c r="O5" s="5">
        <v>0</v>
      </c>
      <c r="P5" s="5">
        <f>SUM(C5:O5)</f>
        <v>2386183561.5599999</v>
      </c>
      <c r="Q5" s="5">
        <f>ROUND(P5/13,2)</f>
        <v>183552581.66</v>
      </c>
    </row>
    <row r="6" spans="1:17" x14ac:dyDescent="0.3">
      <c r="A6" s="1" t="s">
        <v>18</v>
      </c>
      <c r="B6" s="2">
        <v>102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5">
        <v>0</v>
      </c>
      <c r="M6" s="5">
        <v>0</v>
      </c>
      <c r="N6" s="5">
        <v>0</v>
      </c>
      <c r="O6" s="5">
        <v>0</v>
      </c>
      <c r="P6" s="5">
        <f t="shared" ref="P6:P13" si="0">SUM(C6:O6)</f>
        <v>0</v>
      </c>
      <c r="Q6" s="5">
        <f t="shared" ref="Q6:Q13" si="1">ROUND(P6/13,2)</f>
        <v>0</v>
      </c>
    </row>
    <row r="7" spans="1:17" x14ac:dyDescent="0.3">
      <c r="A7" s="1" t="s">
        <v>21</v>
      </c>
      <c r="B7" s="2">
        <v>105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5">
        <v>0</v>
      </c>
      <c r="M7" s="5">
        <v>0</v>
      </c>
      <c r="N7" s="5">
        <v>0</v>
      </c>
      <c r="O7" s="5">
        <v>0</v>
      </c>
      <c r="P7" s="5">
        <f t="shared" si="0"/>
        <v>0</v>
      </c>
      <c r="Q7" s="5">
        <f t="shared" si="1"/>
        <v>0</v>
      </c>
    </row>
    <row r="8" spans="1:17" x14ac:dyDescent="0.3">
      <c r="A8" s="1" t="s">
        <v>22</v>
      </c>
      <c r="B8" s="2">
        <v>106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5">
        <v>0</v>
      </c>
      <c r="M8" s="5">
        <v>0</v>
      </c>
      <c r="N8" s="5">
        <v>0</v>
      </c>
      <c r="O8" s="5">
        <v>0</v>
      </c>
      <c r="P8" s="5">
        <f t="shared" si="0"/>
        <v>0</v>
      </c>
      <c r="Q8" s="5">
        <f t="shared" si="1"/>
        <v>0</v>
      </c>
    </row>
    <row r="9" spans="1:17" x14ac:dyDescent="0.3">
      <c r="A9" s="1" t="s">
        <v>20</v>
      </c>
      <c r="B9" s="2">
        <v>107</v>
      </c>
      <c r="C9" s="4">
        <v>5903738.3799999999</v>
      </c>
      <c r="D9" s="4">
        <v>6453760.04</v>
      </c>
      <c r="E9" s="4">
        <v>4907641.5999999996</v>
      </c>
      <c r="F9" s="4">
        <v>4785011.8099999996</v>
      </c>
      <c r="G9" s="4">
        <v>4575746.55</v>
      </c>
      <c r="H9" s="4">
        <v>4811613.68</v>
      </c>
      <c r="I9" s="4">
        <v>5194024.97</v>
      </c>
      <c r="J9" s="4">
        <v>5492404.1600000001</v>
      </c>
      <c r="K9" s="4">
        <v>6135117.3300000001</v>
      </c>
      <c r="L9" s="5">
        <v>0</v>
      </c>
      <c r="M9" s="5">
        <v>0</v>
      </c>
      <c r="N9" s="5">
        <v>0</v>
      </c>
      <c r="O9" s="5">
        <v>0</v>
      </c>
      <c r="P9" s="5">
        <f t="shared" si="0"/>
        <v>48259058.519999996</v>
      </c>
      <c r="Q9" s="5">
        <f t="shared" si="1"/>
        <v>3712235.27</v>
      </c>
    </row>
    <row r="10" spans="1:17" x14ac:dyDescent="0.3">
      <c r="A10" s="1" t="s">
        <v>23</v>
      </c>
      <c r="B10" s="2">
        <v>108</v>
      </c>
      <c r="C10" s="4">
        <v>-115972408.15000001</v>
      </c>
      <c r="D10" s="4">
        <v>-115968767.45999999</v>
      </c>
      <c r="E10" s="4">
        <v>-116371752.31</v>
      </c>
      <c r="F10" s="4">
        <v>-116876418.89</v>
      </c>
      <c r="G10" s="4">
        <v>-114108809.29000001</v>
      </c>
      <c r="H10" s="4">
        <v>-114719084.03</v>
      </c>
      <c r="I10" s="4">
        <v>-115342197.83</v>
      </c>
      <c r="J10" s="4">
        <v>-115924680.19</v>
      </c>
      <c r="K10" s="4">
        <v>-116499049.72</v>
      </c>
      <c r="L10" s="5">
        <v>0</v>
      </c>
      <c r="M10" s="5">
        <v>0</v>
      </c>
      <c r="N10" s="5">
        <v>0</v>
      </c>
      <c r="O10" s="5">
        <v>0</v>
      </c>
      <c r="P10" s="5">
        <f t="shared" si="0"/>
        <v>-1041783167.8700001</v>
      </c>
      <c r="Q10" s="5">
        <f t="shared" si="1"/>
        <v>-80137166.760000005</v>
      </c>
    </row>
    <row r="11" spans="1:17" x14ac:dyDescent="0.3">
      <c r="A11" s="1" t="s">
        <v>24</v>
      </c>
      <c r="B11" s="2">
        <v>154</v>
      </c>
      <c r="C11" s="4">
        <v>617482.99</v>
      </c>
      <c r="D11" s="4">
        <v>594298.24</v>
      </c>
      <c r="E11" s="4">
        <v>575294.59</v>
      </c>
      <c r="F11" s="4">
        <v>609276.77</v>
      </c>
      <c r="G11" s="4">
        <v>601154.29</v>
      </c>
      <c r="H11" s="4">
        <v>600820.81000000006</v>
      </c>
      <c r="I11" s="4">
        <v>593693.56999999995</v>
      </c>
      <c r="J11" s="4">
        <v>689562.46</v>
      </c>
      <c r="K11" s="4">
        <v>776612.74</v>
      </c>
      <c r="L11" s="5">
        <v>0</v>
      </c>
      <c r="M11" s="5">
        <v>0</v>
      </c>
      <c r="N11" s="5">
        <v>0</v>
      </c>
      <c r="O11" s="5">
        <v>0</v>
      </c>
      <c r="P11" s="5">
        <f t="shared" si="0"/>
        <v>5658196.46</v>
      </c>
      <c r="Q11" s="5">
        <f t="shared" si="1"/>
        <v>435245.88</v>
      </c>
    </row>
    <row r="12" spans="1:17" ht="24" x14ac:dyDescent="0.3">
      <c r="A12" s="11" t="s">
        <v>43</v>
      </c>
      <c r="B12" s="2" t="s">
        <v>26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36" x14ac:dyDescent="0.3">
      <c r="A13" s="12" t="s">
        <v>25</v>
      </c>
      <c r="B13" s="2" t="s">
        <v>26</v>
      </c>
      <c r="C13" s="10">
        <v>-406597.51000000007</v>
      </c>
      <c r="D13" s="10">
        <v>-127836.06</v>
      </c>
      <c r="E13" s="10">
        <v>-439763.20000000001</v>
      </c>
      <c r="F13" s="10">
        <v>-248747.34999999998</v>
      </c>
      <c r="G13" s="10">
        <v>-22066.32</v>
      </c>
      <c r="H13" s="10">
        <v>-139937.28000000003</v>
      </c>
      <c r="I13" s="10">
        <v>-48239.75</v>
      </c>
      <c r="J13" s="10">
        <v>-95972.79</v>
      </c>
      <c r="K13" s="10">
        <v>-530390.25</v>
      </c>
      <c r="L13" s="5">
        <v>0</v>
      </c>
      <c r="M13" s="5">
        <v>0</v>
      </c>
      <c r="N13" s="5">
        <v>0</v>
      </c>
      <c r="O13" s="5">
        <v>0</v>
      </c>
      <c r="P13" s="5">
        <f t="shared" si="0"/>
        <v>-2059550.5100000002</v>
      </c>
      <c r="Q13" s="5">
        <f t="shared" si="1"/>
        <v>-158426.96</v>
      </c>
    </row>
    <row r="14" spans="1:17" ht="36" x14ac:dyDescent="0.3">
      <c r="A14" s="11" t="s">
        <v>41</v>
      </c>
      <c r="C14" s="14">
        <v>0</v>
      </c>
      <c r="D14" s="14">
        <v>-965476.3</v>
      </c>
      <c r="E14" s="14">
        <v>0</v>
      </c>
      <c r="F14" s="14">
        <v>0</v>
      </c>
      <c r="G14" s="14">
        <v>-1314949.6399999999</v>
      </c>
      <c r="H14" s="14">
        <v>0</v>
      </c>
      <c r="I14" s="14">
        <v>0</v>
      </c>
      <c r="J14" s="14">
        <v>-377066.02</v>
      </c>
      <c r="K14" s="14">
        <v>-459715.05</v>
      </c>
    </row>
    <row r="16" spans="1:17" x14ac:dyDescent="0.3">
      <c r="A16" s="2" t="s">
        <v>28</v>
      </c>
      <c r="B16" s="2" t="s">
        <v>19</v>
      </c>
      <c r="C16" s="3" t="s">
        <v>16</v>
      </c>
      <c r="D16" s="3" t="s">
        <v>15</v>
      </c>
      <c r="E16" s="3" t="s">
        <v>14</v>
      </c>
      <c r="F16" s="3" t="s">
        <v>13</v>
      </c>
      <c r="G16" s="3" t="s">
        <v>12</v>
      </c>
      <c r="H16" s="3" t="s">
        <v>11</v>
      </c>
      <c r="I16" s="3" t="s">
        <v>10</v>
      </c>
      <c r="J16" s="3" t="s">
        <v>9</v>
      </c>
      <c r="K16" s="3" t="s">
        <v>8</v>
      </c>
      <c r="L16" s="3" t="s">
        <v>7</v>
      </c>
      <c r="M16" s="3" t="s">
        <v>6</v>
      </c>
      <c r="N16" s="3" t="s">
        <v>5</v>
      </c>
      <c r="O16" s="3" t="s">
        <v>2</v>
      </c>
      <c r="P16" s="2" t="s">
        <v>3</v>
      </c>
      <c r="Q16" s="2" t="s">
        <v>4</v>
      </c>
    </row>
    <row r="17" spans="1:17" x14ac:dyDescent="0.3">
      <c r="A17" s="1" t="s">
        <v>17</v>
      </c>
      <c r="B17" s="2">
        <v>101</v>
      </c>
      <c r="C17" s="4">
        <v>2635656.1800000002</v>
      </c>
      <c r="D17" s="4">
        <v>2690601.25</v>
      </c>
      <c r="E17" s="4">
        <v>2709508.17</v>
      </c>
      <c r="F17" s="4">
        <v>2723496.66</v>
      </c>
      <c r="G17" s="4">
        <v>2780898.67</v>
      </c>
      <c r="H17" s="4">
        <v>2789798.83</v>
      </c>
      <c r="I17" s="4">
        <v>2848122.64</v>
      </c>
      <c r="J17" s="4">
        <v>2850178.02</v>
      </c>
      <c r="K17" s="4">
        <v>2854726.32</v>
      </c>
      <c r="L17" s="5">
        <v>0</v>
      </c>
      <c r="M17" s="5">
        <v>0</v>
      </c>
      <c r="N17" s="5">
        <v>0</v>
      </c>
      <c r="O17" s="5">
        <v>0</v>
      </c>
      <c r="P17" s="5">
        <f>SUM(C17:O17)</f>
        <v>24882986.739999998</v>
      </c>
      <c r="Q17" s="5">
        <f>ROUND(P17/13,2)</f>
        <v>1914075.9</v>
      </c>
    </row>
    <row r="18" spans="1:17" x14ac:dyDescent="0.3">
      <c r="A18" s="1" t="s">
        <v>18</v>
      </c>
      <c r="B18" s="2">
        <v>102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5">
        <v>0</v>
      </c>
      <c r="M18" s="5">
        <v>0</v>
      </c>
      <c r="N18" s="5">
        <v>0</v>
      </c>
      <c r="O18" s="5">
        <v>0</v>
      </c>
      <c r="P18" s="5">
        <f t="shared" ref="P18:P25" si="2">SUM(C18:O18)</f>
        <v>0</v>
      </c>
      <c r="Q18" s="5">
        <f t="shared" ref="Q18:Q25" si="3">ROUND(P18/13,2)</f>
        <v>0</v>
      </c>
    </row>
    <row r="19" spans="1:17" x14ac:dyDescent="0.3">
      <c r="A19" s="1" t="s">
        <v>21</v>
      </c>
      <c r="B19" s="2">
        <v>105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5">
        <v>0</v>
      </c>
      <c r="M19" s="5">
        <v>0</v>
      </c>
      <c r="N19" s="5">
        <v>0</v>
      </c>
      <c r="O19" s="5">
        <v>0</v>
      </c>
      <c r="P19" s="5">
        <f t="shared" si="2"/>
        <v>0</v>
      </c>
      <c r="Q19" s="5">
        <f t="shared" si="3"/>
        <v>0</v>
      </c>
    </row>
    <row r="20" spans="1:17" x14ac:dyDescent="0.3">
      <c r="A20" s="1" t="s">
        <v>22</v>
      </c>
      <c r="B20" s="2">
        <v>106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5">
        <v>0</v>
      </c>
      <c r="M20" s="5">
        <v>0</v>
      </c>
      <c r="N20" s="5">
        <v>0</v>
      </c>
      <c r="O20" s="5">
        <v>0</v>
      </c>
      <c r="P20" s="5">
        <f t="shared" si="2"/>
        <v>0</v>
      </c>
      <c r="Q20" s="5">
        <f t="shared" si="3"/>
        <v>0</v>
      </c>
    </row>
    <row r="21" spans="1:17" x14ac:dyDescent="0.3">
      <c r="A21" s="1" t="s">
        <v>20</v>
      </c>
      <c r="B21" s="2">
        <v>107</v>
      </c>
      <c r="C21" s="4">
        <v>52315.29</v>
      </c>
      <c r="D21" s="4">
        <v>54978.35</v>
      </c>
      <c r="E21" s="4">
        <v>56529.29</v>
      </c>
      <c r="F21" s="4">
        <v>61975.33</v>
      </c>
      <c r="G21" s="4">
        <v>10156.540000000001</v>
      </c>
      <c r="H21" s="4">
        <v>11884.23</v>
      </c>
      <c r="I21" s="4">
        <v>13195.93</v>
      </c>
      <c r="J21" s="4">
        <v>16254.64</v>
      </c>
      <c r="K21" s="4">
        <v>21534.02</v>
      </c>
      <c r="L21" s="5">
        <v>0</v>
      </c>
      <c r="M21" s="5">
        <v>0</v>
      </c>
      <c r="N21" s="5">
        <v>0</v>
      </c>
      <c r="O21" s="5">
        <v>0</v>
      </c>
      <c r="P21" s="5">
        <f t="shared" si="2"/>
        <v>298823.62000000005</v>
      </c>
      <c r="Q21" s="5">
        <f t="shared" si="3"/>
        <v>22986.43</v>
      </c>
    </row>
    <row r="22" spans="1:17" x14ac:dyDescent="0.3">
      <c r="A22" s="1" t="s">
        <v>23</v>
      </c>
      <c r="B22" s="2">
        <v>108</v>
      </c>
      <c r="C22" s="4">
        <v>-674273.71</v>
      </c>
      <c r="D22" s="4">
        <v>-682197.38</v>
      </c>
      <c r="E22" s="4">
        <v>-690009.85</v>
      </c>
      <c r="F22" s="4">
        <v>-697989.65</v>
      </c>
      <c r="G22" s="4">
        <v>-699838.97</v>
      </c>
      <c r="H22" s="4">
        <v>-707739.38</v>
      </c>
      <c r="I22" s="4">
        <v>-715942.7</v>
      </c>
      <c r="J22" s="4">
        <v>-724105.54</v>
      </c>
      <c r="K22" s="4">
        <v>-732318.16</v>
      </c>
      <c r="L22" s="5">
        <v>0</v>
      </c>
      <c r="M22" s="5">
        <v>0</v>
      </c>
      <c r="N22" s="5">
        <v>0</v>
      </c>
      <c r="O22" s="5">
        <v>0</v>
      </c>
      <c r="P22" s="5">
        <f t="shared" si="2"/>
        <v>-6324415.3399999999</v>
      </c>
      <c r="Q22" s="5">
        <f t="shared" si="3"/>
        <v>-486493.49</v>
      </c>
    </row>
    <row r="23" spans="1:17" x14ac:dyDescent="0.3">
      <c r="A23" s="1" t="s">
        <v>24</v>
      </c>
      <c r="B23" s="2">
        <v>154</v>
      </c>
      <c r="C23" s="4">
        <v>465.98</v>
      </c>
      <c r="D23" s="4">
        <v>465.98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5">
        <v>0</v>
      </c>
      <c r="M23" s="5">
        <v>0</v>
      </c>
      <c r="N23" s="5">
        <v>0</v>
      </c>
      <c r="O23" s="5">
        <v>0</v>
      </c>
      <c r="P23" s="5">
        <f t="shared" si="2"/>
        <v>931.96</v>
      </c>
      <c r="Q23" s="5">
        <f t="shared" si="3"/>
        <v>71.69</v>
      </c>
    </row>
    <row r="24" spans="1:17" ht="24" x14ac:dyDescent="0.3">
      <c r="A24" s="11" t="s">
        <v>43</v>
      </c>
      <c r="B24" s="2" t="s">
        <v>26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36" x14ac:dyDescent="0.3">
      <c r="A25" s="12" t="s">
        <v>25</v>
      </c>
      <c r="B25" s="2" t="s">
        <v>26</v>
      </c>
      <c r="C25" s="10">
        <v>-10800</v>
      </c>
      <c r="D25" s="10">
        <v>-36811.68</v>
      </c>
      <c r="E25" s="10">
        <v>-3070</v>
      </c>
      <c r="F25" s="10">
        <v>-2097.88</v>
      </c>
      <c r="G25" s="10">
        <v>0</v>
      </c>
      <c r="H25" s="10">
        <v>-492.16</v>
      </c>
      <c r="I25" s="10">
        <v>-45778.560000000005</v>
      </c>
      <c r="J25" s="10">
        <v>-428.13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f t="shared" si="2"/>
        <v>-99478.41</v>
      </c>
      <c r="Q25" s="5">
        <f t="shared" si="3"/>
        <v>-7652.19</v>
      </c>
    </row>
    <row r="26" spans="1:17" ht="36.5" x14ac:dyDescent="0.35">
      <c r="A26" s="11" t="s">
        <v>41</v>
      </c>
      <c r="C26" s="13">
        <v>-95343.16</v>
      </c>
      <c r="D26" s="13">
        <v>-105478.56</v>
      </c>
      <c r="E26" s="14">
        <v>-113851.56</v>
      </c>
      <c r="F26" s="14">
        <v>-114268.24</v>
      </c>
      <c r="G26" s="14">
        <v>-100932.26</v>
      </c>
      <c r="H26" s="14">
        <v>-66580.95</v>
      </c>
      <c r="I26" s="14">
        <v>-55220.92</v>
      </c>
      <c r="J26" s="14">
        <v>-48784.1</v>
      </c>
      <c r="K26" s="14">
        <v>-50037.83</v>
      </c>
    </row>
    <row r="28" spans="1:17" x14ac:dyDescent="0.3">
      <c r="A28" s="7" t="s">
        <v>42</v>
      </c>
      <c r="B28" s="6"/>
      <c r="C28" s="6"/>
    </row>
  </sheetData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441AC-B23A-4D5C-AB99-68749EEA52CE}">
  <sheetPr>
    <pageSetUpPr fitToPage="1"/>
  </sheetPr>
  <dimension ref="A1:Q32"/>
  <sheetViews>
    <sheetView tabSelected="1" topLeftCell="A16" workbookViewId="0">
      <selection activeCell="A27" sqref="A27"/>
    </sheetView>
  </sheetViews>
  <sheetFormatPr defaultColWidth="8.90625" defaultRowHeight="12" x14ac:dyDescent="0.3"/>
  <cols>
    <col min="1" max="1" width="30.08984375" style="7" customWidth="1"/>
    <col min="2" max="2" width="6.36328125" style="7" bestFit="1" customWidth="1"/>
    <col min="3" max="15" width="13.81640625" style="7" customWidth="1"/>
    <col min="16" max="16" width="15" style="7" bestFit="1" customWidth="1"/>
    <col min="17" max="17" width="13.81640625" style="7" customWidth="1"/>
    <col min="18" max="16384" width="8.90625" style="7"/>
  </cols>
  <sheetData>
    <row r="1" spans="1:17" x14ac:dyDescent="0.3">
      <c r="A1" s="7" t="s">
        <v>0</v>
      </c>
    </row>
    <row r="2" spans="1:17" x14ac:dyDescent="0.3">
      <c r="A2" s="7" t="s">
        <v>1</v>
      </c>
    </row>
    <row r="4" spans="1:17" x14ac:dyDescent="0.3">
      <c r="A4" s="8" t="s">
        <v>27</v>
      </c>
      <c r="B4" s="8" t="s">
        <v>19</v>
      </c>
      <c r="C4" s="9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9" t="s">
        <v>34</v>
      </c>
      <c r="I4" s="9" t="s">
        <v>35</v>
      </c>
      <c r="J4" s="9" t="s">
        <v>36</v>
      </c>
      <c r="K4" s="9" t="s">
        <v>37</v>
      </c>
      <c r="L4" s="9" t="s">
        <v>38</v>
      </c>
      <c r="M4" s="9" t="s">
        <v>39</v>
      </c>
      <c r="N4" s="9" t="s">
        <v>40</v>
      </c>
      <c r="O4" s="9" t="s">
        <v>16</v>
      </c>
      <c r="P4" s="8" t="s">
        <v>3</v>
      </c>
      <c r="Q4" s="8" t="s">
        <v>4</v>
      </c>
    </row>
    <row r="5" spans="1:17" x14ac:dyDescent="0.3">
      <c r="A5" s="7" t="s">
        <v>17</v>
      </c>
      <c r="B5" s="8">
        <v>101</v>
      </c>
      <c r="C5" s="4">
        <v>252112578.72999999</v>
      </c>
      <c r="D5" s="4">
        <v>253996053.59</v>
      </c>
      <c r="E5" s="4">
        <v>254965172.22999999</v>
      </c>
      <c r="F5" s="4">
        <v>256732351.87</v>
      </c>
      <c r="G5" s="4">
        <v>259189626.22</v>
      </c>
      <c r="H5" s="4">
        <v>259333563.31</v>
      </c>
      <c r="I5" s="4">
        <v>259669771.87</v>
      </c>
      <c r="J5" s="4">
        <v>259847761.40000001</v>
      </c>
      <c r="K5" s="4">
        <v>260235348.69</v>
      </c>
      <c r="L5" s="4">
        <v>260586850.93000001</v>
      </c>
      <c r="M5" s="4">
        <v>261334366.72</v>
      </c>
      <c r="N5" s="4">
        <v>262540433.52000001</v>
      </c>
      <c r="O5" s="4">
        <v>263200803.22999999</v>
      </c>
      <c r="P5" s="4">
        <f>SUM(C5:O5)</f>
        <v>3363744682.3099995</v>
      </c>
      <c r="Q5" s="4">
        <f>ROUND(P5/13,2)</f>
        <v>258749590.94999999</v>
      </c>
    </row>
    <row r="6" spans="1:17" x14ac:dyDescent="0.3">
      <c r="A6" s="7" t="s">
        <v>18</v>
      </c>
      <c r="B6" s="8">
        <v>102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ref="P6:P14" si="0">SUM(C6:O6)</f>
        <v>0</v>
      </c>
      <c r="Q6" s="4">
        <f t="shared" ref="Q6:Q14" si="1">ROUND(P6/13,2)</f>
        <v>0</v>
      </c>
    </row>
    <row r="7" spans="1:17" x14ac:dyDescent="0.3">
      <c r="A7" s="7" t="s">
        <v>21</v>
      </c>
      <c r="B7" s="8">
        <v>105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0</v>
      </c>
      <c r="Q7" s="4">
        <f t="shared" si="1"/>
        <v>0</v>
      </c>
    </row>
    <row r="8" spans="1:17" x14ac:dyDescent="0.3">
      <c r="A8" s="7" t="s">
        <v>22</v>
      </c>
      <c r="B8" s="8">
        <v>106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0</v>
      </c>
      <c r="Q8" s="4">
        <f t="shared" si="1"/>
        <v>0</v>
      </c>
    </row>
    <row r="9" spans="1:17" x14ac:dyDescent="0.3">
      <c r="A9" s="7" t="s">
        <v>20</v>
      </c>
      <c r="B9" s="8">
        <v>107</v>
      </c>
      <c r="C9" s="4">
        <v>4242728.09</v>
      </c>
      <c r="D9" s="4">
        <v>3439330.75</v>
      </c>
      <c r="E9" s="4">
        <v>4078110.88</v>
      </c>
      <c r="F9" s="4">
        <v>3653124.64</v>
      </c>
      <c r="G9" s="4">
        <v>2599787.29</v>
      </c>
      <c r="H9" s="4">
        <v>2729419.45</v>
      </c>
      <c r="I9" s="4">
        <v>3141342.34</v>
      </c>
      <c r="J9" s="4">
        <v>3682773.56</v>
      </c>
      <c r="K9" s="4">
        <v>4699586.3</v>
      </c>
      <c r="L9" s="4">
        <v>5265573.0999999996</v>
      </c>
      <c r="M9" s="4">
        <v>5638113.7999999998</v>
      </c>
      <c r="N9" s="4">
        <v>5560459.7300000004</v>
      </c>
      <c r="O9" s="4">
        <v>5903738.3799999999</v>
      </c>
      <c r="P9" s="4">
        <f t="shared" si="0"/>
        <v>54634088.309999995</v>
      </c>
      <c r="Q9" s="4">
        <f t="shared" si="1"/>
        <v>4202622.18</v>
      </c>
    </row>
    <row r="10" spans="1:17" x14ac:dyDescent="0.3">
      <c r="A10" s="7" t="s">
        <v>23</v>
      </c>
      <c r="B10" s="8">
        <v>108</v>
      </c>
      <c r="C10" s="4">
        <v>-109806220.16</v>
      </c>
      <c r="D10" s="4">
        <v>-110156529.25</v>
      </c>
      <c r="E10" s="4">
        <v>-110687295.23</v>
      </c>
      <c r="F10" s="4">
        <v>-111140720.61</v>
      </c>
      <c r="G10" s="4">
        <v>-111964135.43000001</v>
      </c>
      <c r="H10" s="4">
        <v>-112386794.41</v>
      </c>
      <c r="I10" s="4">
        <v>-112915736.76000001</v>
      </c>
      <c r="J10" s="4">
        <v>-113467496.23999999</v>
      </c>
      <c r="K10" s="4">
        <v>-114080670.53</v>
      </c>
      <c r="L10" s="4">
        <v>-114508844.19</v>
      </c>
      <c r="M10" s="4">
        <v>-115013353.39</v>
      </c>
      <c r="N10" s="4">
        <v>-115538253.04000001</v>
      </c>
      <c r="O10" s="4">
        <v>-115972408.15000001</v>
      </c>
      <c r="P10" s="4">
        <f t="shared" si="0"/>
        <v>-1467638457.3900001</v>
      </c>
      <c r="Q10" s="4">
        <f t="shared" si="1"/>
        <v>-112895265.95</v>
      </c>
    </row>
    <row r="11" spans="1:17" x14ac:dyDescent="0.3">
      <c r="A11" s="7" t="s">
        <v>24</v>
      </c>
      <c r="B11" s="8">
        <v>154</v>
      </c>
      <c r="C11" s="4">
        <v>594386.85</v>
      </c>
      <c r="D11" s="4">
        <v>581091.92000000004</v>
      </c>
      <c r="E11" s="4">
        <v>595992.27</v>
      </c>
      <c r="F11" s="4">
        <v>542875.91</v>
      </c>
      <c r="G11" s="4">
        <v>480359.34</v>
      </c>
      <c r="H11" s="4">
        <v>484997.57</v>
      </c>
      <c r="I11" s="4">
        <v>520261.6</v>
      </c>
      <c r="J11" s="4">
        <v>549092.13</v>
      </c>
      <c r="K11" s="4">
        <v>553335.39</v>
      </c>
      <c r="L11" s="4">
        <v>571955.72</v>
      </c>
      <c r="M11" s="4">
        <v>671519.54</v>
      </c>
      <c r="N11" s="4">
        <v>633020.21</v>
      </c>
      <c r="O11" s="4">
        <v>617482.99</v>
      </c>
      <c r="P11" s="4">
        <f t="shared" si="0"/>
        <v>7396371.4399999995</v>
      </c>
      <c r="Q11" s="4">
        <f t="shared" si="1"/>
        <v>568951.65</v>
      </c>
    </row>
    <row r="12" spans="1:17" ht="25.5" x14ac:dyDescent="0.3">
      <c r="A12" s="11" t="s">
        <v>44</v>
      </c>
      <c r="B12" s="8" t="s">
        <v>26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49.5" x14ac:dyDescent="0.3">
      <c r="A13" s="11" t="s">
        <v>45</v>
      </c>
      <c r="B13" s="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36" x14ac:dyDescent="0.3">
      <c r="A14" s="11" t="s">
        <v>25</v>
      </c>
      <c r="B14" s="8" t="s">
        <v>26</v>
      </c>
      <c r="C14" s="10">
        <v>-332451.92</v>
      </c>
      <c r="D14" s="10">
        <v>-396776.86999999994</v>
      </c>
      <c r="E14" s="10">
        <v>-369614.32</v>
      </c>
      <c r="F14" s="10">
        <v>-336639.76</v>
      </c>
      <c r="G14" s="10">
        <v>-16673.59</v>
      </c>
      <c r="H14" s="10">
        <v>-95865.489999999991</v>
      </c>
      <c r="I14" s="10">
        <v>-391559.35000000003</v>
      </c>
      <c r="J14" s="10">
        <v>-174364.39</v>
      </c>
      <c r="K14" s="10">
        <v>-276541.62999999995</v>
      </c>
      <c r="L14" s="10">
        <v>-360694.07000000007</v>
      </c>
      <c r="M14" s="10">
        <v>-460198.87</v>
      </c>
      <c r="N14" s="10">
        <v>-380088.23000000004</v>
      </c>
      <c r="O14" s="10">
        <v>-406597.51000000007</v>
      </c>
      <c r="P14" s="10">
        <f t="shared" si="0"/>
        <v>-3998066</v>
      </c>
      <c r="Q14" s="10">
        <f t="shared" si="1"/>
        <v>-307543.53999999998</v>
      </c>
    </row>
    <row r="15" spans="1:17" ht="36" x14ac:dyDescent="0.3">
      <c r="A15" s="11" t="s">
        <v>41</v>
      </c>
      <c r="B15" s="8"/>
      <c r="C15" s="4"/>
      <c r="D15" s="4">
        <v>-1419429.5</v>
      </c>
      <c r="E15" s="4">
        <v>0</v>
      </c>
      <c r="F15" s="4">
        <v>0</v>
      </c>
      <c r="G15" s="4">
        <v>-1522619.17</v>
      </c>
      <c r="H15" s="4">
        <v>0</v>
      </c>
      <c r="I15" s="4">
        <v>0</v>
      </c>
      <c r="J15" s="4">
        <v>-546850.98</v>
      </c>
      <c r="K15" s="4">
        <v>0</v>
      </c>
      <c r="L15" s="4">
        <v>0</v>
      </c>
      <c r="M15" s="4">
        <v>-497087.7</v>
      </c>
      <c r="N15" s="4">
        <v>0</v>
      </c>
      <c r="O15" s="4">
        <v>0</v>
      </c>
      <c r="P15" s="10">
        <f t="shared" ref="P15" si="2">SUM(C15:O15)</f>
        <v>-3985987.35</v>
      </c>
      <c r="Q15" s="10">
        <f t="shared" ref="Q15" si="3">ROUND(P15/13,2)</f>
        <v>-306614.40999999997</v>
      </c>
    </row>
    <row r="18" spans="1:17" x14ac:dyDescent="0.3">
      <c r="A18" s="8" t="s">
        <v>28</v>
      </c>
      <c r="B18" s="8" t="s">
        <v>19</v>
      </c>
      <c r="C18" s="9" t="s">
        <v>29</v>
      </c>
      <c r="D18" s="9" t="s">
        <v>30</v>
      </c>
      <c r="E18" s="9" t="s">
        <v>31</v>
      </c>
      <c r="F18" s="9" t="s">
        <v>32</v>
      </c>
      <c r="G18" s="9" t="s">
        <v>33</v>
      </c>
      <c r="H18" s="9" t="s">
        <v>34</v>
      </c>
      <c r="I18" s="9" t="s">
        <v>35</v>
      </c>
      <c r="J18" s="9" t="s">
        <v>36</v>
      </c>
      <c r="K18" s="9" t="s">
        <v>37</v>
      </c>
      <c r="L18" s="9" t="s">
        <v>38</v>
      </c>
      <c r="M18" s="9" t="s">
        <v>39</v>
      </c>
      <c r="N18" s="9" t="s">
        <v>40</v>
      </c>
      <c r="O18" s="9" t="s">
        <v>16</v>
      </c>
      <c r="P18" s="8" t="s">
        <v>3</v>
      </c>
      <c r="Q18" s="8" t="s">
        <v>4</v>
      </c>
    </row>
    <row r="19" spans="1:17" x14ac:dyDescent="0.3">
      <c r="A19" s="7" t="s">
        <v>17</v>
      </c>
      <c r="B19" s="8">
        <v>101</v>
      </c>
      <c r="C19" s="4">
        <v>2449218.36</v>
      </c>
      <c r="D19" s="4">
        <v>2468662.17</v>
      </c>
      <c r="E19" s="4">
        <v>2516356.2400000002</v>
      </c>
      <c r="F19" s="4">
        <v>2565652.0299999998</v>
      </c>
      <c r="G19" s="4">
        <v>2507569.66</v>
      </c>
      <c r="H19" s="4">
        <v>2518913.2200000002</v>
      </c>
      <c r="I19" s="4">
        <v>2556667.2400000002</v>
      </c>
      <c r="J19" s="4">
        <v>2573233.9900000002</v>
      </c>
      <c r="K19" s="4">
        <v>2586535.9900000002</v>
      </c>
      <c r="L19" s="4">
        <v>2606724.9500000002</v>
      </c>
      <c r="M19" s="4">
        <v>2613008.81</v>
      </c>
      <c r="N19" s="4">
        <v>2614220.0299999998</v>
      </c>
      <c r="O19" s="4">
        <v>2635656.1800000002</v>
      </c>
      <c r="P19" s="4">
        <f>SUM(C19:O19)</f>
        <v>33212418.870000005</v>
      </c>
      <c r="Q19" s="4">
        <f>ROUND(P19/13,2)</f>
        <v>2554801.4500000002</v>
      </c>
    </row>
    <row r="20" spans="1:17" x14ac:dyDescent="0.3">
      <c r="A20" s="7" t="s">
        <v>18</v>
      </c>
      <c r="B20" s="8">
        <v>102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ref="P20:P28" si="4">SUM(C20:O20)</f>
        <v>0</v>
      </c>
      <c r="Q20" s="4">
        <f t="shared" ref="Q20:Q28" si="5">ROUND(P20/13,2)</f>
        <v>0</v>
      </c>
    </row>
    <row r="21" spans="1:17" x14ac:dyDescent="0.3">
      <c r="A21" s="7" t="s">
        <v>21</v>
      </c>
      <c r="B21" s="8">
        <v>105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4"/>
        <v>0</v>
      </c>
      <c r="Q21" s="4">
        <f t="shared" si="5"/>
        <v>0</v>
      </c>
    </row>
    <row r="22" spans="1:17" x14ac:dyDescent="0.3">
      <c r="A22" s="7" t="s">
        <v>22</v>
      </c>
      <c r="B22" s="8">
        <v>106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4"/>
        <v>0</v>
      </c>
      <c r="Q22" s="4">
        <f t="shared" si="5"/>
        <v>0</v>
      </c>
    </row>
    <row r="23" spans="1:17" x14ac:dyDescent="0.3">
      <c r="A23" s="7" t="s">
        <v>20</v>
      </c>
      <c r="B23" s="8">
        <v>107</v>
      </c>
      <c r="C23" s="4">
        <v>88800.98</v>
      </c>
      <c r="D23" s="4">
        <v>94076.89</v>
      </c>
      <c r="E23" s="4">
        <v>105739.8</v>
      </c>
      <c r="F23" s="4">
        <v>62796.51</v>
      </c>
      <c r="G23" s="4">
        <v>69069.279999999999</v>
      </c>
      <c r="H23" s="4">
        <v>70199.14</v>
      </c>
      <c r="I23" s="4">
        <v>71785.100000000006</v>
      </c>
      <c r="J23" s="4">
        <v>62544.82</v>
      </c>
      <c r="K23" s="4">
        <v>63916.2</v>
      </c>
      <c r="L23" s="4">
        <v>46706.12</v>
      </c>
      <c r="M23" s="4">
        <v>47944.59</v>
      </c>
      <c r="N23" s="4">
        <v>50795.49</v>
      </c>
      <c r="O23" s="4">
        <v>52315.29</v>
      </c>
      <c r="P23" s="4">
        <f t="shared" si="4"/>
        <v>886690.20999999985</v>
      </c>
      <c r="Q23" s="4">
        <f t="shared" si="5"/>
        <v>68206.94</v>
      </c>
    </row>
    <row r="24" spans="1:17" x14ac:dyDescent="0.3">
      <c r="A24" s="7" t="s">
        <v>23</v>
      </c>
      <c r="B24" s="8">
        <v>108</v>
      </c>
      <c r="C24" s="4">
        <v>-656762.66</v>
      </c>
      <c r="D24" s="4">
        <v>-664300.17000000004</v>
      </c>
      <c r="E24" s="4">
        <v>-671909.96</v>
      </c>
      <c r="F24" s="4">
        <v>-670697.07999999996</v>
      </c>
      <c r="G24" s="4">
        <v>-613016.23</v>
      </c>
      <c r="H24" s="4">
        <v>-620570.62</v>
      </c>
      <c r="I24" s="4">
        <v>-628209.14</v>
      </c>
      <c r="J24" s="4">
        <v>-635863.37</v>
      </c>
      <c r="K24" s="4">
        <v>-643560.22</v>
      </c>
      <c r="L24" s="4">
        <v>-651225.52</v>
      </c>
      <c r="M24" s="4">
        <v>-658796.12</v>
      </c>
      <c r="N24" s="4">
        <v>-666533.31000000006</v>
      </c>
      <c r="O24" s="4">
        <v>-674273.71</v>
      </c>
      <c r="P24" s="4">
        <f t="shared" si="4"/>
        <v>-8455718.1099999994</v>
      </c>
      <c r="Q24" s="4">
        <f t="shared" si="5"/>
        <v>-650439.85</v>
      </c>
    </row>
    <row r="25" spans="1:17" x14ac:dyDescent="0.3">
      <c r="A25" s="7" t="s">
        <v>24</v>
      </c>
      <c r="B25" s="8">
        <v>154</v>
      </c>
      <c r="C25" s="4">
        <v>465.98</v>
      </c>
      <c r="D25" s="4">
        <v>465.98</v>
      </c>
      <c r="E25" s="4">
        <v>465.98</v>
      </c>
      <c r="F25" s="4">
        <v>465.98</v>
      </c>
      <c r="G25" s="4">
        <v>465.98</v>
      </c>
      <c r="H25" s="4">
        <v>465.98</v>
      </c>
      <c r="I25" s="4">
        <v>465.98</v>
      </c>
      <c r="J25" s="4">
        <v>465.98</v>
      </c>
      <c r="K25" s="4">
        <v>465.98</v>
      </c>
      <c r="L25" s="4">
        <v>465.98</v>
      </c>
      <c r="M25" s="4">
        <v>465.98</v>
      </c>
      <c r="N25" s="4">
        <v>465.98</v>
      </c>
      <c r="O25" s="4">
        <v>465.98</v>
      </c>
      <c r="P25" s="4">
        <f t="shared" si="4"/>
        <v>6057.739999999998</v>
      </c>
      <c r="Q25" s="4">
        <f t="shared" si="5"/>
        <v>465.98</v>
      </c>
    </row>
    <row r="26" spans="1:17" ht="25.5" x14ac:dyDescent="0.3">
      <c r="A26" s="11" t="s">
        <v>44</v>
      </c>
      <c r="B26" s="8" t="s">
        <v>26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49.5" x14ac:dyDescent="0.3">
      <c r="A27" s="11" t="s">
        <v>45</v>
      </c>
      <c r="B27" s="8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36" x14ac:dyDescent="0.3">
      <c r="A28" s="11" t="s">
        <v>25</v>
      </c>
      <c r="B28" s="8" t="s">
        <v>26</v>
      </c>
      <c r="C28" s="10">
        <v>-70.040000000000006</v>
      </c>
      <c r="D28" s="10">
        <v>-2438.7600000000002</v>
      </c>
      <c r="E28" s="10">
        <v>-37383.399999999994</v>
      </c>
      <c r="F28" s="10">
        <v>-32615.57</v>
      </c>
      <c r="G28" s="10">
        <v>-32615.57</v>
      </c>
      <c r="H28" s="10">
        <v>-1535</v>
      </c>
      <c r="I28" s="10">
        <v>-55673.97</v>
      </c>
      <c r="J28" s="10">
        <v>-231.06</v>
      </c>
      <c r="K28" s="10">
        <v>-11224.6</v>
      </c>
      <c r="L28" s="10">
        <v>-231.06</v>
      </c>
      <c r="M28" s="10">
        <v>0</v>
      </c>
      <c r="N28" s="10">
        <v>-1535</v>
      </c>
      <c r="O28" s="10">
        <v>-10800</v>
      </c>
      <c r="P28" s="10">
        <f t="shared" si="4"/>
        <v>-186354.03</v>
      </c>
      <c r="Q28" s="10">
        <f t="shared" si="5"/>
        <v>-14334.93</v>
      </c>
    </row>
    <row r="29" spans="1:17" ht="36" x14ac:dyDescent="0.3">
      <c r="A29" s="11" t="s">
        <v>41</v>
      </c>
      <c r="C29" s="10">
        <v>-60600.74</v>
      </c>
      <c r="D29" s="10">
        <v>-79884.77</v>
      </c>
      <c r="E29" s="10">
        <v>-101022.63</v>
      </c>
      <c r="F29" s="10">
        <v>-104008.95</v>
      </c>
      <c r="G29" s="10">
        <v>-90814.18</v>
      </c>
      <c r="H29" s="10">
        <v>-587253.85</v>
      </c>
      <c r="I29" s="10">
        <v>-60395.06</v>
      </c>
      <c r="J29" s="10">
        <v>-53420.37</v>
      </c>
      <c r="K29" s="10">
        <v>-62769.94</v>
      </c>
      <c r="L29" s="10">
        <v>-61835.77</v>
      </c>
      <c r="M29" s="10">
        <v>-76066.789999999994</v>
      </c>
      <c r="N29" s="10">
        <v>-88202.93</v>
      </c>
      <c r="O29" s="10">
        <v>-95343.16</v>
      </c>
      <c r="P29" s="10">
        <f t="shared" ref="P29" si="6">SUM(C29:O29)</f>
        <v>-1521619.14</v>
      </c>
      <c r="Q29" s="10">
        <f t="shared" ref="Q29" si="7">ROUND(P29/13,2)</f>
        <v>-117047.63</v>
      </c>
    </row>
    <row r="31" spans="1:17" x14ac:dyDescent="0.3">
      <c r="A31" s="7" t="s">
        <v>46</v>
      </c>
    </row>
    <row r="32" spans="1:17" x14ac:dyDescent="0.3">
      <c r="A32" s="16" t="s">
        <v>47</v>
      </c>
    </row>
  </sheetData>
  <pageMargins left="0.7" right="0.7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8C5E-A979-471C-9EA5-4FDB38A8A90A}">
  <sheetPr>
    <pageSetUpPr fitToPage="1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17" scale="8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8BBB9-8903-4699-B79E-4CFD26B060C7}">
  <sheetPr>
    <pageSetUpPr fitToPage="1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17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Summary 8-2019 to 8-2020</vt:lpstr>
      <vt:lpstr>Delt 1600 Sppt</vt:lpstr>
      <vt:lpstr>PKYC 1300 Sppt</vt:lpstr>
    </vt:vector>
  </TitlesOfParts>
  <Company>Peoples Natural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mark148</dc:creator>
  <cp:lastModifiedBy>Administrator</cp:lastModifiedBy>
  <cp:lastPrinted>2021-05-28T19:58:08Z</cp:lastPrinted>
  <dcterms:created xsi:type="dcterms:W3CDTF">2021-05-20T11:21:31Z</dcterms:created>
  <dcterms:modified xsi:type="dcterms:W3CDTF">2021-06-09T13:21:37Z</dcterms:modified>
</cp:coreProperties>
</file>