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brown\Box\2021 Kentucky Rate Case\PSC DR2 - AG DR1\AGDR1 Responses\AG DR1 Responses\AG DR 1-46\"/>
    </mc:Choice>
  </mc:AlternateContent>
  <bookViews>
    <workbookView xWindow="0" yWindow="0" windowWidth="28800" windowHeight="12300"/>
  </bookViews>
  <sheets>
    <sheet name="OAG Attachment 3" sheetId="1" r:id="rId1"/>
  </sheets>
  <definedNames>
    <definedName name="_xlnm.Print_Area" localSheetId="0">'OAG Attachment 3'!$A$1:$O$37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L9" i="1"/>
  <c r="O9" i="1"/>
  <c r="M9" i="1"/>
  <c r="J9" i="1"/>
  <c r="K9" i="1"/>
  <c r="I9" i="1"/>
  <c r="H9" i="1"/>
  <c r="O27" i="1"/>
  <c r="O35" i="1" s="1"/>
  <c r="N27" i="1"/>
  <c r="N35" i="1" s="1"/>
  <c r="M27" i="1"/>
  <c r="M35" i="1" s="1"/>
  <c r="L27" i="1"/>
  <c r="L35" i="1" s="1"/>
  <c r="K27" i="1"/>
  <c r="K35" i="1" s="1"/>
  <c r="J27" i="1"/>
  <c r="J35" i="1" s="1"/>
  <c r="I27" i="1"/>
  <c r="H27" i="1"/>
  <c r="H35" i="1" s="1"/>
  <c r="G27" i="1"/>
  <c r="G35" i="1" s="1"/>
  <c r="F27" i="1"/>
  <c r="E27" i="1"/>
  <c r="D27" i="1"/>
  <c r="D35" i="1" s="1"/>
  <c r="E21" i="1"/>
  <c r="F21" i="1"/>
  <c r="D21" i="1"/>
  <c r="E35" i="1"/>
  <c r="E37" i="1" s="1"/>
  <c r="F35" i="1"/>
  <c r="F37" i="1" s="1"/>
  <c r="I35" i="1"/>
  <c r="E33" i="1"/>
  <c r="F33" i="1"/>
  <c r="G33" i="1"/>
  <c r="H33" i="1"/>
  <c r="I33" i="1"/>
  <c r="J33" i="1"/>
  <c r="K33" i="1"/>
  <c r="L33" i="1"/>
  <c r="M33" i="1"/>
  <c r="N33" i="1"/>
  <c r="O33" i="1"/>
  <c r="D33" i="1"/>
  <c r="E19" i="1"/>
  <c r="F19" i="1"/>
  <c r="G19" i="1"/>
  <c r="H19" i="1"/>
  <c r="I19" i="1"/>
  <c r="J19" i="1"/>
  <c r="K19" i="1"/>
  <c r="L19" i="1"/>
  <c r="M19" i="1"/>
  <c r="N19" i="1"/>
  <c r="O19" i="1"/>
  <c r="D19" i="1"/>
  <c r="L37" i="1" l="1"/>
  <c r="M37" i="1"/>
  <c r="D37" i="1"/>
  <c r="E12" i="1"/>
  <c r="F12" i="1"/>
  <c r="G12" i="1"/>
  <c r="G21" i="1" s="1"/>
  <c r="G37" i="1" s="1"/>
  <c r="H12" i="1"/>
  <c r="H21" i="1" s="1"/>
  <c r="H37" i="1" s="1"/>
  <c r="I12" i="1"/>
  <c r="I21" i="1" s="1"/>
  <c r="I37" i="1" s="1"/>
  <c r="J12" i="1"/>
  <c r="J21" i="1" s="1"/>
  <c r="J37" i="1" s="1"/>
  <c r="K12" i="1"/>
  <c r="K21" i="1" s="1"/>
  <c r="K37" i="1" s="1"/>
  <c r="L12" i="1"/>
  <c r="L21" i="1" s="1"/>
  <c r="M12" i="1"/>
  <c r="M21" i="1" s="1"/>
  <c r="N12" i="1"/>
  <c r="N21" i="1" s="1"/>
  <c r="N37" i="1" s="1"/>
  <c r="O12" i="1"/>
  <c r="O21" i="1" s="1"/>
  <c r="O37" i="1" s="1"/>
  <c r="D12" i="1"/>
</calcChain>
</file>

<file path=xl/sharedStrings.xml><?xml version="1.0" encoding="utf-8"?>
<sst xmlns="http://schemas.openxmlformats.org/spreadsheetml/2006/main" count="72" uniqueCount="48">
  <si>
    <t>OAG Attachment  3 - Expensed and Capitalized Amounts Allocated to Delta and PKY by PNG and Essential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</si>
  <si>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</si>
  <si>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</si>
  <si>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</si>
  <si>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</si>
  <si>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</si>
  <si>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</si>
  <si>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</si>
  <si>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</si>
  <si>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</si>
  <si>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</si>
  <si>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</si>
  <si>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</si>
  <si>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</si>
  <si>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</si>
  <si>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As Filed</t>
  </si>
  <si>
    <t>Forecasted</t>
  </si>
  <si>
    <t xml:space="preserve">Expensed and </t>
  </si>
  <si>
    <t xml:space="preserve">Base </t>
  </si>
  <si>
    <t>Base</t>
  </si>
  <si>
    <t>Test Period</t>
  </si>
  <si>
    <t xml:space="preserve">Capitalized </t>
  </si>
  <si>
    <t>Acct.</t>
  </si>
  <si>
    <t>Period</t>
  </si>
  <si>
    <t>Dec. 2022</t>
  </si>
  <si>
    <t>Line</t>
  </si>
  <si>
    <t>Allocated Amounts</t>
  </si>
  <si>
    <t>No.</t>
  </si>
  <si>
    <t>Delta</t>
  </si>
  <si>
    <t>PKY</t>
  </si>
  <si>
    <t>Expenses Allocated by PNG:</t>
  </si>
  <si>
    <t>Shows amounts by each Service</t>
  </si>
  <si>
    <t>at Tab 51 (plus any additional Services)</t>
  </si>
  <si>
    <t>Identify Allocation Method/Factor</t>
  </si>
  <si>
    <t>Total Expenses Allocated by PNG</t>
  </si>
  <si>
    <t>Expenses Allocated by Essential:</t>
  </si>
  <si>
    <t>Total Expenses Allocated by Essential</t>
  </si>
  <si>
    <t>Total Expensed for PNG and Essential</t>
  </si>
  <si>
    <t>Capitalized Costs Allocated by PNG:</t>
  </si>
  <si>
    <t>Total Capitalized Allocated by PNG</t>
  </si>
  <si>
    <t>Capitalized Costs Allocated by Essential:</t>
  </si>
  <si>
    <t>Total Capitalized Allocated by Essential</t>
  </si>
  <si>
    <t>Total Capitalized for PNG and Essential</t>
  </si>
  <si>
    <t>Grand Total Expensed and Capitalized</t>
  </si>
  <si>
    <t>Total</t>
  </si>
  <si>
    <t>Essential allocations are not capitalized</t>
  </si>
  <si>
    <t>See files referenced in Response doc for amounts by service</t>
  </si>
  <si>
    <t>See files referenced in Response doc for method/factor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</si>
</sst>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7" xfId="0" applyFont="1" applyBorder="1"/>
    <xf numFmtId="0" fontId="1" fillId="0" borderId="2" xfId="0" applyFont="1" applyBorder="1" applyAlignment="1">
      <alignment horizontal="left"/>
    </xf>
    <xf numFmtId="0" fontId="1" fillId="0" borderId="3" xfId="0" applyFont="1" applyBorder="1"/>
    <xf numFmtId="0" fontId="1" fillId="0" borderId="2" xfId="0" applyFont="1" applyBorder="1"/>
    <xf numFmtId="0" fontId="1" fillId="0" borderId="8" xfId="0" applyFont="1" applyBorder="1"/>
    <xf numFmtId="0" fontId="1" fillId="0" borderId="4" xfId="0" applyFont="1" applyBorder="1" applyAlignment="1">
      <alignment horizontal="left"/>
    </xf>
    <xf numFmtId="0" fontId="1" fillId="0" borderId="4" xfId="0" applyFont="1" applyBorder="1"/>
    <xf numFmtId="0" fontId="5" fillId="0" borderId="8" xfId="0" applyFont="1" applyBorder="1"/>
    <xf numFmtId="0" fontId="4" fillId="0" borderId="8" xfId="0" applyFont="1" applyBorder="1"/>
    <xf numFmtId="0" fontId="1" fillId="0" borderId="8" xfId="0" applyFont="1" applyBorder="1" applyAlignment="1">
      <alignment horizontal="left"/>
    </xf>
    <xf numFmtId="0" fontId="1" fillId="0" borderId="10" xfId="0" applyFont="1" applyBorder="1"/>
    <xf numFmtId="0" fontId="1" fillId="0" borderId="5" xfId="0" applyFont="1" applyBorder="1"/>
    <xf numFmtId="0" fontId="1" fillId="0" borderId="6" xfId="0" applyFont="1" applyBorder="1"/>
    <xf numFmtId="0" fontId="5" fillId="0" borderId="10" xfId="0" applyFont="1" applyBorder="1"/>
    <xf numFmtId="0" fontId="1" fillId="0" borderId="5" xfId="0" applyFont="1" applyBorder="1" applyAlignment="1">
      <alignment horizontal="left"/>
    </xf>
    <xf numFmtId="43" fontId="1" fillId="0" borderId="4" xfId="1" applyFont="1" applyBorder="1"/>
    <xf numFmtId="43" fontId="1" fillId="0" borderId="0" xfId="1" applyFont="1"/>
    <xf numFmtId="44" fontId="1" fillId="0" borderId="0" xfId="2" applyFont="1"/>
    <xf numFmtId="44" fontId="1" fillId="0" borderId="4" xfId="2" applyFont="1" applyBorder="1"/>
    <xf numFmtId="44" fontId="1" fillId="0" borderId="9" xfId="2" applyFont="1" applyBorder="1"/>
    <xf numFmtId="44" fontId="1" fillId="0" borderId="9" xfId="0" applyNumberFormat="1" applyFont="1" applyBorder="1"/>
    <xf numFmtId="44" fontId="1" fillId="0" borderId="1" xfId="2" applyFont="1" applyBorder="1"/>
    <xf numFmtId="44" fontId="1" fillId="0" borderId="1" xfId="0" applyNumberFormat="1" applyFont="1" applyBorder="1"/>
    <xf numFmtId="44" fontId="1" fillId="0" borderId="11" xfId="0" applyNumberFormat="1" applyFont="1" applyBorder="1"/>
    <xf numFmtId="44" fontId="1" fillId="0" borderId="12" xfId="0" applyNumberFormat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topLeftCell="A6" workbookViewId="0">
      <selection activeCell="L1" sqref="L1:L1048576"/>
    </sheetView>
  </sheetViews>
  <sheetFormatPr defaultRowHeight="15" x14ac:dyDescent="0.25"/>
  <cols>
    <col min="1" max="1" width="4.42578125" customWidth="1"/>
    <col min="2" max="2" width="31.5703125" customWidth="1"/>
    <col min="3" max="3" width="5.140625" customWidth="1"/>
    <col min="4" max="11" width="11.140625" customWidth="1"/>
    <col min="12" max="12" width="11.7109375" customWidth="1"/>
    <col min="13" max="13" width="11.140625" customWidth="1"/>
    <col min="14" max="14" width="12.42578125" customWidth="1"/>
    <col min="15" max="15" width="11.140625" customWidth="1"/>
  </cols>
  <sheetData>
    <row r="1" spans="1:15" x14ac:dyDescent="0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/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</row>
    <row r="3" spans="1:15" x14ac:dyDescent="0.25">
      <c r="A3" s="5"/>
      <c r="B3" s="5"/>
      <c r="C3" s="5"/>
      <c r="D3" s="6"/>
      <c r="E3" s="5"/>
      <c r="F3" s="6"/>
      <c r="G3" s="5"/>
      <c r="H3" s="6"/>
      <c r="I3" s="5"/>
      <c r="J3" s="6"/>
      <c r="K3" s="5"/>
      <c r="L3" s="6" t="s">
        <v>15</v>
      </c>
      <c r="M3" s="5" t="s">
        <v>15</v>
      </c>
      <c r="N3" s="6" t="s">
        <v>16</v>
      </c>
      <c r="O3" s="5" t="s">
        <v>16</v>
      </c>
    </row>
    <row r="4" spans="1:15" x14ac:dyDescent="0.25">
      <c r="A4" s="7"/>
      <c r="B4" s="7" t="s">
        <v>17</v>
      </c>
      <c r="C4" s="7"/>
      <c r="D4" s="8"/>
      <c r="E4" s="7"/>
      <c r="F4" s="8"/>
      <c r="G4" s="7"/>
      <c r="H4" s="8"/>
      <c r="I4" s="7"/>
      <c r="J4" s="8"/>
      <c r="K4" s="7"/>
      <c r="L4" s="8" t="s">
        <v>18</v>
      </c>
      <c r="M4" s="7" t="s">
        <v>19</v>
      </c>
      <c r="N4" s="8" t="s">
        <v>20</v>
      </c>
      <c r="O4" s="7" t="s">
        <v>20</v>
      </c>
    </row>
    <row r="5" spans="1:15" x14ac:dyDescent="0.25">
      <c r="A5" s="7"/>
      <c r="B5" s="7" t="s">
        <v>21</v>
      </c>
      <c r="C5" s="7" t="s">
        <v>22</v>
      </c>
      <c r="D5" s="8">
        <v>2017</v>
      </c>
      <c r="E5" s="7">
        <v>2017</v>
      </c>
      <c r="F5" s="8">
        <v>2018</v>
      </c>
      <c r="G5" s="7">
        <v>2018</v>
      </c>
      <c r="H5" s="8">
        <v>2019</v>
      </c>
      <c r="I5" s="7">
        <v>2019</v>
      </c>
      <c r="J5" s="8">
        <v>2020</v>
      </c>
      <c r="K5" s="7">
        <v>2020</v>
      </c>
      <c r="L5" s="8" t="s">
        <v>23</v>
      </c>
      <c r="M5" s="7" t="s">
        <v>23</v>
      </c>
      <c r="N5" s="8" t="s">
        <v>24</v>
      </c>
      <c r="O5" s="7" t="s">
        <v>24</v>
      </c>
    </row>
    <row r="6" spans="1:15" x14ac:dyDescent="0.25">
      <c r="A6" s="9" t="s">
        <v>25</v>
      </c>
      <c r="B6" s="9" t="s">
        <v>26</v>
      </c>
      <c r="C6" s="9" t="s">
        <v>27</v>
      </c>
      <c r="D6" s="10" t="s">
        <v>28</v>
      </c>
      <c r="E6" s="9" t="s">
        <v>29</v>
      </c>
      <c r="F6" s="10" t="s">
        <v>28</v>
      </c>
      <c r="G6" s="9" t="s">
        <v>29</v>
      </c>
      <c r="H6" s="10" t="s">
        <v>28</v>
      </c>
      <c r="I6" s="9" t="s">
        <v>29</v>
      </c>
      <c r="J6" s="10" t="s">
        <v>28</v>
      </c>
      <c r="K6" s="9" t="s">
        <v>29</v>
      </c>
      <c r="L6" s="10" t="s">
        <v>28</v>
      </c>
      <c r="M6" s="9" t="s">
        <v>29</v>
      </c>
      <c r="N6" s="10" t="s">
        <v>28</v>
      </c>
      <c r="O6" s="9" t="s">
        <v>29</v>
      </c>
    </row>
    <row r="7" spans="1:15" x14ac:dyDescent="0.25">
      <c r="A7" s="8">
        <v>1</v>
      </c>
      <c r="B7" s="11" t="s">
        <v>30</v>
      </c>
      <c r="C7" s="12"/>
      <c r="D7" s="13"/>
      <c r="E7" s="14"/>
      <c r="F7" s="13"/>
      <c r="G7" s="14"/>
      <c r="H7" s="13"/>
      <c r="I7" s="14"/>
      <c r="J7" s="13"/>
      <c r="K7" s="14"/>
      <c r="L7" s="13"/>
      <c r="M7" s="14"/>
      <c r="N7" s="13"/>
      <c r="O7" s="14"/>
    </row>
    <row r="8" spans="1:15" x14ac:dyDescent="0.25">
      <c r="A8" s="8">
        <v>2</v>
      </c>
      <c r="B8" s="15" t="s">
        <v>31</v>
      </c>
      <c r="C8" s="16"/>
      <c r="D8" s="15" t="s">
        <v>46</v>
      </c>
      <c r="E8" s="17"/>
      <c r="F8" s="1"/>
      <c r="G8" s="17"/>
      <c r="H8" s="1"/>
      <c r="I8" s="17"/>
      <c r="J8" s="1"/>
      <c r="K8" s="17"/>
      <c r="L8" s="1"/>
      <c r="M8" s="17"/>
      <c r="N8" s="1"/>
      <c r="O8" s="17"/>
    </row>
    <row r="9" spans="1:15" x14ac:dyDescent="0.25">
      <c r="A9" s="8">
        <v>3</v>
      </c>
      <c r="B9" s="15" t="s">
        <v>44</v>
      </c>
      <c r="C9" s="16"/>
      <c r="D9" s="28">
        <v>0</v>
      </c>
      <c r="E9" s="29">
        <v>272238.48</v>
      </c>
      <c r="F9" s="28">
        <v>0</v>
      </c>
      <c r="G9" s="29">
        <v>227738.95000000019</v>
      </c>
      <c r="H9" s="28">
        <f>113472.1-H25</f>
        <v>62323.49</v>
      </c>
      <c r="I9" s="29">
        <f>242877.8-I25</f>
        <v>240423.05</v>
      </c>
      <c r="J9" s="28">
        <f>435725.06-J25</f>
        <v>50790.22000000003</v>
      </c>
      <c r="K9" s="29">
        <f>210062.38-K25</f>
        <v>207853.83000000002</v>
      </c>
      <c r="L9" s="28">
        <f>484782.034285714-L25</f>
        <v>86622.552857142466</v>
      </c>
      <c r="M9" s="29">
        <f>188099.554285714-M25</f>
        <v>186038.64285714258</v>
      </c>
      <c r="N9" s="28">
        <f>484782.034285714-N25</f>
        <v>86622.552857142466</v>
      </c>
      <c r="O9" s="29">
        <f>188099.554285714-O25</f>
        <v>186038.64285714258</v>
      </c>
    </row>
    <row r="10" spans="1:15" x14ac:dyDescent="0.25">
      <c r="A10" s="8">
        <v>4</v>
      </c>
      <c r="B10" s="15"/>
      <c r="C10" s="16"/>
      <c r="D10" s="27"/>
      <c r="E10" s="26"/>
      <c r="F10" s="27"/>
      <c r="G10" s="26"/>
      <c r="H10" s="27"/>
      <c r="I10" s="26"/>
      <c r="J10" s="27"/>
      <c r="K10" s="26"/>
      <c r="L10" s="27"/>
      <c r="M10" s="26"/>
      <c r="N10" s="27"/>
      <c r="O10" s="26"/>
    </row>
    <row r="11" spans="1:15" x14ac:dyDescent="0.25">
      <c r="A11" s="8">
        <v>5</v>
      </c>
      <c r="B11" s="15" t="s">
        <v>33</v>
      </c>
      <c r="C11" s="16"/>
      <c r="D11" s="15" t="s">
        <v>47</v>
      </c>
      <c r="E11" s="26"/>
      <c r="F11" s="27"/>
      <c r="G11" s="26"/>
      <c r="H11" s="27"/>
      <c r="I11" s="26"/>
      <c r="J11" s="27"/>
      <c r="K11" s="26"/>
      <c r="L11" s="27"/>
      <c r="M11" s="26"/>
      <c r="N11" s="27"/>
      <c r="O11" s="26"/>
    </row>
    <row r="12" spans="1:15" x14ac:dyDescent="0.25">
      <c r="A12" s="8">
        <v>6</v>
      </c>
      <c r="B12" s="18" t="s">
        <v>34</v>
      </c>
      <c r="C12" s="16"/>
      <c r="D12" s="30">
        <f>D9</f>
        <v>0</v>
      </c>
      <c r="E12" s="30">
        <f t="shared" ref="E12:O12" si="0">E9</f>
        <v>272238.48</v>
      </c>
      <c r="F12" s="30">
        <f t="shared" si="0"/>
        <v>0</v>
      </c>
      <c r="G12" s="30">
        <f t="shared" si="0"/>
        <v>227738.95000000019</v>
      </c>
      <c r="H12" s="30">
        <f t="shared" si="0"/>
        <v>62323.49</v>
      </c>
      <c r="I12" s="30">
        <f t="shared" si="0"/>
        <v>240423.05</v>
      </c>
      <c r="J12" s="30">
        <f t="shared" si="0"/>
        <v>50790.22000000003</v>
      </c>
      <c r="K12" s="30">
        <f t="shared" si="0"/>
        <v>207853.83000000002</v>
      </c>
      <c r="L12" s="30">
        <f t="shared" si="0"/>
        <v>86622.552857142466</v>
      </c>
      <c r="M12" s="30">
        <f t="shared" si="0"/>
        <v>186038.64285714258</v>
      </c>
      <c r="N12" s="30">
        <f t="shared" si="0"/>
        <v>86622.552857142466</v>
      </c>
      <c r="O12" s="32">
        <f t="shared" si="0"/>
        <v>186038.64285714258</v>
      </c>
    </row>
    <row r="13" spans="1:15" x14ac:dyDescent="0.25">
      <c r="A13" s="8">
        <v>7</v>
      </c>
      <c r="B13" s="18"/>
      <c r="C13" s="16"/>
      <c r="D13" s="1"/>
      <c r="E13" s="17"/>
      <c r="F13" s="1"/>
      <c r="G13" s="17"/>
      <c r="H13" s="1"/>
      <c r="I13" s="17"/>
      <c r="J13" s="1"/>
      <c r="K13" s="17"/>
      <c r="L13" s="1"/>
      <c r="M13" s="17"/>
      <c r="N13" s="1"/>
      <c r="O13" s="17"/>
    </row>
    <row r="14" spans="1:15" x14ac:dyDescent="0.25">
      <c r="A14" s="8">
        <v>8</v>
      </c>
      <c r="B14" s="19" t="s">
        <v>35</v>
      </c>
      <c r="C14" s="16"/>
      <c r="D14" s="1"/>
      <c r="E14" s="17"/>
      <c r="F14" s="1"/>
      <c r="G14" s="17"/>
      <c r="H14" s="1"/>
      <c r="I14" s="17"/>
      <c r="J14" s="1"/>
      <c r="K14" s="17"/>
      <c r="L14" s="1"/>
      <c r="M14" s="17"/>
      <c r="N14" s="1"/>
      <c r="O14" s="17"/>
    </row>
    <row r="15" spans="1:15" x14ac:dyDescent="0.25">
      <c r="A15" s="8">
        <v>9</v>
      </c>
      <c r="B15" s="15" t="s">
        <v>31</v>
      </c>
      <c r="C15" s="16"/>
      <c r="D15" s="15" t="s">
        <v>46</v>
      </c>
      <c r="E15" s="17"/>
      <c r="F15" s="1"/>
      <c r="G15" s="17"/>
      <c r="H15" s="1"/>
      <c r="I15" s="17"/>
      <c r="J15" s="1"/>
      <c r="K15" s="17"/>
      <c r="L15" s="1"/>
      <c r="M15" s="17"/>
      <c r="N15" s="1"/>
      <c r="O15" s="17"/>
    </row>
    <row r="16" spans="1:15" x14ac:dyDescent="0.25">
      <c r="A16" s="8">
        <v>10</v>
      </c>
      <c r="B16" s="15" t="s">
        <v>44</v>
      </c>
      <c r="C16" s="16"/>
      <c r="D16" s="28">
        <v>0</v>
      </c>
      <c r="E16" s="29">
        <v>0</v>
      </c>
      <c r="F16" s="28">
        <v>0</v>
      </c>
      <c r="G16" s="29">
        <v>0</v>
      </c>
      <c r="H16" s="28">
        <v>0</v>
      </c>
      <c r="I16" s="29">
        <v>0</v>
      </c>
      <c r="J16" s="28">
        <v>489243.85</v>
      </c>
      <c r="K16" s="29">
        <v>34295.200000000004</v>
      </c>
      <c r="L16" s="28">
        <v>1107762.3599999999</v>
      </c>
      <c r="M16" s="29">
        <v>34106.622857142858</v>
      </c>
      <c r="N16" s="28">
        <v>1107762.3599999999</v>
      </c>
      <c r="O16" s="29">
        <v>34106.622857142858</v>
      </c>
    </row>
    <row r="17" spans="1:15" x14ac:dyDescent="0.25">
      <c r="A17" s="8">
        <v>11</v>
      </c>
      <c r="B17" s="15"/>
      <c r="C17" s="16"/>
      <c r="D17" s="1"/>
      <c r="E17" s="17"/>
      <c r="F17" s="1"/>
      <c r="G17" s="17"/>
      <c r="H17" s="1"/>
      <c r="I17" s="17"/>
      <c r="J17" s="1"/>
      <c r="K17" s="17"/>
      <c r="L17" s="1"/>
      <c r="M17" s="17"/>
      <c r="N17" s="1"/>
      <c r="O17" s="17"/>
    </row>
    <row r="18" spans="1:15" x14ac:dyDescent="0.25">
      <c r="A18" s="8">
        <v>12</v>
      </c>
      <c r="B18" s="15" t="s">
        <v>33</v>
      </c>
      <c r="C18" s="16"/>
      <c r="D18" s="15" t="s">
        <v>47</v>
      </c>
      <c r="E18" s="17"/>
      <c r="F18" s="1"/>
      <c r="G18" s="17"/>
      <c r="H18" s="1"/>
      <c r="I18" s="17"/>
      <c r="J18" s="1"/>
      <c r="K18" s="17"/>
      <c r="L18" s="1"/>
      <c r="M18" s="17"/>
      <c r="N18" s="1"/>
      <c r="O18" s="17"/>
    </row>
    <row r="19" spans="1:15" x14ac:dyDescent="0.25">
      <c r="A19" s="8">
        <v>13</v>
      </c>
      <c r="B19" s="18" t="s">
        <v>36</v>
      </c>
      <c r="C19" s="16"/>
      <c r="D19" s="31">
        <f>D16</f>
        <v>0</v>
      </c>
      <c r="E19" s="31">
        <f t="shared" ref="E19:O19" si="1">E16</f>
        <v>0</v>
      </c>
      <c r="F19" s="31">
        <f t="shared" si="1"/>
        <v>0</v>
      </c>
      <c r="G19" s="31">
        <f t="shared" si="1"/>
        <v>0</v>
      </c>
      <c r="H19" s="31">
        <f t="shared" si="1"/>
        <v>0</v>
      </c>
      <c r="I19" s="31">
        <f t="shared" si="1"/>
        <v>0</v>
      </c>
      <c r="J19" s="31">
        <f t="shared" si="1"/>
        <v>489243.85</v>
      </c>
      <c r="K19" s="31">
        <f t="shared" si="1"/>
        <v>34295.200000000004</v>
      </c>
      <c r="L19" s="31">
        <f t="shared" si="1"/>
        <v>1107762.3599999999</v>
      </c>
      <c r="M19" s="31">
        <f t="shared" si="1"/>
        <v>34106.622857142858</v>
      </c>
      <c r="N19" s="31">
        <f t="shared" si="1"/>
        <v>1107762.3599999999</v>
      </c>
      <c r="O19" s="33">
        <f t="shared" si="1"/>
        <v>34106.622857142858</v>
      </c>
    </row>
    <row r="20" spans="1:15" x14ac:dyDescent="0.25">
      <c r="A20" s="8">
        <v>14</v>
      </c>
      <c r="B20" s="15"/>
      <c r="C20" s="16"/>
      <c r="D20" s="1"/>
      <c r="E20" s="17"/>
      <c r="F20" s="1"/>
      <c r="G20" s="17"/>
      <c r="H20" s="1"/>
      <c r="I20" s="17"/>
      <c r="J20" s="1"/>
      <c r="K20" s="17"/>
      <c r="L20" s="1"/>
      <c r="M20" s="17"/>
      <c r="N20" s="1"/>
      <c r="O20" s="17"/>
    </row>
    <row r="21" spans="1:15" x14ac:dyDescent="0.25">
      <c r="A21" s="8">
        <v>15</v>
      </c>
      <c r="B21" s="18" t="s">
        <v>37</v>
      </c>
      <c r="C21" s="16"/>
      <c r="D21" s="31">
        <f>D12+D19</f>
        <v>0</v>
      </c>
      <c r="E21" s="31">
        <f t="shared" ref="E21:O21" si="2">E12+E19</f>
        <v>272238.48</v>
      </c>
      <c r="F21" s="31">
        <f t="shared" si="2"/>
        <v>0</v>
      </c>
      <c r="G21" s="31">
        <f t="shared" si="2"/>
        <v>227738.95000000019</v>
      </c>
      <c r="H21" s="31">
        <f t="shared" si="2"/>
        <v>62323.49</v>
      </c>
      <c r="I21" s="31">
        <f t="shared" si="2"/>
        <v>240423.05</v>
      </c>
      <c r="J21" s="31">
        <f t="shared" si="2"/>
        <v>540034.07000000007</v>
      </c>
      <c r="K21" s="31">
        <f t="shared" si="2"/>
        <v>242149.03000000003</v>
      </c>
      <c r="L21" s="31">
        <f t="shared" si="2"/>
        <v>1194384.9128571423</v>
      </c>
      <c r="M21" s="31">
        <f t="shared" si="2"/>
        <v>220145.26571428543</v>
      </c>
      <c r="N21" s="31">
        <f t="shared" si="2"/>
        <v>1194384.9128571423</v>
      </c>
      <c r="O21" s="33">
        <f t="shared" si="2"/>
        <v>220145.26571428543</v>
      </c>
    </row>
    <row r="22" spans="1:15" x14ac:dyDescent="0.25">
      <c r="A22" s="8">
        <v>16</v>
      </c>
      <c r="B22" s="15"/>
      <c r="C22" s="16"/>
      <c r="D22" s="1"/>
      <c r="E22" s="17"/>
      <c r="F22" s="1"/>
      <c r="G22" s="17"/>
      <c r="H22" s="1"/>
      <c r="I22" s="17"/>
      <c r="J22" s="1"/>
      <c r="K22" s="17"/>
      <c r="L22" s="1"/>
      <c r="M22" s="17"/>
      <c r="N22" s="1"/>
      <c r="O22" s="17"/>
    </row>
    <row r="23" spans="1:15" x14ac:dyDescent="0.25">
      <c r="A23" s="8">
        <v>17</v>
      </c>
      <c r="B23" s="19" t="s">
        <v>38</v>
      </c>
      <c r="C23" s="16"/>
      <c r="D23" s="1"/>
      <c r="E23" s="17"/>
      <c r="F23" s="1"/>
      <c r="G23" s="17"/>
      <c r="H23" s="1"/>
      <c r="I23" s="17"/>
      <c r="J23" s="1"/>
      <c r="K23" s="17"/>
      <c r="L23" s="1"/>
      <c r="M23" s="17"/>
      <c r="N23" s="1"/>
      <c r="O23" s="17"/>
    </row>
    <row r="24" spans="1:15" x14ac:dyDescent="0.25">
      <c r="A24" s="8">
        <v>18</v>
      </c>
      <c r="B24" s="15" t="s">
        <v>31</v>
      </c>
      <c r="C24" s="16"/>
      <c r="D24" s="15" t="s">
        <v>46</v>
      </c>
      <c r="E24" s="17"/>
      <c r="F24" s="1"/>
      <c r="G24" s="17"/>
      <c r="H24" s="1"/>
      <c r="I24" s="17"/>
      <c r="J24" s="1"/>
      <c r="K24" s="17"/>
      <c r="L24" s="1"/>
      <c r="M24" s="17"/>
      <c r="N24" s="1"/>
      <c r="O24" s="17"/>
    </row>
    <row r="25" spans="1:15" x14ac:dyDescent="0.25">
      <c r="A25" s="8">
        <v>19</v>
      </c>
      <c r="B25" s="15" t="s">
        <v>32</v>
      </c>
      <c r="C25" s="16"/>
      <c r="D25" s="28">
        <v>0</v>
      </c>
      <c r="E25" s="29">
        <v>0</v>
      </c>
      <c r="F25" s="28">
        <v>0</v>
      </c>
      <c r="G25" s="29">
        <v>0</v>
      </c>
      <c r="H25" s="28">
        <v>51148.610000000008</v>
      </c>
      <c r="I25" s="29">
        <v>2454.75</v>
      </c>
      <c r="J25" s="28">
        <v>384934.83999999997</v>
      </c>
      <c r="K25" s="29">
        <v>2208.5499999999993</v>
      </c>
      <c r="L25" s="28">
        <v>398159.48142857151</v>
      </c>
      <c r="M25" s="29">
        <v>2060.9114285714286</v>
      </c>
      <c r="N25" s="28">
        <v>398159.48142857151</v>
      </c>
      <c r="O25" s="29">
        <v>2060.9114285714286</v>
      </c>
    </row>
    <row r="26" spans="1:15" x14ac:dyDescent="0.25">
      <c r="A26" s="8">
        <v>20</v>
      </c>
      <c r="B26" s="15"/>
      <c r="C26" s="16"/>
      <c r="D26" s="1"/>
      <c r="E26" s="17"/>
      <c r="F26" s="1"/>
      <c r="G26" s="17"/>
      <c r="H26" s="1"/>
      <c r="I26" s="17"/>
      <c r="J26" s="1"/>
      <c r="K26" s="17"/>
      <c r="L26" s="1"/>
      <c r="M26" s="17"/>
      <c r="N26" s="1"/>
      <c r="O26" s="17"/>
    </row>
    <row r="27" spans="1:15" x14ac:dyDescent="0.25">
      <c r="A27" s="8">
        <v>21</v>
      </c>
      <c r="B27" s="18" t="s">
        <v>39</v>
      </c>
      <c r="C27" s="16"/>
      <c r="D27" s="31">
        <f>D25</f>
        <v>0</v>
      </c>
      <c r="E27" s="31">
        <f t="shared" ref="E27:O27" si="3">E25</f>
        <v>0</v>
      </c>
      <c r="F27" s="31">
        <f t="shared" si="3"/>
        <v>0</v>
      </c>
      <c r="G27" s="31">
        <f t="shared" si="3"/>
        <v>0</v>
      </c>
      <c r="H27" s="31">
        <f t="shared" si="3"/>
        <v>51148.610000000008</v>
      </c>
      <c r="I27" s="31">
        <f t="shared" si="3"/>
        <v>2454.75</v>
      </c>
      <c r="J27" s="31">
        <f t="shared" si="3"/>
        <v>384934.83999999997</v>
      </c>
      <c r="K27" s="31">
        <f t="shared" si="3"/>
        <v>2208.5499999999993</v>
      </c>
      <c r="L27" s="31">
        <f t="shared" si="3"/>
        <v>398159.48142857151</v>
      </c>
      <c r="M27" s="31">
        <f t="shared" si="3"/>
        <v>2060.9114285714286</v>
      </c>
      <c r="N27" s="31">
        <f t="shared" si="3"/>
        <v>398159.48142857151</v>
      </c>
      <c r="O27" s="33">
        <f t="shared" si="3"/>
        <v>2060.9114285714286</v>
      </c>
    </row>
    <row r="28" spans="1:15" x14ac:dyDescent="0.25">
      <c r="A28" s="8">
        <v>22</v>
      </c>
      <c r="B28" s="15"/>
      <c r="C28" s="16"/>
      <c r="D28" s="1"/>
      <c r="E28" s="17"/>
      <c r="F28" s="1"/>
      <c r="G28" s="17"/>
      <c r="H28" s="1"/>
      <c r="I28" s="17"/>
      <c r="J28" s="1"/>
      <c r="K28" s="17"/>
      <c r="L28" s="1"/>
      <c r="M28" s="17"/>
      <c r="N28" s="1"/>
      <c r="O28" s="17"/>
    </row>
    <row r="29" spans="1:15" x14ac:dyDescent="0.25">
      <c r="A29" s="8">
        <v>23</v>
      </c>
      <c r="B29" s="19" t="s">
        <v>40</v>
      </c>
      <c r="C29" s="16"/>
      <c r="D29" s="1"/>
      <c r="E29" s="17"/>
      <c r="F29" s="1"/>
      <c r="G29" s="17"/>
      <c r="H29" s="1"/>
      <c r="I29" s="17"/>
      <c r="J29" s="1"/>
      <c r="K29" s="17"/>
      <c r="L29" s="1"/>
      <c r="M29" s="17"/>
      <c r="N29" s="1"/>
      <c r="O29" s="17"/>
    </row>
    <row r="30" spans="1:15" x14ac:dyDescent="0.25">
      <c r="A30" s="8">
        <v>24</v>
      </c>
      <c r="B30" s="15" t="s">
        <v>31</v>
      </c>
      <c r="C30" s="16"/>
      <c r="D30" s="15" t="s">
        <v>45</v>
      </c>
      <c r="E30" s="17"/>
      <c r="F30" s="1"/>
      <c r="G30" s="17"/>
      <c r="H30" s="1"/>
      <c r="I30" s="17"/>
      <c r="J30" s="1"/>
      <c r="K30" s="17"/>
      <c r="L30" s="1"/>
      <c r="M30" s="17"/>
      <c r="N30" s="1"/>
      <c r="O30" s="17"/>
    </row>
    <row r="31" spans="1:15" x14ac:dyDescent="0.25">
      <c r="A31" s="8">
        <v>25</v>
      </c>
      <c r="B31" s="15" t="s">
        <v>45</v>
      </c>
      <c r="C31" s="16"/>
      <c r="D31" s="28">
        <v>0</v>
      </c>
      <c r="E31" s="29">
        <v>0</v>
      </c>
      <c r="F31" s="28">
        <v>0</v>
      </c>
      <c r="G31" s="29">
        <v>0</v>
      </c>
      <c r="H31" s="28">
        <v>0</v>
      </c>
      <c r="I31" s="29">
        <v>0</v>
      </c>
      <c r="J31" s="28">
        <v>0</v>
      </c>
      <c r="K31" s="29">
        <v>0</v>
      </c>
      <c r="L31" s="28">
        <v>0</v>
      </c>
      <c r="M31" s="29">
        <v>0</v>
      </c>
      <c r="N31" s="28">
        <v>0</v>
      </c>
      <c r="O31" s="29">
        <v>0</v>
      </c>
    </row>
    <row r="32" spans="1:15" x14ac:dyDescent="0.25">
      <c r="A32" s="8">
        <v>26</v>
      </c>
      <c r="B32" s="15"/>
      <c r="C32" s="16"/>
      <c r="D32" s="1"/>
      <c r="E32" s="17"/>
      <c r="F32" s="1"/>
      <c r="G32" s="17"/>
      <c r="H32" s="1"/>
      <c r="I32" s="17"/>
      <c r="J32" s="1"/>
      <c r="K32" s="17"/>
      <c r="L32" s="1"/>
      <c r="M32" s="17"/>
      <c r="N32" s="1"/>
      <c r="O32" s="17"/>
    </row>
    <row r="33" spans="1:15" x14ac:dyDescent="0.25">
      <c r="A33" s="8">
        <v>27</v>
      </c>
      <c r="B33" s="18" t="s">
        <v>41</v>
      </c>
      <c r="C33" s="16"/>
      <c r="D33" s="31">
        <f>D31</f>
        <v>0</v>
      </c>
      <c r="E33" s="31">
        <f t="shared" ref="E33:O33" si="4">E31</f>
        <v>0</v>
      </c>
      <c r="F33" s="31">
        <f t="shared" si="4"/>
        <v>0</v>
      </c>
      <c r="G33" s="31">
        <f t="shared" si="4"/>
        <v>0</v>
      </c>
      <c r="H33" s="31">
        <f t="shared" si="4"/>
        <v>0</v>
      </c>
      <c r="I33" s="31">
        <f t="shared" si="4"/>
        <v>0</v>
      </c>
      <c r="J33" s="31">
        <f t="shared" si="4"/>
        <v>0</v>
      </c>
      <c r="K33" s="31">
        <f t="shared" si="4"/>
        <v>0</v>
      </c>
      <c r="L33" s="31">
        <f t="shared" si="4"/>
        <v>0</v>
      </c>
      <c r="M33" s="31">
        <f t="shared" si="4"/>
        <v>0</v>
      </c>
      <c r="N33" s="31">
        <f t="shared" si="4"/>
        <v>0</v>
      </c>
      <c r="O33" s="33">
        <f t="shared" si="4"/>
        <v>0</v>
      </c>
    </row>
    <row r="34" spans="1:15" x14ac:dyDescent="0.25">
      <c r="A34" s="8">
        <v>28</v>
      </c>
      <c r="B34" s="15"/>
      <c r="C34" s="16"/>
      <c r="D34" s="1"/>
      <c r="E34" s="17"/>
      <c r="F34" s="1"/>
      <c r="G34" s="17"/>
      <c r="H34" s="1"/>
      <c r="I34" s="17"/>
      <c r="J34" s="1"/>
      <c r="K34" s="17"/>
      <c r="L34" s="1"/>
      <c r="M34" s="17"/>
      <c r="N34" s="1"/>
      <c r="O34" s="17"/>
    </row>
    <row r="35" spans="1:15" x14ac:dyDescent="0.25">
      <c r="A35" s="8">
        <v>29</v>
      </c>
      <c r="B35" s="18" t="s">
        <v>42</v>
      </c>
      <c r="C35" s="20"/>
      <c r="D35" s="31">
        <f>D33+D27</f>
        <v>0</v>
      </c>
      <c r="E35" s="31">
        <f t="shared" ref="E35:O35" si="5">E33+E27</f>
        <v>0</v>
      </c>
      <c r="F35" s="31">
        <f t="shared" si="5"/>
        <v>0</v>
      </c>
      <c r="G35" s="31">
        <f t="shared" si="5"/>
        <v>0</v>
      </c>
      <c r="H35" s="31">
        <f t="shared" si="5"/>
        <v>51148.610000000008</v>
      </c>
      <c r="I35" s="31">
        <f t="shared" si="5"/>
        <v>2454.75</v>
      </c>
      <c r="J35" s="31">
        <f t="shared" si="5"/>
        <v>384934.83999999997</v>
      </c>
      <c r="K35" s="31">
        <f t="shared" si="5"/>
        <v>2208.5499999999993</v>
      </c>
      <c r="L35" s="31">
        <f t="shared" si="5"/>
        <v>398159.48142857151</v>
      </c>
      <c r="M35" s="31">
        <f t="shared" si="5"/>
        <v>2060.9114285714286</v>
      </c>
      <c r="N35" s="31">
        <f t="shared" si="5"/>
        <v>398159.48142857151</v>
      </c>
      <c r="O35" s="33">
        <f t="shared" si="5"/>
        <v>2060.9114285714286</v>
      </c>
    </row>
    <row r="36" spans="1:15" x14ac:dyDescent="0.25">
      <c r="A36" s="8">
        <v>30</v>
      </c>
      <c r="B36" s="15"/>
      <c r="C36" s="20"/>
      <c r="D36" s="21"/>
      <c r="E36" s="22"/>
      <c r="F36" s="23"/>
      <c r="G36" s="22"/>
      <c r="H36" s="23"/>
      <c r="I36" s="22"/>
      <c r="J36" s="22"/>
      <c r="K36" s="23"/>
      <c r="L36" s="22"/>
      <c r="M36" s="23"/>
      <c r="N36" s="22"/>
      <c r="O36" s="22"/>
    </row>
    <row r="37" spans="1:15" ht="15.75" thickBot="1" x14ac:dyDescent="0.3">
      <c r="A37" s="8">
        <v>31</v>
      </c>
      <c r="B37" s="24" t="s">
        <v>43</v>
      </c>
      <c r="C37" s="25"/>
      <c r="D37" s="34">
        <f>D35+D21</f>
        <v>0</v>
      </c>
      <c r="E37" s="34">
        <f t="shared" ref="E37:O37" si="6">E35+E21</f>
        <v>272238.48</v>
      </c>
      <c r="F37" s="34">
        <f t="shared" si="6"/>
        <v>0</v>
      </c>
      <c r="G37" s="34">
        <f t="shared" si="6"/>
        <v>227738.95000000019</v>
      </c>
      <c r="H37" s="34">
        <f t="shared" si="6"/>
        <v>113472.1</v>
      </c>
      <c r="I37" s="34">
        <f t="shared" si="6"/>
        <v>242877.8</v>
      </c>
      <c r="J37" s="34">
        <f t="shared" si="6"/>
        <v>924968.91</v>
      </c>
      <c r="K37" s="34">
        <f t="shared" si="6"/>
        <v>244357.58000000002</v>
      </c>
      <c r="L37" s="34">
        <f t="shared" si="6"/>
        <v>1592544.3942857138</v>
      </c>
      <c r="M37" s="34">
        <f t="shared" si="6"/>
        <v>222206.17714285685</v>
      </c>
      <c r="N37" s="34">
        <f t="shared" si="6"/>
        <v>1592544.3942857138</v>
      </c>
      <c r="O37" s="35">
        <f t="shared" si="6"/>
        <v>222206.17714285685</v>
      </c>
    </row>
    <row r="38" spans="1:15" ht="15.75" thickTop="1" x14ac:dyDescent="0.25"/>
  </sheetData>
  <pageMargins left="0.25" right="0.7" top="0.25" bottom="0" header="0.3" footer="0.3"/>
  <pageSetup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OAG Attachment 3</vt:lpstr>
      <vt:lpstr>'OAG Attachment 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bion ostrander</dc:creator>
  <cp:lastModifiedBy>John Brown</cp:lastModifiedBy>
  <cp:lastPrinted>2021-07-09T13:13:22Z</cp:lastPrinted>
  <dcterms:created xsi:type="dcterms:W3CDTF">2015-06-05T18:17:20Z</dcterms:created>
  <dcterms:modified xsi:type="dcterms:W3CDTF">2021-07-28T13:26:41Z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OAG_Attachment_3_-_Expensed_and_Capitalized_Amounts_Allocated_to_Delta_and_PKY.xlsx</vt:lpwstr>
  </property>
</Properties>
</file>