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800" windowWidth="10520" windowHeight="10070" tabRatio="606" activeTab="5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  <externalReference r:id="rId10"/>
  </externalReferences>
  <definedNames>
    <definedName name="\a">'I'!$A$4:$E$185</definedName>
    <definedName name="\b">#REF!</definedName>
    <definedName name="\c">#REF!</definedName>
    <definedName name="\d">'I'!$A$187:$K$301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'IV'!$A$1:$E$45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<sst xmlns="http://schemas.openxmlformats.org/spreadsheetml/2006/main" count="324" uniqueCount="173">
  <si>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</si>
  <si>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</si>
  <si>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</si>
  <si>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</si>
  <si>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</si>
  <si>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</si>
  <si>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</si>
  <si>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</si>
  <si>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</si>
  <si>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</si>
  <si>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</si>
  <si>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</si>
  <si>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</si>
  <si>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</si>
  <si>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</si>
  <si>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</si>
  <si>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</si>
  <si>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</si>
  <si>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</si>
  <si>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</si>
  <si>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</si>
  <si>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</si>
  <si>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</si>
  <si>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</si>
  <si>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</si>
  <si>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</si>
  <si>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</si>
  <si>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</si>
  <si>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</si>
  <si>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</si>
  <si>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</si>
  <si>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 PIPELINE (SCH II, PAGE 2 OF 2)</t>
  </si>
  <si>
    <t>COLUMBIA GAS TRANSMISSION</t>
  </si>
  <si>
    <t>KENTUCKY PRODUCERS</t>
  </si>
  <si>
    <t xml:space="preserve"> </t>
  </si>
  <si>
    <t>STORAGE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</si>
  <si>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</si>
  <si>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</si>
  <si>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</si>
  <si>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</si>
  <si>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</si>
  <si>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</si>
  <si>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</si>
  <si>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</si>
  <si>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</si>
  <si>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</si>
  <si>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</si>
  <si>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</si>
  <si>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</si>
  <si>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</si>
  <si>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</si>
  <si>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</si>
  <si>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</si>
  <si>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</si>
  <si>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</si>
  <si>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</si>
  <si>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</si>
  <si>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</si>
  <si>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</si>
  <si>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</si>
  <si>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</si>
  <si>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</si>
  <si>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</si>
  <si>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</si>
  <si>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</si>
  <si>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</si>
  <si>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</si>
  <si>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</si>
  <si>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</si>
  <si>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</si>
  <si>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</si>
  <si>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</si>
  <si>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</si>
  <si>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</si>
  <si>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</si>
  <si>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</si>
  <si>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</si>
  <si>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</si>
  <si>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</si>
  <si>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</si>
  <si>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</si>
  <si>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</si>
  <si>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</si>
  <si>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</si>
  <si>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</si>
  <si>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</si>
  <si>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</si>
  <si>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</si>
  <si>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</si>
  <si>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</si>
  <si>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</si>
  <si>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</si>
  <si>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</si>
  <si>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</si>
  <si>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</si>
  <si>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</si>
  <si>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</si>
  <si>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</si>
  <si>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</si>
  <si>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</si>
  <si>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</si>
  <si>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TENNESSEE GAS PIPELINE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</si>
  <si>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</si>
  <si>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</si>
  <si>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</si>
  <si>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</si>
  <si>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</si>
  <si>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</si>
  <si>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</si>
  <si>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</si>
  <si>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</si>
  <si>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</si>
  <si>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COLUMBIA GULF TRANSMISSION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</si>
  <si>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</si>
  <si>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</si>
  <si>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</si>
  <si>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</si>
  <si>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</si>
  <si>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</si>
  <si>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</si>
  <si>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 xml:space="preserve">  VINLAND</t>
  </si>
  <si>
    <t>FOR THE THREE MONTHS ENDED</t>
  </si>
  <si>
    <t xml:space="preserve">   UNCOLLECTIBLE GAS COSTS</t>
  </si>
  <si>
    <t>COMPANY USAGE</t>
  </si>
  <si>
    <t xml:space="preserve">ESTIMATED ANNUAL SALES </t>
  </si>
  <si>
    <t xml:space="preserve">  MIDWEST ENERGY SERVICES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</si>
  <si>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</si>
  <si>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</si>
  <si>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</si>
  <si>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</si>
  <si>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</si>
  <si>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</si>
  <si>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</si>
  <si>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</si>
  <si>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</si>
  <si>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</si>
  <si>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</si>
  <si>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</si>
  <si>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</si>
  <si>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</si>
  <si>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</si>
  <si>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</si>
  <si>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</si>
  <si>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</si>
  <si>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</si>
  <si>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SCH V</t>
  </si>
  <si>
    <t>Quarterly Cost ($)</t>
  </si>
  <si>
    <t xml:space="preserve">  CENTERPOINT ENERGY SERVICES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</si>
  <si>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</si>
  <si>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</si>
  <si>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</si>
  <si>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</si>
  <si>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</si>
  <si>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</si>
  <si>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</si>
  <si>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</si>
  <si>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</si>
  <si>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FORMER PEOPLES PURCHASES</t>
  </si>
  <si>
    <t xml:space="preserve">  NYMEX INDEXED COMMODITY PURCHASES</t>
  </si>
  <si>
    <t xml:space="preserve">  KY WEST VIR GAS CO, AS ADJUSTED FOR 11% RETENTION</t>
  </si>
  <si>
    <t>Delta</t>
  </si>
  <si>
    <t>DELTA</t>
  </si>
  <si>
    <t>FORMER</t>
  </si>
  <si>
    <t>PEOPLES</t>
  </si>
  <si>
    <t>COST RECOVERY RATE EFFECTIVE April 24, 2022</t>
  </si>
  <si>
    <t>Peoples</t>
  </si>
  <si>
    <t>Former</t>
  </si>
  <si>
    <t>Former Peoples</t>
  </si>
  <si>
    <t xml:space="preserve"> Former Peoples</t>
  </si>
  <si>
    <t>Feb-21</t>
  </si>
  <si>
    <t>May-21</t>
  </si>
  <si>
    <t>Aug-21</t>
  </si>
  <si>
    <t>Nov-21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</si>
</sst>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</numFmts>
  <fonts count="77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sz val="10"/>
      <color indexed="33"/>
      <name val="Century Schoolbook"/>
      <family val="1"/>
    </font>
    <font>
      <u val="singleAccounting"/>
      <sz val="10"/>
      <color indexed="33"/>
      <name val="Century Schoolbook"/>
      <family val="1"/>
    </font>
    <font>
      <b/>
      <sz val="10"/>
      <color indexed="33"/>
      <name val="Century Schoolbook"/>
      <family val="1"/>
    </font>
    <font>
      <sz val="10"/>
      <color indexed="12"/>
      <name val="Century Schoolbook"/>
      <family val="1"/>
    </font>
    <font>
      <b/>
      <sz val="10"/>
      <name val="Century Schoolbook"/>
      <family val="1"/>
    </font>
    <font>
      <i/>
      <sz val="10"/>
      <color indexed="23"/>
      <name val="Century Schoolbook"/>
      <family val="1"/>
    </font>
    <font>
      <u val="double"/>
      <sz val="10"/>
      <color indexed="23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singleAccounting"/>
      <sz val="10"/>
      <color indexed="12"/>
      <name val="Century Schoolbook"/>
      <family val="1"/>
    </font>
    <font>
      <b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10"/>
      <color indexed="14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b/>
      <sz val="10"/>
      <color indexed="56"/>
      <name val="Century Schoolbook"/>
      <family val="1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Accounting"/>
      <sz val="10"/>
      <color indexed="8"/>
      <name val="Century Schoolbook"/>
      <family val="1"/>
    </font>
    <font>
      <u val="double"/>
      <sz val="10"/>
      <color indexed="8"/>
      <name val="Century Schoolbook"/>
      <family val="1"/>
    </font>
    <font>
      <sz val="10"/>
      <color indexed="8"/>
      <name val="Century Schoolbook"/>
      <family val="1"/>
    </font>
    <font>
      <u val="single"/>
      <sz val="10"/>
      <color indexed="8"/>
      <name val="Century Schoolbook"/>
      <family val="1"/>
    </font>
    <font>
      <b/>
      <sz val="10"/>
      <color indexed="49"/>
      <name val="Century Schoolbook"/>
      <family val="1"/>
    </font>
    <font>
      <sz val="10"/>
      <color indexed="49"/>
      <name val="Century Schoolbook"/>
      <family val="1"/>
    </font>
    <font>
      <b/>
      <sz val="11"/>
      <color indexed="17"/>
      <name val="Calibri"/>
      <family val="2"/>
    </font>
    <font>
      <b/>
      <sz val="10"/>
      <color indexed="10"/>
      <name val="Century Schoolbook"/>
      <family val="1"/>
    </font>
    <font>
      <sz val="10"/>
      <color indexed="10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Century Schoolbook"/>
      <family val="1"/>
    </font>
    <font>
      <u val="double"/>
      <sz val="10"/>
      <color theme="1"/>
      <name val="Century Schoolbook"/>
      <family val="1"/>
    </font>
    <font>
      <sz val="10"/>
      <color theme="1"/>
      <name val="Century Schoolbook"/>
      <family val="1"/>
    </font>
    <font>
      <u val="single"/>
      <sz val="10"/>
      <color theme="1"/>
      <name val="Century Schoolbook"/>
      <family val="1"/>
    </font>
    <font>
      <b/>
      <sz val="10"/>
      <color theme="8" tint="-0.24997000396251678"/>
      <name val="Century Schoolbook"/>
      <family val="1"/>
    </font>
    <font>
      <sz val="10"/>
      <color theme="8" tint="-0.24997000396251678"/>
      <name val="Century Schoolbook"/>
      <family val="1"/>
    </font>
    <font>
      <sz val="10"/>
      <color rgb="FF00B050"/>
      <name val="Century Schoolbook"/>
      <family val="1"/>
    </font>
    <font>
      <b/>
      <sz val="11"/>
      <color rgb="FF00B050"/>
      <name val="Calibri"/>
      <family val="2"/>
    </font>
    <font>
      <sz val="10"/>
      <color rgb="FF008000"/>
      <name val="Century Schoolbook"/>
      <family val="1"/>
    </font>
    <font>
      <b/>
      <sz val="11"/>
      <color rgb="FF008000"/>
      <name val="Calibri"/>
      <family val="2"/>
    </font>
    <font>
      <b/>
      <sz val="10"/>
      <color rgb="FF008000"/>
      <name val="Century Schoolbook"/>
      <family val="1"/>
    </font>
    <font>
      <b/>
      <sz val="10"/>
      <color theme="9" tint="-0.24997000396251678"/>
      <name val="Century Schoolbook"/>
      <family val="1"/>
    </font>
    <font>
      <sz val="10"/>
      <color theme="9" tint="-0.24997000396251678"/>
      <name val="Century Schoolbook"/>
      <family val="1"/>
    </font>
    <font>
      <sz val="10"/>
      <color rgb="FFFF00FF"/>
      <name val="Century Schoolbook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1" applyNumberFormat="0" applyAlignment="0" applyProtection="0"/>
    <xf numFmtId="0" fontId="55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1" fontId="57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9" borderId="1" applyNumberFormat="0" applyAlignment="0" applyProtection="0"/>
    <xf numFmtId="0" fontId="38" fillId="0" borderId="6" applyNumberFormat="0" applyFill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2" fillId="0" borderId="0">
      <alignment/>
      <protection/>
    </xf>
    <xf numFmtId="0" fontId="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179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60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9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41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41" fontId="4" fillId="0" borderId="10" xfId="0" applyFont="1" applyBorder="1" applyAlignment="1">
      <alignment horizontal="centerContinuous"/>
    </xf>
    <xf numFmtId="167" fontId="3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center"/>
      <protection/>
    </xf>
    <xf numFmtId="41" fontId="3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7" fontId="4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Continuous"/>
      <protection/>
    </xf>
    <xf numFmtId="41" fontId="4" fillId="0" borderId="0" xfId="0" applyFont="1" applyAlignment="1">
      <alignment horizontal="centerContinuous"/>
    </xf>
    <xf numFmtId="41" fontId="3" fillId="0" borderId="0" xfId="0" applyFont="1" applyAlignment="1">
      <alignment horizontal="centerContinuous"/>
    </xf>
    <xf numFmtId="41" fontId="4" fillId="0" borderId="0" xfId="0" applyFont="1" applyAlignment="1" applyProtection="1">
      <alignment horizontal="centerContinuous"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9" fillId="0" borderId="0" xfId="0" applyFont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41" fontId="3" fillId="0" borderId="0" xfId="0" applyFont="1" applyAlignment="1" applyProtection="1">
      <alignment wrapText="1"/>
      <protection/>
    </xf>
    <xf numFmtId="41" fontId="3" fillId="0" borderId="0" xfId="0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 locked="0"/>
    </xf>
    <xf numFmtId="41" fontId="3" fillId="0" borderId="10" xfId="0" applyFont="1" applyBorder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7" fillId="0" borderId="0" xfId="0" applyFont="1" applyBorder="1" applyAlignment="1" applyProtection="1">
      <alignment/>
      <protection/>
    </xf>
    <xf numFmtId="41" fontId="7" fillId="0" borderId="11" xfId="0" applyFont="1" applyBorder="1" applyAlignment="1" applyProtection="1">
      <alignment horizontal="left"/>
      <protection locked="0"/>
    </xf>
    <xf numFmtId="41" fontId="7" fillId="0" borderId="0" xfId="0" applyFont="1" applyBorder="1" applyAlignment="1" applyProtection="1">
      <alignment/>
      <protection locked="0"/>
    </xf>
    <xf numFmtId="41" fontId="7" fillId="0" borderId="11" xfId="0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>
      <alignment/>
    </xf>
    <xf numFmtId="41" fontId="5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Alignment="1" applyProtection="1">
      <alignment/>
      <protection locked="0"/>
    </xf>
    <xf numFmtId="41" fontId="3" fillId="0" borderId="0" xfId="0" applyFont="1" applyAlignment="1">
      <alignment horizontal="center"/>
    </xf>
    <xf numFmtId="41" fontId="10" fillId="0" borderId="0" xfId="0" applyFont="1" applyAlignment="1">
      <alignment/>
    </xf>
    <xf numFmtId="14" fontId="7" fillId="0" borderId="0" xfId="0" applyNumberFormat="1" applyFont="1" applyBorder="1" applyAlignment="1" applyProtection="1">
      <alignment horizontal="center"/>
      <protection locked="0"/>
    </xf>
    <xf numFmtId="41" fontId="11" fillId="0" borderId="0" xfId="0" applyFont="1" applyAlignment="1">
      <alignment/>
    </xf>
    <xf numFmtId="41" fontId="12" fillId="0" borderId="0" xfId="0" applyFont="1" applyAlignment="1" quotePrefix="1">
      <alignment horizontal="left"/>
    </xf>
    <xf numFmtId="10" fontId="13" fillId="0" borderId="0" xfId="0" applyNumberFormat="1" applyFont="1" applyAlignment="1" applyProtection="1">
      <alignment/>
      <protection/>
    </xf>
    <xf numFmtId="41" fontId="3" fillId="0" borderId="0" xfId="0" applyFont="1" applyFill="1" applyAlignment="1">
      <alignment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0" fillId="0" borderId="0" xfId="0" applyFont="1" applyFill="1" applyAlignment="1">
      <alignment/>
    </xf>
    <xf numFmtId="41" fontId="10" fillId="0" borderId="0" xfId="0" applyFont="1" applyAlignment="1" applyProtection="1" quotePrefix="1">
      <alignment horizontal="left"/>
      <protection locked="0"/>
    </xf>
    <xf numFmtId="164" fontId="10" fillId="0" borderId="0" xfId="0" applyNumberFormat="1" applyFont="1" applyAlignment="1" applyProtection="1">
      <alignment/>
      <protection locked="0"/>
    </xf>
    <xf numFmtId="41" fontId="10" fillId="0" borderId="0" xfId="0" applyFont="1" applyAlignment="1" applyProtection="1">
      <alignment/>
      <protection locked="0"/>
    </xf>
    <xf numFmtId="41" fontId="10" fillId="0" borderId="0" xfId="0" applyFont="1" applyAlignment="1">
      <alignment/>
    </xf>
    <xf numFmtId="164" fontId="10" fillId="0" borderId="0" xfId="0" applyNumberFormat="1" applyFont="1" applyAlignment="1" applyProtection="1">
      <alignment/>
      <protection/>
    </xf>
    <xf numFmtId="41" fontId="10" fillId="0" borderId="0" xfId="0" applyFont="1" applyAlignment="1" applyProtection="1">
      <alignment/>
      <protection locked="0"/>
    </xf>
    <xf numFmtId="169" fontId="15" fillId="0" borderId="0" xfId="0" applyNumberFormat="1" applyFont="1" applyAlignment="1" applyProtection="1">
      <alignment/>
      <protection locked="0"/>
    </xf>
    <xf numFmtId="169" fontId="16" fillId="0" borderId="0" xfId="0" applyNumberFormat="1" applyFont="1" applyAlignment="1" applyProtection="1">
      <alignment/>
      <protection locked="0"/>
    </xf>
    <xf numFmtId="170" fontId="18" fillId="0" borderId="0" xfId="0" applyNumberFormat="1" applyFont="1" applyBorder="1" applyAlignment="1" applyProtection="1">
      <alignment horizontal="centerContinuous"/>
      <protection/>
    </xf>
    <xf numFmtId="41" fontId="14" fillId="0" borderId="0" xfId="0" applyFont="1" applyBorder="1" applyAlignment="1">
      <alignment/>
    </xf>
    <xf numFmtId="41" fontId="14" fillId="0" borderId="0" xfId="0" applyFont="1" applyBorder="1" applyAlignment="1" applyProtection="1">
      <alignment horizontal="center"/>
      <protection/>
    </xf>
    <xf numFmtId="41" fontId="0" fillId="0" borderId="0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14" fillId="0" borderId="0" xfId="0" applyFont="1" applyAlignment="1" applyProtection="1">
      <alignment horizontal="center"/>
      <protection/>
    </xf>
    <xf numFmtId="41" fontId="14" fillId="0" borderId="0" xfId="0" applyFont="1" applyAlignment="1">
      <alignment/>
    </xf>
    <xf numFmtId="167" fontId="14" fillId="0" borderId="0" xfId="0" applyNumberFormat="1" applyFont="1" applyAlignment="1" applyProtection="1">
      <alignment horizontal="center"/>
      <protection/>
    </xf>
    <xf numFmtId="41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 horizontal="left"/>
      <protection/>
    </xf>
    <xf numFmtId="41" fontId="0" fillId="0" borderId="0" xfId="0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41" fontId="11" fillId="0" borderId="10" xfId="0" applyFont="1" applyBorder="1" applyAlignment="1" applyProtection="1">
      <alignment horizontal="centerContinuous"/>
      <protection/>
    </xf>
    <xf numFmtId="41" fontId="11" fillId="0" borderId="10" xfId="0" applyFont="1" applyBorder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169" fontId="0" fillId="0" borderId="0" xfId="0" applyNumberFormat="1" applyFont="1" applyAlignment="1" applyProtection="1">
      <alignment/>
      <protection/>
    </xf>
    <xf numFmtId="41" fontId="11" fillId="0" borderId="0" xfId="0" applyFont="1" applyAlignment="1" applyProtection="1">
      <alignment horizontal="centerContinuous"/>
      <protection/>
    </xf>
    <xf numFmtId="170" fontId="11" fillId="0" borderId="0" xfId="0" applyNumberFormat="1" applyFont="1" applyAlignment="1" applyProtection="1">
      <alignment horizontal="centerContinuous"/>
      <protection locked="0"/>
    </xf>
    <xf numFmtId="41" fontId="14" fillId="0" borderId="0" xfId="0" applyFont="1" applyAlignment="1" applyProtection="1">
      <alignment horizontal="center" wrapText="1"/>
      <protection/>
    </xf>
    <xf numFmtId="41" fontId="14" fillId="0" borderId="0" xfId="0" applyFont="1" applyAlignment="1">
      <alignment horizontal="center" wrapText="1"/>
    </xf>
    <xf numFmtId="41" fontId="0" fillId="0" borderId="0" xfId="0" applyFont="1" applyAlignment="1" applyProtection="1" quotePrefix="1">
      <alignment horizontal="left"/>
      <protection/>
    </xf>
    <xf numFmtId="41" fontId="19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14" fillId="0" borderId="0" xfId="0" applyFont="1" applyAlignment="1" applyProtection="1">
      <alignment/>
      <protection/>
    </xf>
    <xf numFmtId="41" fontId="11" fillId="0" borderId="0" xfId="0" applyFont="1" applyBorder="1" applyAlignment="1" applyProtection="1">
      <alignment horizontal="centerContinuous"/>
      <protection/>
    </xf>
    <xf numFmtId="41" fontId="0" fillId="0" borderId="0" xfId="0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1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1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170" fontId="11" fillId="0" borderId="0" xfId="0" applyNumberFormat="1" applyFont="1" applyAlignment="1">
      <alignment horizontal="centerContinuous"/>
    </xf>
    <xf numFmtId="41" fontId="0" fillId="0" borderId="10" xfId="0" applyFont="1" applyBorder="1" applyAlignment="1" applyProtection="1">
      <alignment horizontal="centerContinuous"/>
      <protection/>
    </xf>
    <xf numFmtId="168" fontId="0" fillId="0" borderId="0" xfId="0" applyNumberFormat="1" applyFont="1" applyAlignment="1" applyProtection="1">
      <alignment/>
      <protection/>
    </xf>
    <xf numFmtId="41" fontId="19" fillId="0" borderId="0" xfId="0" applyNumberFormat="1" applyFont="1" applyAlignment="1" applyProtection="1">
      <alignment/>
      <protection/>
    </xf>
    <xf numFmtId="41" fontId="14" fillId="0" borderId="0" xfId="0" applyNumberFormat="1" applyFont="1" applyAlignment="1" applyProtection="1">
      <alignment/>
      <protection/>
    </xf>
    <xf numFmtId="41" fontId="14" fillId="0" borderId="0" xfId="0" applyNumberFormat="1" applyFont="1" applyAlignment="1" applyProtection="1">
      <alignment horizontal="center" wrapText="1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174" fontId="0" fillId="0" borderId="10" xfId="0" applyNumberFormat="1" applyFont="1" applyBorder="1" applyAlignment="1" applyProtection="1">
      <alignment/>
      <protection/>
    </xf>
    <xf numFmtId="41" fontId="14" fillId="0" borderId="0" xfId="0" applyFont="1" applyAlignment="1" applyProtection="1">
      <alignment/>
      <protection/>
    </xf>
    <xf numFmtId="41" fontId="14" fillId="0" borderId="0" xfId="0" applyNumberFormat="1" applyFont="1" applyAlignment="1" applyProtection="1">
      <alignment/>
      <protection locked="0"/>
    </xf>
    <xf numFmtId="41" fontId="17" fillId="0" borderId="0" xfId="0" applyNumberFormat="1" applyFont="1" applyFill="1" applyAlignment="1" applyProtection="1">
      <alignment/>
      <protection/>
    </xf>
    <xf numFmtId="41" fontId="3" fillId="0" borderId="0" xfId="0" applyFont="1" applyAlignment="1">
      <alignment/>
    </xf>
    <xf numFmtId="169" fontId="19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41" fontId="14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41" fontId="10" fillId="0" borderId="0" xfId="0" applyFont="1" applyAlignment="1" applyProtection="1" quotePrefix="1">
      <alignment horizontal="left"/>
      <protection locked="0"/>
    </xf>
    <xf numFmtId="41" fontId="23" fillId="0" borderId="0" xfId="0" applyFont="1" applyAlignment="1">
      <alignment horizontal="centerContinuous"/>
    </xf>
    <xf numFmtId="170" fontId="23" fillId="0" borderId="0" xfId="0" applyNumberFormat="1" applyFont="1" applyAlignment="1" applyProtection="1">
      <alignment horizontal="centerContinuous"/>
      <protection locked="0"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67" fontId="25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41" fontId="10" fillId="0" borderId="0" xfId="0" applyFont="1" applyAlignment="1" applyProtection="1">
      <alignment/>
      <protection locked="0"/>
    </xf>
    <xf numFmtId="174" fontId="0" fillId="0" borderId="0" xfId="50" applyNumberFormat="1" applyFont="1" applyAlignment="1">
      <alignment/>
    </xf>
    <xf numFmtId="174" fontId="63" fillId="0" borderId="0" xfId="50" applyNumberFormat="1" applyFont="1" applyAlignment="1">
      <alignment/>
    </xf>
    <xf numFmtId="10" fontId="64" fillId="0" borderId="0" xfId="110" applyNumberFormat="1" applyFont="1" applyAlignment="1">
      <alignment/>
    </xf>
    <xf numFmtId="0" fontId="65" fillId="0" borderId="0" xfId="87" applyFont="1">
      <alignment/>
      <protection/>
    </xf>
    <xf numFmtId="10" fontId="66" fillId="0" borderId="0" xfId="87" applyNumberFormat="1" applyFont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17" fillId="0" borderId="0" xfId="0" applyFont="1" applyAlignment="1" applyProtection="1">
      <alignment/>
      <protection locked="0"/>
    </xf>
    <xf numFmtId="41" fontId="67" fillId="0" borderId="0" xfId="0" applyFont="1" applyAlignment="1">
      <alignment horizontal="centerContinuous"/>
    </xf>
    <xf numFmtId="41" fontId="68" fillId="0" borderId="0" xfId="0" applyFont="1" applyAlignment="1">
      <alignment horizontal="centerContinuous"/>
    </xf>
    <xf numFmtId="0" fontId="68" fillId="0" borderId="0" xfId="87" applyFont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11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11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26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169" fontId="15" fillId="0" borderId="0" xfId="0" applyNumberFormat="1" applyFont="1" applyAlignment="1" applyProtection="1">
      <alignment/>
      <protection locked="0"/>
    </xf>
    <xf numFmtId="166" fontId="14" fillId="0" borderId="0" xfId="0" applyNumberFormat="1" applyFont="1" applyAlignment="1" applyProtection="1" quotePrefix="1">
      <alignment horizontal="center"/>
      <protection/>
    </xf>
    <xf numFmtId="169" fontId="16" fillId="0" borderId="0" xfId="0" applyNumberFormat="1" applyFont="1" applyFill="1" applyAlignment="1" applyProtection="1">
      <alignment/>
      <protection locked="0"/>
    </xf>
    <xf numFmtId="41" fontId="69" fillId="0" borderId="0" xfId="0" applyFont="1" applyFill="1" applyAlignment="1" applyProtection="1">
      <alignment/>
      <protection locked="0"/>
    </xf>
    <xf numFmtId="41" fontId="70" fillId="0" borderId="0" xfId="0" applyFont="1" applyAlignment="1">
      <alignment/>
    </xf>
    <xf numFmtId="41" fontId="69" fillId="0" borderId="0" xfId="0" applyFont="1" applyAlignment="1">
      <alignment/>
    </xf>
    <xf numFmtId="174" fontId="69" fillId="0" borderId="0" xfId="50" applyNumberFormat="1" applyFont="1" applyAlignment="1">
      <alignment/>
    </xf>
    <xf numFmtId="174" fontId="70" fillId="0" borderId="0" xfId="50" applyNumberFormat="1" applyFont="1" applyAlignment="1">
      <alignment horizontal="center"/>
    </xf>
    <xf numFmtId="41" fontId="70" fillId="0" borderId="0" xfId="0" applyFont="1" applyAlignment="1">
      <alignment horizontal="center"/>
    </xf>
    <xf numFmtId="174" fontId="69" fillId="0" borderId="0" xfId="50" applyNumberFormat="1" applyFont="1" applyFill="1" applyBorder="1" applyAlignment="1">
      <alignment/>
    </xf>
    <xf numFmtId="169" fontId="69" fillId="0" borderId="0" xfId="50" applyNumberFormat="1" applyFont="1" applyAlignment="1">
      <alignment/>
    </xf>
    <xf numFmtId="174" fontId="69" fillId="0" borderId="0" xfId="0" applyNumberFormat="1" applyFont="1" applyAlignment="1">
      <alignment/>
    </xf>
    <xf numFmtId="174" fontId="0" fillId="0" borderId="0" xfId="50" applyNumberFormat="1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69" fillId="0" borderId="0" xfId="0" applyFont="1" applyFill="1" applyAlignment="1">
      <alignment/>
    </xf>
    <xf numFmtId="174" fontId="69" fillId="0" borderId="0" xfId="50" applyNumberFormat="1" applyFont="1" applyFill="1" applyAlignment="1">
      <alignment/>
    </xf>
    <xf numFmtId="41" fontId="0" fillId="0" borderId="0" xfId="0" applyFont="1" applyFill="1" applyAlignment="1">
      <alignment/>
    </xf>
    <xf numFmtId="174" fontId="0" fillId="0" borderId="0" xfId="5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11" fillId="0" borderId="0" xfId="0" applyFont="1" applyFill="1" applyAlignment="1">
      <alignment/>
    </xf>
    <xf numFmtId="41" fontId="69" fillId="0" borderId="0" xfId="0" applyFont="1" applyBorder="1" applyAlignment="1">
      <alignment/>
    </xf>
    <xf numFmtId="41" fontId="69" fillId="0" borderId="0" xfId="0" applyFont="1" applyFill="1" applyBorder="1" applyAlignment="1">
      <alignment/>
    </xf>
    <xf numFmtId="169" fontId="14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41" fontId="10" fillId="0" borderId="0" xfId="0" applyFont="1" applyFill="1" applyAlignment="1" applyProtection="1">
      <alignment horizontal="center"/>
      <protection locked="0"/>
    </xf>
    <xf numFmtId="41" fontId="3" fillId="0" borderId="0" xfId="0" applyFont="1" applyFill="1" applyAlignment="1" applyProtection="1">
      <alignment horizontal="center"/>
      <protection locked="0"/>
    </xf>
    <xf numFmtId="41" fontId="3" fillId="0" borderId="0" xfId="0" applyFont="1" applyFill="1" applyAlignment="1">
      <alignment horizontal="center"/>
    </xf>
    <xf numFmtId="17" fontId="71" fillId="0" borderId="18" xfId="0" applyNumberFormat="1" applyFont="1" applyFill="1" applyBorder="1" applyAlignment="1" quotePrefix="1">
      <alignment horizontal="center"/>
    </xf>
    <xf numFmtId="41" fontId="71" fillId="0" borderId="0" xfId="0" applyFont="1" applyFill="1" applyAlignment="1">
      <alignment/>
    </xf>
    <xf numFmtId="41" fontId="72" fillId="0" borderId="0" xfId="0" applyFont="1" applyFill="1" applyBorder="1" applyAlignment="1">
      <alignment horizontal="center"/>
    </xf>
    <xf numFmtId="201" fontId="71" fillId="0" borderId="0" xfId="63" applyNumberFormat="1" applyFont="1" applyFill="1" applyAlignment="1">
      <alignment/>
    </xf>
    <xf numFmtId="169" fontId="71" fillId="0" borderId="0" xfId="50" applyNumberFormat="1" applyFont="1" applyFill="1" applyAlignment="1">
      <alignment/>
    </xf>
    <xf numFmtId="174" fontId="71" fillId="0" borderId="0" xfId="0" applyNumberFormat="1" applyFont="1" applyFill="1" applyBorder="1" applyAlignment="1">
      <alignment/>
    </xf>
    <xf numFmtId="174" fontId="71" fillId="0" borderId="10" xfId="0" applyNumberFormat="1" applyFont="1" applyFill="1" applyBorder="1" applyAlignment="1">
      <alignment/>
    </xf>
    <xf numFmtId="174" fontId="71" fillId="0" borderId="0" xfId="50" applyNumberFormat="1" applyFont="1" applyFill="1" applyBorder="1" applyAlignment="1">
      <alignment/>
    </xf>
    <xf numFmtId="217" fontId="3" fillId="0" borderId="0" xfId="0" applyNumberFormat="1" applyFont="1" applyAlignment="1">
      <alignment/>
    </xf>
    <xf numFmtId="41" fontId="14" fillId="0" borderId="0" xfId="0" applyNumberFormat="1" applyFont="1" applyBorder="1" applyAlignment="1" applyProtection="1">
      <alignment/>
      <protection/>
    </xf>
    <xf numFmtId="41" fontId="7" fillId="0" borderId="0" xfId="0" applyFont="1" applyFill="1" applyAlignment="1" applyProtection="1">
      <alignment horizontal="center"/>
      <protection locked="0"/>
    </xf>
    <xf numFmtId="184" fontId="10" fillId="0" borderId="0" xfId="63" applyNumberFormat="1" applyFont="1" applyAlignment="1" applyProtection="1">
      <alignment/>
      <protection locked="0"/>
    </xf>
    <xf numFmtId="184" fontId="10" fillId="0" borderId="0" xfId="63" applyNumberFormat="1" applyFont="1" applyAlignment="1">
      <alignment/>
    </xf>
    <xf numFmtId="184" fontId="10" fillId="0" borderId="0" xfId="63" applyNumberFormat="1" applyFont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73" fillId="0" borderId="10" xfId="0" applyFont="1" applyFill="1" applyBorder="1" applyAlignment="1">
      <alignment horizontal="center"/>
    </xf>
    <xf numFmtId="41" fontId="73" fillId="0" borderId="0" xfId="0" applyFont="1" applyFill="1" applyBorder="1" applyAlignment="1">
      <alignment horizontal="center"/>
    </xf>
    <xf numFmtId="208" fontId="14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41" fontId="71" fillId="0" borderId="0" xfId="0" applyFont="1" applyFill="1" applyAlignment="1">
      <alignment/>
    </xf>
    <xf numFmtId="41" fontId="71" fillId="0" borderId="0" xfId="0" applyFont="1" applyFill="1" applyBorder="1" applyAlignment="1">
      <alignment/>
    </xf>
    <xf numFmtId="169" fontId="16" fillId="0" borderId="0" xfId="0" applyNumberFormat="1" applyFont="1" applyAlignment="1" applyProtection="1">
      <alignment/>
      <protection locked="0"/>
    </xf>
    <xf numFmtId="170" fontId="74" fillId="0" borderId="0" xfId="0" applyNumberFormat="1" applyFont="1" applyAlignment="1" applyProtection="1">
      <alignment horizontal="centerContinuous"/>
      <protection locked="0"/>
    </xf>
    <xf numFmtId="10" fontId="75" fillId="0" borderId="0" xfId="109" applyNumberFormat="1" applyFont="1" applyFill="1" applyAlignment="1" applyProtection="1">
      <alignment/>
      <protection/>
    </xf>
    <xf numFmtId="6" fontId="75" fillId="0" borderId="0" xfId="0" applyNumberFormat="1" applyFont="1" applyFill="1" applyAlignment="1" applyProtection="1">
      <alignment/>
      <protection locked="0"/>
    </xf>
    <xf numFmtId="6" fontId="75" fillId="0" borderId="0" xfId="0" applyNumberFormat="1" applyFont="1" applyFill="1" applyAlignment="1" applyProtection="1">
      <alignment horizontal="center"/>
      <protection locked="0"/>
    </xf>
    <xf numFmtId="41" fontId="71" fillId="0" borderId="10" xfId="0" applyFont="1" applyFill="1" applyBorder="1" applyAlignment="1">
      <alignment/>
    </xf>
    <xf numFmtId="41" fontId="15" fillId="0" borderId="0" xfId="0" applyNumberFormat="1" applyFont="1" applyFill="1" applyAlignment="1" applyProtection="1">
      <alignment/>
      <protection/>
    </xf>
    <xf numFmtId="178" fontId="71" fillId="0" borderId="0" xfId="0" applyNumberFormat="1" applyFont="1" applyFill="1" applyAlignment="1" applyProtection="1">
      <alignment horizontal="left"/>
      <protection/>
    </xf>
    <xf numFmtId="0" fontId="65" fillId="0" borderId="0" xfId="89" applyFont="1">
      <alignment/>
      <protection/>
    </xf>
    <xf numFmtId="41" fontId="71" fillId="0" borderId="0" xfId="0" applyFont="1" applyFill="1" applyAlignment="1" applyProtection="1">
      <alignment/>
      <protection locked="0"/>
    </xf>
    <xf numFmtId="167" fontId="71" fillId="0" borderId="0" xfId="0" applyNumberFormat="1" applyFont="1" applyFill="1" applyAlignment="1" applyProtection="1">
      <alignment horizontal="left"/>
      <protection locked="0"/>
    </xf>
    <xf numFmtId="174" fontId="71" fillId="0" borderId="10" xfId="50" applyNumberFormat="1" applyFont="1" applyFill="1" applyBorder="1" applyAlignment="1">
      <alignment/>
    </xf>
    <xf numFmtId="15" fontId="3" fillId="0" borderId="0" xfId="0" applyNumberFormat="1" applyFont="1" applyFill="1" applyBorder="1" applyAlignment="1" applyProtection="1">
      <alignment horizontal="centerContinuous"/>
      <protection/>
    </xf>
    <xf numFmtId="175" fontId="15" fillId="0" borderId="0" xfId="42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 locked="0"/>
    </xf>
    <xf numFmtId="41" fontId="76" fillId="0" borderId="0" xfId="0" applyNumberFormat="1" applyFont="1" applyFill="1" applyAlignment="1" applyProtection="1">
      <alignment/>
      <protection locked="0"/>
    </xf>
    <xf numFmtId="167" fontId="3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14" fillId="0" borderId="0" xfId="0" applyNumberFormat="1" applyFont="1" applyBorder="1" applyAlignment="1" applyProtection="1">
      <alignment/>
      <protection/>
    </xf>
    <xf numFmtId="169" fontId="18" fillId="0" borderId="0" xfId="0" applyNumberFormat="1" applyFont="1" applyBorder="1" applyAlignment="1" applyProtection="1">
      <alignment/>
      <protection locked="0"/>
    </xf>
    <xf numFmtId="41" fontId="4" fillId="0" borderId="0" xfId="0" applyFont="1" applyBorder="1" applyAlignment="1">
      <alignment horizontal="centerContinuous"/>
    </xf>
    <xf numFmtId="171" fontId="0" fillId="0" borderId="0" xfId="0" applyNumberFormat="1" applyFont="1" applyBorder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/>
      <protection locked="0"/>
    </xf>
    <xf numFmtId="41" fontId="15" fillId="0" borderId="0" xfId="0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41" fontId="14" fillId="0" borderId="10" xfId="0" applyFont="1" applyBorder="1" applyAlignment="1" applyProtection="1">
      <alignment horizontal="centerContinuous"/>
      <protection/>
    </xf>
    <xf numFmtId="41" fontId="0" fillId="0" borderId="10" xfId="0" applyFont="1" applyBorder="1" applyAlignment="1" applyProtection="1">
      <alignment horizontal="center"/>
      <protection/>
    </xf>
    <xf numFmtId="41" fontId="3" fillId="0" borderId="19" xfId="0" applyFont="1" applyBorder="1" applyAlignment="1" applyProtection="1">
      <alignment horizontal="centerContinuous"/>
      <protection/>
    </xf>
    <xf numFmtId="41" fontId="3" fillId="0" borderId="18" xfId="0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centerContinuous"/>
      <protection/>
    </xf>
    <xf numFmtId="41" fontId="0" fillId="0" borderId="17" xfId="0" applyFont="1" applyBorder="1" applyAlignment="1" applyProtection="1">
      <alignment horizontal="center"/>
      <protection/>
    </xf>
    <xf numFmtId="41" fontId="3" fillId="0" borderId="11" xfId="0" applyFont="1" applyBorder="1" applyAlignment="1" applyProtection="1">
      <alignment/>
      <protection/>
    </xf>
    <xf numFmtId="41" fontId="3" fillId="0" borderId="16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 horizontal="left"/>
      <protection/>
    </xf>
    <xf numFmtId="41" fontId="0" fillId="0" borderId="11" xfId="0" applyFont="1" applyBorder="1" applyAlignment="1" applyProtection="1">
      <alignment horizontal="left"/>
      <protection/>
    </xf>
    <xf numFmtId="41" fontId="3" fillId="0" borderId="12" xfId="0" applyFont="1" applyBorder="1" applyAlignment="1" applyProtection="1">
      <alignment/>
      <protection/>
    </xf>
    <xf numFmtId="41" fontId="3" fillId="0" borderId="17" xfId="0" applyFont="1" applyBorder="1" applyAlignment="1" applyProtection="1">
      <alignment/>
      <protection/>
    </xf>
    <xf numFmtId="41" fontId="3" fillId="0" borderId="11" xfId="0" applyFont="1" applyBorder="1" applyAlignment="1">
      <alignment/>
    </xf>
    <xf numFmtId="167" fontId="0" fillId="0" borderId="16" xfId="0" applyNumberFormat="1" applyFont="1" applyBorder="1" applyAlignment="1" applyProtection="1">
      <alignment horizontal="center"/>
      <protection/>
    </xf>
    <xf numFmtId="41" fontId="14" fillId="0" borderId="11" xfId="0" applyFont="1" applyBorder="1" applyAlignment="1" applyProtection="1">
      <alignment horizontal="center"/>
      <protection/>
    </xf>
    <xf numFmtId="41" fontId="14" fillId="0" borderId="16" xfId="0" applyFont="1" applyBorder="1" applyAlignment="1" applyProtection="1">
      <alignment horizontal="center"/>
      <protection/>
    </xf>
    <xf numFmtId="41" fontId="0" fillId="0" borderId="11" xfId="0" applyFont="1" applyBorder="1" applyAlignment="1">
      <alignment/>
    </xf>
    <xf numFmtId="41" fontId="3" fillId="0" borderId="16" xfId="0" applyFont="1" applyBorder="1" applyAlignment="1">
      <alignment/>
    </xf>
    <xf numFmtId="169" fontId="0" fillId="0" borderId="16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9" fontId="19" fillId="0" borderId="10" xfId="0" applyNumberFormat="1" applyFont="1" applyBorder="1" applyAlignment="1" applyProtection="1">
      <alignment/>
      <protection/>
    </xf>
    <xf numFmtId="43" fontId="7" fillId="0" borderId="0" xfId="0" applyNumberFormat="1" applyFont="1" applyBorder="1" applyAlignment="1" applyProtection="1">
      <alignment/>
      <protection locked="0"/>
    </xf>
    <xf numFmtId="41" fontId="3" fillId="0" borderId="19" xfId="0" applyFont="1" applyBorder="1" applyAlignment="1" applyProtection="1">
      <alignment/>
      <protection/>
    </xf>
    <xf numFmtId="41" fontId="3" fillId="0" borderId="18" xfId="0" applyFont="1" applyBorder="1" applyAlignment="1" applyProtection="1">
      <alignment/>
      <protection/>
    </xf>
    <xf numFmtId="41" fontId="20" fillId="0" borderId="12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7" fillId="0" borderId="19" xfId="0" applyFont="1" applyBorder="1" applyAlignment="1" applyProtection="1">
      <alignment horizontal="left"/>
      <protection locked="0"/>
    </xf>
    <xf numFmtId="14" fontId="7" fillId="0" borderId="18" xfId="0" applyNumberFormat="1" applyFont="1" applyBorder="1" applyAlignment="1" applyProtection="1">
      <alignment/>
      <protection locked="0"/>
    </xf>
    <xf numFmtId="41" fontId="7" fillId="0" borderId="18" xfId="0" applyFont="1" applyBorder="1" applyAlignment="1" applyProtection="1">
      <alignment/>
      <protection locked="0"/>
    </xf>
    <xf numFmtId="14" fontId="7" fillId="0" borderId="18" xfId="0" applyNumberFormat="1" applyFont="1" applyBorder="1" applyAlignment="1" applyProtection="1">
      <alignment horizontal="center"/>
      <protection locked="0"/>
    </xf>
    <xf numFmtId="41" fontId="7" fillId="0" borderId="18" xfId="0" applyFont="1" applyBorder="1" applyAlignment="1" applyProtection="1">
      <alignment horizontal="center"/>
      <protection locked="0"/>
    </xf>
    <xf numFmtId="43" fontId="7" fillId="0" borderId="18" xfId="0" applyNumberFormat="1" applyFont="1" applyFill="1" applyBorder="1" applyAlignment="1" applyProtection="1">
      <alignment/>
      <protection locked="0"/>
    </xf>
    <xf numFmtId="41" fontId="3" fillId="0" borderId="20" xfId="0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/>
      <protection/>
    </xf>
    <xf numFmtId="41" fontId="3" fillId="0" borderId="11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 horizontal="center"/>
      <protection/>
    </xf>
    <xf numFmtId="41" fontId="0" fillId="0" borderId="20" xfId="0" applyFont="1" applyBorder="1" applyAlignment="1" applyProtection="1">
      <alignment horizontal="center"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 quotePrefix="1">
      <alignment horizontal="left"/>
      <protection/>
    </xf>
    <xf numFmtId="41" fontId="0" fillId="0" borderId="0" xfId="0" applyFont="1" applyBorder="1" applyAlignment="1" applyProtection="1">
      <alignment/>
      <protection/>
    </xf>
    <xf numFmtId="169" fontId="18" fillId="0" borderId="19" xfId="0" applyNumberFormat="1" applyFont="1" applyBorder="1" applyAlignment="1" applyProtection="1">
      <alignment horizontal="center"/>
      <protection locked="0"/>
    </xf>
    <xf numFmtId="169" fontId="18" fillId="0" borderId="18" xfId="0" applyNumberFormat="1" applyFont="1" applyBorder="1" applyAlignment="1" applyProtection="1">
      <alignment horizontal="center"/>
      <protection locked="0"/>
    </xf>
    <xf numFmtId="169" fontId="18" fillId="0" borderId="20" xfId="0" applyNumberFormat="1" applyFont="1" applyBorder="1" applyAlignment="1" applyProtection="1">
      <alignment horizontal="center"/>
      <protection locked="0"/>
    </xf>
    <xf numFmtId="41" fontId="0" fillId="0" borderId="13" xfId="0" applyFont="1" applyBorder="1" applyAlignment="1" applyProtection="1">
      <alignment horizontal="center"/>
      <protection/>
    </xf>
    <xf numFmtId="41" fontId="0" fillId="0" borderId="14" xfId="0" applyFont="1" applyBorder="1" applyAlignment="1" applyProtection="1">
      <alignment horizontal="center"/>
      <protection/>
    </xf>
    <xf numFmtId="41" fontId="0" fillId="0" borderId="15" xfId="0" applyFont="1" applyBorder="1" applyAlignment="1" applyProtection="1">
      <alignment horizontal="center"/>
      <protection/>
    </xf>
    <xf numFmtId="41" fontId="0" fillId="0" borderId="0" xfId="0" applyFont="1" applyAlignment="1">
      <alignment horizontal="center"/>
    </xf>
    <xf numFmtId="41" fontId="0" fillId="0" borderId="19" xfId="0" applyFont="1" applyBorder="1" applyAlignment="1">
      <alignment horizontal="center"/>
    </xf>
    <xf numFmtId="41" fontId="0" fillId="0" borderId="18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2" xfId="0" applyFont="1" applyBorder="1" applyAlignment="1" applyProtection="1">
      <alignment horizontal="center"/>
      <protection/>
    </xf>
    <xf numFmtId="41" fontId="0" fillId="0" borderId="10" xfId="0" applyFont="1" applyBorder="1" applyAlignment="1" applyProtection="1">
      <alignment horizontal="center"/>
      <protection/>
    </xf>
    <xf numFmtId="41" fontId="0" fillId="0" borderId="17" xfId="0" applyFont="1" applyBorder="1" applyAlignment="1" applyProtection="1">
      <alignment horizontal="center"/>
      <protection/>
    </xf>
    <xf numFmtId="174" fontId="70" fillId="0" borderId="13" xfId="50" applyNumberFormat="1" applyFont="1" applyBorder="1" applyAlignment="1">
      <alignment horizontal="center"/>
    </xf>
    <xf numFmtId="174" fontId="70" fillId="0" borderId="14" xfId="50" applyNumberFormat="1" applyFont="1" applyBorder="1" applyAlignment="1">
      <alignment horizontal="center"/>
    </xf>
    <xf numFmtId="174" fontId="70" fillId="0" borderId="15" xfId="50" applyNumberFormat="1" applyFont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imegroupllc.sharepoint.com/Admin\BRAMSEY\EXCEL\GCR\May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gfs1\sys\Admin\BRAMSEY\EXCEL\GCR\May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21">
          <cell r="B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76"/>
  <sheetViews>
    <sheetView zoomScale="90" zoomScaleNormal="90" zoomScalePageLayoutView="0" workbookViewId="0" topLeftCell="A51">
      <selection activeCell="E8" sqref="E8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3.28125" style="1" customWidth="1"/>
    <col min="6" max="254" width="12.7109375" style="1" customWidth="1"/>
    <col min="255" max="16384" width="1.7109375" style="1" customWidth="1"/>
  </cols>
  <sheetData>
    <row r="1" spans="1:6" ht="12.75">
      <c r="A1" s="293" t="s">
        <v>164</v>
      </c>
      <c r="B1" s="294"/>
      <c r="C1" s="294"/>
      <c r="D1" s="294"/>
      <c r="E1" s="294"/>
      <c r="F1" s="295"/>
    </row>
    <row r="2" spans="1:6" ht="12.75">
      <c r="A2" s="261"/>
      <c r="B2" s="242"/>
      <c r="C2" s="242"/>
      <c r="D2" s="242"/>
      <c r="E2" s="4"/>
      <c r="F2" s="262" t="s">
        <v>162</v>
      </c>
    </row>
    <row r="3" spans="1:6" ht="12">
      <c r="A3" s="261"/>
      <c r="B3" s="2"/>
      <c r="C3" s="2"/>
      <c r="D3" s="2"/>
      <c r="E3" s="239" t="s">
        <v>161</v>
      </c>
      <c r="F3" s="262" t="s">
        <v>163</v>
      </c>
    </row>
    <row r="4" spans="1:6" ht="13.5">
      <c r="A4" s="263" t="s">
        <v>0</v>
      </c>
      <c r="B4" s="65"/>
      <c r="C4" s="65"/>
      <c r="D4" s="66" t="s">
        <v>1</v>
      </c>
      <c r="E4" s="66" t="s">
        <v>2</v>
      </c>
      <c r="F4" s="264" t="s">
        <v>2</v>
      </c>
    </row>
    <row r="5" spans="1:6" ht="12">
      <c r="A5" s="265"/>
      <c r="B5" s="67"/>
      <c r="C5" s="67"/>
      <c r="D5" s="67"/>
      <c r="E5" s="67"/>
      <c r="F5" s="266"/>
    </row>
    <row r="6" spans="1:6" ht="12">
      <c r="A6" s="257" t="s">
        <v>3</v>
      </c>
      <c r="B6" s="67"/>
      <c r="C6" s="67"/>
      <c r="D6" s="68" t="s">
        <v>4</v>
      </c>
      <c r="E6" s="77" t="e">
        <f>E23</f>
        <v>#DIV/0!</v>
      </c>
      <c r="F6" s="267" t="e">
        <f>E23</f>
        <v>#DIV/0!</v>
      </c>
    </row>
    <row r="7" spans="1:6" ht="12">
      <c r="A7" s="257" t="s">
        <v>5</v>
      </c>
      <c r="B7" s="67"/>
      <c r="C7" s="67"/>
      <c r="D7" s="68" t="s">
        <v>4</v>
      </c>
      <c r="E7" s="77" t="e">
        <f>E34</f>
        <v>#DIV/0!</v>
      </c>
      <c r="F7" s="266" t="e">
        <f>E7</f>
        <v>#DIV/0!</v>
      </c>
    </row>
    <row r="8" spans="1:6" ht="12">
      <c r="A8" s="257" t="s">
        <v>6</v>
      </c>
      <c r="B8" s="67"/>
      <c r="C8" s="67"/>
      <c r="D8" s="68" t="s">
        <v>4</v>
      </c>
      <c r="E8" s="240" t="e">
        <f>E45</f>
        <v>#DIV/0!</v>
      </c>
      <c r="F8" s="266" t="e">
        <f>F45</f>
        <v>#DIV/0!</v>
      </c>
    </row>
    <row r="9" spans="1:6" ht="13.5">
      <c r="A9" s="257" t="s">
        <v>7</v>
      </c>
      <c r="B9" s="67"/>
      <c r="C9" s="67"/>
      <c r="D9" s="68" t="s">
        <v>4</v>
      </c>
      <c r="E9" s="241" t="e">
        <f>E56</f>
        <v>#DIV/0!</v>
      </c>
      <c r="F9" s="266" t="e">
        <f>F56</f>
        <v>#DIV/0!</v>
      </c>
    </row>
    <row r="10" spans="1:6" ht="13.5">
      <c r="A10" s="268" t="s">
        <v>8</v>
      </c>
      <c r="B10" s="269"/>
      <c r="C10" s="269"/>
      <c r="D10" s="249" t="s">
        <v>4</v>
      </c>
      <c r="E10" s="270" t="e">
        <f>SUM(E6:E9)</f>
        <v>#DIV/0!</v>
      </c>
      <c r="F10" s="270" t="e">
        <f>SUM(F6:F9)</f>
        <v>#DIV/0!</v>
      </c>
    </row>
    <row r="11" spans="1:5" ht="12">
      <c r="A11" s="2"/>
      <c r="B11" s="2"/>
      <c r="C11" s="2"/>
      <c r="D11" s="2"/>
      <c r="E11" s="4"/>
    </row>
    <row r="12" spans="1:5" ht="12.75">
      <c r="A12" s="79" t="s">
        <v>9</v>
      </c>
      <c r="B12" s="5"/>
      <c r="C12" s="5"/>
      <c r="D12" s="5"/>
      <c r="E12" s="238"/>
    </row>
    <row r="13" spans="1:6" ht="14.25" customHeight="1">
      <c r="A13" s="7"/>
      <c r="E13" s="4"/>
      <c r="F13" s="239"/>
    </row>
    <row r="14" spans="1:6" ht="14.25" customHeight="1">
      <c r="A14" s="7"/>
      <c r="E14" s="239" t="s">
        <v>161</v>
      </c>
      <c r="F14" s="239"/>
    </row>
    <row r="15" spans="1:6" ht="14.25" customHeight="1">
      <c r="A15" s="69" t="s">
        <v>0</v>
      </c>
      <c r="B15" s="70"/>
      <c r="C15" s="70"/>
      <c r="D15" s="69" t="s">
        <v>1</v>
      </c>
      <c r="E15" s="71" t="s">
        <v>2</v>
      </c>
      <c r="F15" s="71"/>
    </row>
    <row r="16" spans="1:5" ht="14.25" customHeight="1">
      <c r="A16" s="72"/>
      <c r="B16" s="72"/>
      <c r="C16" s="72"/>
      <c r="D16" s="72"/>
      <c r="E16" s="73"/>
    </row>
    <row r="17" spans="1:5" ht="12">
      <c r="A17" s="74" t="s">
        <v>10</v>
      </c>
      <c r="B17" s="72"/>
      <c r="C17" s="72"/>
      <c r="D17" s="75" t="s">
        <v>11</v>
      </c>
      <c r="E17" s="77">
        <f>'II'!E27</f>
        <v>0</v>
      </c>
    </row>
    <row r="18" spans="1:5" ht="12">
      <c r="A18" s="74" t="s">
        <v>12</v>
      </c>
      <c r="B18" s="72"/>
      <c r="C18" s="72"/>
      <c r="D18" s="75" t="s">
        <v>11</v>
      </c>
      <c r="E18" s="77">
        <v>0</v>
      </c>
    </row>
    <row r="19" spans="1:5" ht="12">
      <c r="A19" s="74" t="s">
        <v>13</v>
      </c>
      <c r="B19" s="72"/>
      <c r="C19" s="72"/>
      <c r="D19" s="75" t="s">
        <v>11</v>
      </c>
      <c r="E19" s="77">
        <v>0</v>
      </c>
    </row>
    <row r="20" spans="1:5" ht="13.5">
      <c r="A20" s="138" t="s">
        <v>113</v>
      </c>
      <c r="B20" s="72"/>
      <c r="C20" s="72"/>
      <c r="D20" s="137" t="s">
        <v>11</v>
      </c>
      <c r="E20" s="145">
        <f>'II'!B44</f>
        <v>0</v>
      </c>
    </row>
    <row r="21" spans="1:5" ht="12">
      <c r="A21" s="53" t="s">
        <v>34</v>
      </c>
      <c r="B21" s="72"/>
      <c r="C21" s="72"/>
      <c r="D21" s="75" t="s">
        <v>11</v>
      </c>
      <c r="E21" s="76">
        <f>SUM(E17:E20)</f>
        <v>0</v>
      </c>
    </row>
    <row r="22" spans="1:7" ht="13.5">
      <c r="A22" s="53" t="s">
        <v>111</v>
      </c>
      <c r="B22" s="55"/>
      <c r="C22" s="55"/>
      <c r="D22" s="54" t="s">
        <v>14</v>
      </c>
      <c r="E22" s="123">
        <f>'II'!B27</f>
        <v>0</v>
      </c>
      <c r="G22" s="52"/>
    </row>
    <row r="23" spans="1:5" ht="13.5">
      <c r="A23" s="74" t="s">
        <v>15</v>
      </c>
      <c r="B23" s="72"/>
      <c r="C23" s="72"/>
      <c r="D23" s="75" t="s">
        <v>4</v>
      </c>
      <c r="E23" s="125" t="e">
        <f>ROUND(+E21/E22,4)</f>
        <v>#DIV/0!</v>
      </c>
    </row>
    <row r="24" ht="12">
      <c r="E24" s="8"/>
    </row>
    <row r="25" spans="1:5" ht="12.75">
      <c r="A25" s="79" t="s">
        <v>16</v>
      </c>
      <c r="B25" s="80"/>
      <c r="C25" s="80"/>
      <c r="D25" s="80"/>
      <c r="E25" s="13"/>
    </row>
    <row r="26" spans="1:6" ht="15.75" customHeight="1">
      <c r="A26" s="74"/>
      <c r="B26" s="72"/>
      <c r="C26" s="72"/>
      <c r="D26" s="72"/>
      <c r="E26" s="4"/>
      <c r="F26" s="239" t="s">
        <v>162</v>
      </c>
    </row>
    <row r="27" spans="1:6" ht="15.75" customHeight="1">
      <c r="A27" s="74"/>
      <c r="B27" s="72"/>
      <c r="C27" s="72"/>
      <c r="D27" s="72"/>
      <c r="E27" s="239" t="s">
        <v>161</v>
      </c>
      <c r="F27" s="239" t="s">
        <v>163</v>
      </c>
    </row>
    <row r="28" spans="1:6" ht="15.75" customHeight="1">
      <c r="A28" s="69" t="s">
        <v>0</v>
      </c>
      <c r="B28" s="70"/>
      <c r="C28" s="70"/>
      <c r="D28" s="69" t="s">
        <v>1</v>
      </c>
      <c r="E28" s="71" t="s">
        <v>2</v>
      </c>
      <c r="F28" s="71" t="s">
        <v>2</v>
      </c>
    </row>
    <row r="29" spans="1:5" ht="12">
      <c r="A29" s="72"/>
      <c r="B29" s="72"/>
      <c r="C29" s="72"/>
      <c r="D29" s="72"/>
      <c r="E29" s="8"/>
    </row>
    <row r="30" spans="1:6" ht="12">
      <c r="A30" s="74" t="s">
        <v>17</v>
      </c>
      <c r="B30" s="72"/>
      <c r="C30" s="72"/>
      <c r="D30" s="75" t="s">
        <v>4</v>
      </c>
      <c r="E30" s="128" t="e">
        <f>III!G13</f>
        <v>#DIV/0!</v>
      </c>
      <c r="F30" s="128" t="e">
        <f>III!H13</f>
        <v>#DIV/0!</v>
      </c>
    </row>
    <row r="31" spans="1:6" ht="12">
      <c r="A31" s="81" t="s">
        <v>18</v>
      </c>
      <c r="B31" s="72"/>
      <c r="C31" s="72"/>
      <c r="D31" s="75" t="s">
        <v>4</v>
      </c>
      <c r="E31" s="62">
        <v>0</v>
      </c>
      <c r="F31" s="62">
        <v>0</v>
      </c>
    </row>
    <row r="32" spans="1:6" ht="12">
      <c r="A32" s="81" t="s">
        <v>19</v>
      </c>
      <c r="B32" s="72"/>
      <c r="C32" s="72"/>
      <c r="D32" s="75" t="s">
        <v>4</v>
      </c>
      <c r="E32" s="62">
        <v>0</v>
      </c>
      <c r="F32" s="62">
        <v>0</v>
      </c>
    </row>
    <row r="33" spans="1:6" ht="13.5">
      <c r="A33" s="81" t="s">
        <v>20</v>
      </c>
      <c r="B33" s="72"/>
      <c r="C33" s="72"/>
      <c r="D33" s="75" t="s">
        <v>4</v>
      </c>
      <c r="E33" s="63">
        <v>0</v>
      </c>
      <c r="F33" s="63">
        <v>0</v>
      </c>
    </row>
    <row r="34" spans="1:6" ht="13.5">
      <c r="A34" s="74" t="s">
        <v>21</v>
      </c>
      <c r="B34" s="72"/>
      <c r="C34" s="72"/>
      <c r="D34" s="75" t="s">
        <v>4</v>
      </c>
      <c r="E34" s="78" t="e">
        <f>SUM(E30:E33)</f>
        <v>#DIV/0!</v>
      </c>
      <c r="F34" s="78" t="e">
        <f>SUM(F30:F33)</f>
        <v>#DIV/0!</v>
      </c>
    </row>
    <row r="35" ht="12">
      <c r="E35" s="8"/>
    </row>
    <row r="36" spans="1:5" ht="12.75">
      <c r="A36" s="79" t="s">
        <v>22</v>
      </c>
      <c r="B36" s="5"/>
      <c r="C36" s="5"/>
      <c r="D36" s="5"/>
      <c r="E36" s="6"/>
    </row>
    <row r="37" spans="1:6" ht="15.75" customHeight="1">
      <c r="A37" s="91"/>
      <c r="B37" s="243"/>
      <c r="C37" s="243"/>
      <c r="D37" s="243"/>
      <c r="E37" s="4"/>
      <c r="F37" s="239" t="s">
        <v>162</v>
      </c>
    </row>
    <row r="38" spans="1:6" ht="15.75" customHeight="1">
      <c r="A38" s="7"/>
      <c r="E38" s="239" t="s">
        <v>161</v>
      </c>
      <c r="F38" s="239" t="s">
        <v>163</v>
      </c>
    </row>
    <row r="39" spans="1:6" ht="15.75" customHeight="1">
      <c r="A39" s="69" t="s">
        <v>0</v>
      </c>
      <c r="B39" s="70"/>
      <c r="C39" s="70"/>
      <c r="D39" s="69" t="s">
        <v>1</v>
      </c>
      <c r="E39" s="71" t="s">
        <v>2</v>
      </c>
      <c r="F39" s="71" t="s">
        <v>2</v>
      </c>
    </row>
    <row r="40" ht="12">
      <c r="E40" s="8"/>
    </row>
    <row r="41" spans="1:6" ht="12">
      <c r="A41" s="74" t="s">
        <v>23</v>
      </c>
      <c r="B41" s="72"/>
      <c r="C41" s="72"/>
      <c r="D41" s="75" t="s">
        <v>4</v>
      </c>
      <c r="E41" s="82" t="e">
        <f>'IV'!E43</f>
        <v>#DIV/0!</v>
      </c>
      <c r="F41" s="82" t="e">
        <f>'IV'!H43</f>
        <v>#DIV/0!</v>
      </c>
    </row>
    <row r="42" spans="1:6" ht="12">
      <c r="A42" s="81" t="s">
        <v>18</v>
      </c>
      <c r="B42" s="72"/>
      <c r="C42" s="72"/>
      <c r="D42" s="75" t="s">
        <v>4</v>
      </c>
      <c r="E42" s="62">
        <v>0</v>
      </c>
      <c r="F42" s="62">
        <v>0</v>
      </c>
    </row>
    <row r="43" spans="1:6" ht="12">
      <c r="A43" s="81" t="s">
        <v>19</v>
      </c>
      <c r="B43" s="72"/>
      <c r="C43" s="72"/>
      <c r="D43" s="75" t="s">
        <v>4</v>
      </c>
      <c r="E43" s="62">
        <v>0</v>
      </c>
      <c r="F43" s="62">
        <v>0</v>
      </c>
    </row>
    <row r="44" spans="1:6" ht="13.5">
      <c r="A44" s="81" t="s">
        <v>20</v>
      </c>
      <c r="B44" s="72"/>
      <c r="C44" s="72"/>
      <c r="D44" s="75" t="s">
        <v>4</v>
      </c>
      <c r="E44" s="222">
        <v>0</v>
      </c>
      <c r="F44" s="222">
        <v>0</v>
      </c>
    </row>
    <row r="45" spans="1:6" ht="13.5">
      <c r="A45" s="74" t="s">
        <v>6</v>
      </c>
      <c r="B45" s="72"/>
      <c r="C45" s="72"/>
      <c r="D45" s="75" t="s">
        <v>4</v>
      </c>
      <c r="E45" s="78" t="e">
        <f>SUM(E41:E44)</f>
        <v>#DIV/0!</v>
      </c>
      <c r="F45" s="78" t="e">
        <f>SUM(F41:F44)</f>
        <v>#DIV/0!</v>
      </c>
    </row>
    <row r="46" ht="12">
      <c r="E46" s="8"/>
    </row>
    <row r="47" spans="1:5" ht="12.75">
      <c r="A47" s="79" t="s">
        <v>24</v>
      </c>
      <c r="B47" s="80"/>
      <c r="C47" s="80"/>
      <c r="D47" s="80"/>
      <c r="E47" s="13"/>
    </row>
    <row r="48" spans="1:6" ht="18" customHeight="1">
      <c r="A48" s="74"/>
      <c r="B48" s="72"/>
      <c r="C48" s="72"/>
      <c r="D48" s="72"/>
      <c r="E48" s="4"/>
      <c r="F48" s="239" t="s">
        <v>162</v>
      </c>
    </row>
    <row r="49" spans="1:6" ht="18" customHeight="1">
      <c r="A49" s="74"/>
      <c r="B49" s="72"/>
      <c r="C49" s="72"/>
      <c r="D49" s="72"/>
      <c r="E49" s="239" t="s">
        <v>161</v>
      </c>
      <c r="F49" s="239" t="s">
        <v>163</v>
      </c>
    </row>
    <row r="50" spans="1:6" ht="18" customHeight="1">
      <c r="A50" s="69" t="s">
        <v>0</v>
      </c>
      <c r="B50" s="70"/>
      <c r="C50" s="70"/>
      <c r="D50" s="69" t="s">
        <v>1</v>
      </c>
      <c r="E50" s="71" t="s">
        <v>2</v>
      </c>
      <c r="F50" s="71" t="s">
        <v>2</v>
      </c>
    </row>
    <row r="51" spans="1:5" ht="12">
      <c r="A51" s="72"/>
      <c r="B51" s="72"/>
      <c r="C51" s="72"/>
      <c r="D51" s="72"/>
      <c r="E51" s="73"/>
    </row>
    <row r="52" spans="1:7" ht="12">
      <c r="A52" s="138" t="s">
        <v>126</v>
      </c>
      <c r="B52" s="72"/>
      <c r="C52" s="72"/>
      <c r="D52" s="75" t="s">
        <v>4</v>
      </c>
      <c r="E52" s="82" t="e">
        <f>V!H48</f>
        <v>#DIV/0!</v>
      </c>
      <c r="F52" s="82" t="e">
        <f>V!K48</f>
        <v>#DIV/0!</v>
      </c>
      <c r="G52" s="1" t="s">
        <v>34</v>
      </c>
    </row>
    <row r="53" spans="1:6" ht="12">
      <c r="A53" s="81" t="s">
        <v>18</v>
      </c>
      <c r="B53" s="72"/>
      <c r="C53" s="72"/>
      <c r="D53" s="75" t="s">
        <v>4</v>
      </c>
      <c r="E53" s="169">
        <v>0</v>
      </c>
      <c r="F53" s="169">
        <v>0</v>
      </c>
    </row>
    <row r="54" spans="1:7" ht="12">
      <c r="A54" s="81" t="s">
        <v>19</v>
      </c>
      <c r="B54" s="72"/>
      <c r="C54" s="72"/>
      <c r="D54" s="75" t="s">
        <v>4</v>
      </c>
      <c r="E54" s="169">
        <v>0</v>
      </c>
      <c r="F54" s="169">
        <v>0</v>
      </c>
      <c r="G54" s="1" t="s">
        <v>34</v>
      </c>
    </row>
    <row r="55" spans="1:6" ht="13.5">
      <c r="A55" s="81" t="s">
        <v>20</v>
      </c>
      <c r="B55" s="72"/>
      <c r="C55" s="72"/>
      <c r="D55" s="75" t="s">
        <v>4</v>
      </c>
      <c r="E55" s="222">
        <v>0</v>
      </c>
      <c r="F55" s="222">
        <v>0</v>
      </c>
    </row>
    <row r="56" spans="1:6" ht="13.5">
      <c r="A56" s="138" t="s">
        <v>7</v>
      </c>
      <c r="B56" s="72"/>
      <c r="C56" s="72"/>
      <c r="D56" s="75" t="s">
        <v>4</v>
      </c>
      <c r="E56" s="78" t="e">
        <f>ROUNDUP(SUM(E52:E55),4)</f>
        <v>#DIV/0!</v>
      </c>
      <c r="F56" s="78" t="e">
        <f>ROUNDUP(SUM(F52:F55),4)</f>
        <v>#DIV/0!</v>
      </c>
    </row>
    <row r="57" ht="12">
      <c r="E57" s="124"/>
    </row>
    <row r="256" ht="12">
      <c r="H256" s="15"/>
    </row>
    <row r="257" ht="12">
      <c r="H257" s="16"/>
    </row>
    <row r="276" spans="8:12" ht="12">
      <c r="H276" s="15"/>
      <c r="I276" s="15"/>
      <c r="J276" s="15"/>
      <c r="L276" s="17">
        <f>76269.78+9246.6</f>
        <v>85516.38</v>
      </c>
    </row>
  </sheetData>
  <sheetProtection/>
  <mergeCells count="1">
    <mergeCell ref="A1:F1"/>
  </mergeCells>
  <printOptions horizontalCentered="1"/>
  <pageMargins left="0.75" right="0.75" top="1.37" bottom="0.53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110" zoomScaleNormal="110" zoomScalePageLayoutView="0" workbookViewId="0" topLeftCell="A1">
      <selection activeCell="B26" sqref="B26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46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7" ht="12.75">
      <c r="A1" s="83" t="s">
        <v>109</v>
      </c>
      <c r="B1" s="20"/>
      <c r="C1" s="20"/>
      <c r="D1" s="20"/>
      <c r="E1" s="20"/>
      <c r="F1" s="19"/>
      <c r="G1" s="7"/>
    </row>
    <row r="2" spans="1:6" ht="12.75">
      <c r="A2" s="131">
        <v>44682</v>
      </c>
      <c r="B2" s="130"/>
      <c r="C2" s="30"/>
      <c r="D2" s="30"/>
      <c r="E2" s="30"/>
      <c r="F2" s="21"/>
    </row>
    <row r="3" spans="1:7" ht="12.75">
      <c r="A3" s="83" t="s">
        <v>25</v>
      </c>
      <c r="B3" s="20"/>
      <c r="C3" s="20"/>
      <c r="D3" s="22"/>
      <c r="E3" s="20"/>
      <c r="F3" s="21"/>
      <c r="G3" s="14"/>
    </row>
    <row r="4" spans="1:7" ht="12.75">
      <c r="A4" s="84">
        <f>A2</f>
        <v>44682</v>
      </c>
      <c r="B4" s="30"/>
      <c r="C4" s="30"/>
      <c r="D4" s="30"/>
      <c r="E4" s="20"/>
      <c r="F4" s="21"/>
      <c r="G4" s="14"/>
    </row>
    <row r="5" ht="12">
      <c r="G5" s="14"/>
    </row>
    <row r="6" ht="12">
      <c r="B6" s="14"/>
    </row>
    <row r="9" spans="2:11" ht="12">
      <c r="B9" s="9"/>
      <c r="C9" s="9"/>
      <c r="D9" s="9"/>
      <c r="E9" s="9"/>
      <c r="J9" s="9"/>
      <c r="K9" s="9"/>
    </row>
    <row r="10" spans="1:11" s="24" customFormat="1" ht="42">
      <c r="A10" s="85" t="s">
        <v>26</v>
      </c>
      <c r="B10" s="85" t="s">
        <v>110</v>
      </c>
      <c r="C10" s="85" t="s">
        <v>27</v>
      </c>
      <c r="D10" s="85" t="s">
        <v>28</v>
      </c>
      <c r="E10" s="85" t="s">
        <v>146</v>
      </c>
      <c r="F10" s="86" t="s">
        <v>105</v>
      </c>
      <c r="J10" s="23"/>
      <c r="K10" s="23"/>
    </row>
    <row r="11" ht="12">
      <c r="G11" s="7" t="s">
        <v>29</v>
      </c>
    </row>
    <row r="12" spans="1:7" ht="12">
      <c r="A12" s="87" t="s">
        <v>101</v>
      </c>
      <c r="F12" s="199"/>
      <c r="G12" s="7" t="s">
        <v>30</v>
      </c>
    </row>
    <row r="13" spans="1:11" ht="12">
      <c r="A13" s="81" t="s">
        <v>31</v>
      </c>
      <c r="C13" s="25"/>
      <c r="D13" s="26"/>
      <c r="E13" s="89">
        <f>ROUND(B13*C13*D13,0)</f>
        <v>0</v>
      </c>
      <c r="F13" s="210"/>
      <c r="K13" s="27"/>
    </row>
    <row r="14" spans="1:11" ht="12">
      <c r="A14" s="154" t="s">
        <v>147</v>
      </c>
      <c r="B14" s="56"/>
      <c r="C14" s="57"/>
      <c r="D14" s="211"/>
      <c r="E14" s="89">
        <f>ROUND(B14*C14*D14,0)</f>
        <v>0</v>
      </c>
      <c r="F14" s="197"/>
      <c r="G14" s="28" t="e">
        <f>B14/$B$27</f>
        <v>#DIV/0!</v>
      </c>
      <c r="I14" s="208"/>
      <c r="J14" s="26"/>
      <c r="K14" s="27"/>
    </row>
    <row r="15" spans="1:10" ht="12">
      <c r="A15" s="74" t="s">
        <v>32</v>
      </c>
      <c r="B15" s="58"/>
      <c r="C15" s="57"/>
      <c r="D15" s="211"/>
      <c r="F15" s="197"/>
      <c r="I15" s="208"/>
      <c r="J15" s="26"/>
    </row>
    <row r="16" spans="1:11" ht="12">
      <c r="A16" s="81" t="s">
        <v>31</v>
      </c>
      <c r="B16" s="59"/>
      <c r="C16" s="59"/>
      <c r="D16" s="212"/>
      <c r="E16" s="89">
        <f>ROUND(B16*C16*D16,0)</f>
        <v>0</v>
      </c>
      <c r="F16" s="197"/>
      <c r="I16" s="208"/>
      <c r="K16" s="27"/>
    </row>
    <row r="17" spans="1:11" ht="12">
      <c r="A17" s="154" t="s">
        <v>147</v>
      </c>
      <c r="B17" s="58"/>
      <c r="C17" s="57"/>
      <c r="D17" s="211"/>
      <c r="E17" s="89">
        <f>ROUND(B17*C17*D17,0)</f>
        <v>0</v>
      </c>
      <c r="F17" s="197"/>
      <c r="G17" s="28" t="e">
        <f>B17/$B$27</f>
        <v>#DIV/0!</v>
      </c>
      <c r="I17" s="208"/>
      <c r="J17" s="26"/>
      <c r="K17" s="27"/>
    </row>
    <row r="18" spans="1:11" ht="12">
      <c r="A18" s="74" t="s">
        <v>112</v>
      </c>
      <c r="B18" s="58"/>
      <c r="C18" s="57"/>
      <c r="D18" s="211"/>
      <c r="E18" s="89"/>
      <c r="F18" s="197"/>
      <c r="G18" s="28"/>
      <c r="I18" s="208"/>
      <c r="J18" s="26"/>
      <c r="K18" s="27"/>
    </row>
    <row r="19" spans="1:11" ht="12">
      <c r="A19" s="154" t="s">
        <v>125</v>
      </c>
      <c r="B19" s="58"/>
      <c r="C19" s="57"/>
      <c r="D19" s="211"/>
      <c r="E19" s="89">
        <f>ROUND(B19*C19*D19,0)</f>
        <v>0</v>
      </c>
      <c r="F19" s="197"/>
      <c r="G19" s="28" t="e">
        <f>B19/$B$27</f>
        <v>#DIV/0!</v>
      </c>
      <c r="I19" s="208"/>
      <c r="J19" s="26"/>
      <c r="K19" s="27"/>
    </row>
    <row r="20" spans="1:11" ht="12">
      <c r="A20" s="290" t="s">
        <v>157</v>
      </c>
      <c r="B20" s="58"/>
      <c r="C20" s="57"/>
      <c r="D20" s="211"/>
      <c r="E20" s="89"/>
      <c r="F20" s="197"/>
      <c r="G20" s="28"/>
      <c r="I20" s="208"/>
      <c r="J20" s="26"/>
      <c r="K20" s="27"/>
    </row>
    <row r="21" spans="1:11" ht="12">
      <c r="A21" s="291" t="s">
        <v>158</v>
      </c>
      <c r="B21" s="58"/>
      <c r="C21" s="57"/>
      <c r="D21" s="211"/>
      <c r="E21" s="89">
        <f>ROUND(B21*C21*D21,0)</f>
        <v>0</v>
      </c>
      <c r="F21" s="197"/>
      <c r="G21" s="28"/>
      <c r="I21" s="208"/>
      <c r="J21" s="26"/>
      <c r="K21" s="27"/>
    </row>
    <row r="22" spans="1:11" ht="12">
      <c r="A22" s="291" t="s">
        <v>159</v>
      </c>
      <c r="B22" s="58"/>
      <c r="C22" s="57"/>
      <c r="D22" s="211"/>
      <c r="E22" s="89">
        <f>ROUND(B22*C22*D22,0)</f>
        <v>0</v>
      </c>
      <c r="F22" s="197"/>
      <c r="G22" s="28"/>
      <c r="I22" s="208"/>
      <c r="J22" s="26"/>
      <c r="K22" s="27"/>
    </row>
    <row r="23" spans="1:10" ht="12">
      <c r="A23" s="74" t="s">
        <v>33</v>
      </c>
      <c r="B23" s="58"/>
      <c r="C23" s="58"/>
      <c r="D23" s="213"/>
      <c r="E23" s="89"/>
      <c r="F23" s="197"/>
      <c r="G23" s="28"/>
      <c r="I23" s="208"/>
      <c r="J23" s="29"/>
    </row>
    <row r="24" spans="1:10" ht="12">
      <c r="A24" s="138" t="s">
        <v>120</v>
      </c>
      <c r="B24" s="215"/>
      <c r="C24" s="57"/>
      <c r="D24" s="213"/>
      <c r="E24" s="89">
        <f>ROUND(B24*C24*D24,0)</f>
        <v>0</v>
      </c>
      <c r="F24" s="197"/>
      <c r="G24" s="28" t="e">
        <f>B24/$B$27</f>
        <v>#DIV/0!</v>
      </c>
      <c r="I24" s="208"/>
      <c r="J24" s="29"/>
    </row>
    <row r="25" spans="1:11" ht="12" hidden="1">
      <c r="A25" s="74"/>
      <c r="B25" s="58"/>
      <c r="C25" s="60"/>
      <c r="D25" s="213">
        <v>4.65</v>
      </c>
      <c r="E25" s="89"/>
      <c r="F25" s="197"/>
      <c r="G25" s="28"/>
      <c r="I25" s="208"/>
      <c r="J25" s="26"/>
      <c r="K25" s="27"/>
    </row>
    <row r="26" spans="1:11" ht="13.5">
      <c r="A26" s="74" t="s">
        <v>35</v>
      </c>
      <c r="B26" s="147">
        <f>'[1]SUPPLIERS COSTS'!$B$21</f>
        <v>0</v>
      </c>
      <c r="C26" s="61"/>
      <c r="D26" s="213">
        <f>'[2]SUPPLIERS COSTS'!$D$21</f>
        <v>0</v>
      </c>
      <c r="E26" s="90">
        <f>ROUND(B26*D26,0)</f>
        <v>0</v>
      </c>
      <c r="F26" s="197"/>
      <c r="G26" s="51" t="e">
        <f>B26/$B$27</f>
        <v>#DIV/0!</v>
      </c>
      <c r="I26" s="208"/>
      <c r="J26" s="26"/>
      <c r="K26" s="27"/>
    </row>
    <row r="27" spans="1:11" ht="13.5">
      <c r="A27" s="74" t="s">
        <v>36</v>
      </c>
      <c r="B27" s="88">
        <f>SUM(B14:B26)</f>
        <v>0</v>
      </c>
      <c r="C27" s="15"/>
      <c r="D27" s="26"/>
      <c r="E27" s="88">
        <f>SUM(E13:E26)</f>
        <v>0</v>
      </c>
      <c r="F27" s="198"/>
      <c r="G27" s="28" t="e">
        <f>SUM(G14:G26)</f>
        <v>#DIV/0!</v>
      </c>
      <c r="I27" s="208"/>
      <c r="J27" s="26"/>
      <c r="K27" s="214"/>
    </row>
    <row r="28" spans="6:7" ht="12.75" customHeight="1">
      <c r="F28" s="199"/>
      <c r="G28" s="28"/>
    </row>
    <row r="29" spans="6:7" ht="12.75" customHeight="1">
      <c r="F29" s="199"/>
      <c r="G29" s="28"/>
    </row>
    <row r="30" spans="1:2" ht="12.75" customHeight="1">
      <c r="A30" s="129" t="s">
        <v>123</v>
      </c>
      <c r="B30" s="132">
        <f>B27*0.015</f>
        <v>0</v>
      </c>
    </row>
    <row r="33" spans="1:6" ht="12.75">
      <c r="A33" s="83" t="s">
        <v>114</v>
      </c>
      <c r="B33" s="20"/>
      <c r="C33" s="20"/>
      <c r="D33" s="20"/>
      <c r="E33" s="20"/>
      <c r="F33" s="19"/>
    </row>
    <row r="34" spans="1:6" ht="12.75">
      <c r="A34" s="83" t="s">
        <v>121</v>
      </c>
      <c r="B34" s="20"/>
      <c r="C34" s="20"/>
      <c r="D34" s="22"/>
      <c r="E34" s="20"/>
      <c r="F34" s="21"/>
    </row>
    <row r="35" spans="1:6" ht="12.75">
      <c r="A35" s="223">
        <v>44773</v>
      </c>
      <c r="B35" s="223"/>
      <c r="C35" s="152"/>
      <c r="D35" s="148"/>
      <c r="E35" s="148"/>
      <c r="F35" s="149"/>
    </row>
    <row r="36" spans="1:5" ht="12">
      <c r="A36" s="143"/>
      <c r="B36" s="140"/>
      <c r="C36" s="140"/>
      <c r="D36" s="140"/>
      <c r="E36" s="140"/>
    </row>
    <row r="37" spans="1:5" ht="12">
      <c r="A37" s="143" t="s">
        <v>117</v>
      </c>
      <c r="B37" s="139"/>
      <c r="C37" s="139"/>
      <c r="D37" s="139"/>
      <c r="E37" s="89"/>
    </row>
    <row r="38" spans="1:5" ht="13.5">
      <c r="A38" s="143" t="s">
        <v>118</v>
      </c>
      <c r="B38" s="141"/>
      <c r="C38" s="141"/>
      <c r="D38" s="141"/>
      <c r="E38" s="89"/>
    </row>
    <row r="39" spans="1:6" ht="12">
      <c r="A39" s="143" t="s">
        <v>119</v>
      </c>
      <c r="B39" s="224"/>
      <c r="C39" s="142"/>
      <c r="D39" s="142"/>
      <c r="E39" s="89"/>
      <c r="F39" s="133"/>
    </row>
    <row r="40" spans="1:6" ht="12">
      <c r="A40" s="143" t="s">
        <v>34</v>
      </c>
      <c r="B40" s="150"/>
      <c r="C40" s="143"/>
      <c r="D40" s="143"/>
      <c r="E40" s="89"/>
      <c r="F40" s="219"/>
    </row>
    <row r="41" spans="1:7" ht="12">
      <c r="A41" s="143" t="s">
        <v>116</v>
      </c>
      <c r="B41" s="225"/>
      <c r="C41" s="139"/>
      <c r="D41" s="139"/>
      <c r="E41" s="89"/>
      <c r="F41" s="226"/>
      <c r="G41" s="146"/>
    </row>
    <row r="42" spans="1:6" ht="12">
      <c r="A42" s="143"/>
      <c r="B42" s="139"/>
      <c r="C42" s="139"/>
      <c r="D42" s="139"/>
      <c r="E42" s="89"/>
      <c r="F42" s="219"/>
    </row>
    <row r="43" spans="1:6" ht="12">
      <c r="A43" s="143" t="s">
        <v>115</v>
      </c>
      <c r="B43" s="144"/>
      <c r="C43" s="144"/>
      <c r="D43" s="144"/>
      <c r="E43" s="89"/>
      <c r="F43" s="219"/>
    </row>
    <row r="44" spans="1:6" ht="12">
      <c r="A44" s="143" t="s">
        <v>113</v>
      </c>
      <c r="B44" s="190"/>
      <c r="C44" s="89"/>
      <c r="D44" s="89"/>
      <c r="E44" s="89"/>
      <c r="F44" s="226"/>
    </row>
    <row r="45" ht="12">
      <c r="E45" s="89"/>
    </row>
    <row r="46" ht="12">
      <c r="E46" s="89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22" sqref="E22"/>
    </sheetView>
  </sheetViews>
  <sheetFormatPr defaultColWidth="9.28125" defaultRowHeight="12.75"/>
  <cols>
    <col min="1" max="1" width="34.7109375" style="27" customWidth="1"/>
    <col min="2" max="2" width="19.7109375" style="27" customWidth="1"/>
    <col min="3" max="3" width="6.00390625" style="27" customWidth="1"/>
    <col min="4" max="4" width="2.140625" style="27" customWidth="1"/>
    <col min="5" max="5" width="12.00390625" style="27" customWidth="1"/>
    <col min="6" max="6" width="0.9921875" style="27" customWidth="1"/>
    <col min="7" max="7" width="12.28125" style="27" customWidth="1"/>
    <col min="8" max="8" width="11.140625" style="27" customWidth="1"/>
    <col min="9" max="16384" width="9.28125" style="27" customWidth="1"/>
  </cols>
  <sheetData>
    <row r="1" spans="1:7" ht="12.75">
      <c r="A1" s="91" t="s">
        <v>37</v>
      </c>
      <c r="B1" s="36"/>
      <c r="C1" s="36"/>
      <c r="D1" s="36"/>
      <c r="E1" s="36"/>
      <c r="F1" s="36"/>
      <c r="G1" s="36"/>
    </row>
    <row r="2" spans="1:7" ht="12.75">
      <c r="A2" s="91" t="s">
        <v>38</v>
      </c>
      <c r="B2" s="36"/>
      <c r="C2" s="36"/>
      <c r="D2" s="36"/>
      <c r="E2" s="36"/>
      <c r="F2" s="36"/>
      <c r="G2" s="36"/>
    </row>
    <row r="3" spans="1:7" ht="12.75">
      <c r="A3" s="64">
        <v>44592</v>
      </c>
      <c r="B3" s="234"/>
      <c r="C3" s="36"/>
      <c r="D3" s="36"/>
      <c r="E3" s="36"/>
      <c r="F3" s="36"/>
      <c r="G3" s="36"/>
    </row>
    <row r="4" spans="1:7" ht="43.5" customHeight="1">
      <c r="A4" s="36"/>
      <c r="B4" s="36"/>
      <c r="C4" s="36"/>
      <c r="D4" s="36"/>
      <c r="E4" s="36"/>
      <c r="F4" s="36"/>
      <c r="G4" s="36"/>
    </row>
    <row r="5" spans="1:8" ht="13.5" customHeight="1">
      <c r="A5" s="250"/>
      <c r="B5" s="251"/>
      <c r="C5" s="251"/>
      <c r="D5" s="251"/>
      <c r="E5" s="251"/>
      <c r="F5" s="251"/>
      <c r="G5" s="252"/>
      <c r="H5" s="288" t="s">
        <v>166</v>
      </c>
    </row>
    <row r="6" spans="1:8" ht="13.5" customHeight="1">
      <c r="A6" s="286"/>
      <c r="B6" s="36"/>
      <c r="C6" s="36"/>
      <c r="D6" s="36"/>
      <c r="E6" s="36"/>
      <c r="F6" s="36"/>
      <c r="G6" s="289" t="s">
        <v>160</v>
      </c>
      <c r="H6" s="287" t="s">
        <v>165</v>
      </c>
    </row>
    <row r="7" spans="1:8" ht="13.5" customHeight="1">
      <c r="A7" s="253" t="s">
        <v>39</v>
      </c>
      <c r="B7" s="248"/>
      <c r="C7" s="248"/>
      <c r="D7" s="248"/>
      <c r="E7" s="249" t="s">
        <v>40</v>
      </c>
      <c r="F7" s="249"/>
      <c r="G7" s="249" t="s">
        <v>41</v>
      </c>
      <c r="H7" s="254" t="s">
        <v>41</v>
      </c>
    </row>
    <row r="8" spans="1:8" ht="12">
      <c r="A8" s="255"/>
      <c r="B8" s="33"/>
      <c r="C8" s="33"/>
      <c r="D8" s="33"/>
      <c r="E8" s="33"/>
      <c r="F8" s="33"/>
      <c r="G8" s="33"/>
      <c r="H8" s="256"/>
    </row>
    <row r="9" spans="1:8" ht="12">
      <c r="A9" s="257" t="s">
        <v>42</v>
      </c>
      <c r="B9" s="92"/>
      <c r="C9" s="92"/>
      <c r="D9" s="92"/>
      <c r="E9" s="68" t="s">
        <v>11</v>
      </c>
      <c r="F9" s="3"/>
      <c r="G9" s="244">
        <f>-G28</f>
        <v>0</v>
      </c>
      <c r="H9" s="256">
        <v>0</v>
      </c>
    </row>
    <row r="10" spans="1:8" ht="12">
      <c r="A10" s="257" t="s">
        <v>43</v>
      </c>
      <c r="B10" s="92"/>
      <c r="C10" s="92"/>
      <c r="D10" s="92"/>
      <c r="E10" s="92"/>
      <c r="F10" s="37"/>
      <c r="G10" s="245">
        <v>0.999721</v>
      </c>
      <c r="H10" s="256">
        <f>G10</f>
        <v>0.999721</v>
      </c>
    </row>
    <row r="11" spans="1:8" ht="12">
      <c r="A11" s="257" t="s">
        <v>44</v>
      </c>
      <c r="B11" s="92"/>
      <c r="C11" s="92"/>
      <c r="D11" s="92"/>
      <c r="E11" s="68" t="s">
        <v>11</v>
      </c>
      <c r="F11" s="3"/>
      <c r="G11" s="244">
        <f>G9*G10</f>
        <v>0</v>
      </c>
      <c r="H11" s="256">
        <f>H9*H10</f>
        <v>0</v>
      </c>
    </row>
    <row r="12" spans="1:8" ht="12">
      <c r="A12" s="258" t="s">
        <v>45</v>
      </c>
      <c r="B12" s="93">
        <f>A3</f>
        <v>44592</v>
      </c>
      <c r="C12" s="92"/>
      <c r="D12" s="92"/>
      <c r="E12" s="68" t="s">
        <v>14</v>
      </c>
      <c r="F12" s="3"/>
      <c r="G12" s="246"/>
      <c r="H12" s="256"/>
    </row>
    <row r="13" spans="1:8" ht="12">
      <c r="A13" s="257" t="s">
        <v>46</v>
      </c>
      <c r="B13" s="92"/>
      <c r="C13" s="92"/>
      <c r="D13" s="92"/>
      <c r="E13" s="68" t="s">
        <v>4</v>
      </c>
      <c r="F13" s="3"/>
      <c r="G13" s="247" t="e">
        <f>ROUND(+G11/G12*1,4)</f>
        <v>#DIV/0!</v>
      </c>
      <c r="H13" s="110" t="e">
        <f>ROUND(+H11/H12*1,4)</f>
        <v>#DIV/0!</v>
      </c>
    </row>
    <row r="14" spans="1:8" ht="12">
      <c r="A14" s="259"/>
      <c r="B14" s="35"/>
      <c r="C14" s="35"/>
      <c r="D14" s="35"/>
      <c r="E14" s="35"/>
      <c r="F14" s="35"/>
      <c r="G14" s="35"/>
      <c r="H14" s="260"/>
    </row>
    <row r="17" spans="1:7" ht="12">
      <c r="A17" s="33"/>
      <c r="B17" s="33"/>
      <c r="C17" s="33"/>
      <c r="D17" s="33"/>
      <c r="E17" s="33"/>
      <c r="F17" s="33"/>
      <c r="G17" s="33"/>
    </row>
    <row r="18" spans="1:8" ht="13.5" customHeight="1">
      <c r="A18" s="272"/>
      <c r="B18" s="273"/>
      <c r="C18" s="273"/>
      <c r="D18" s="273"/>
      <c r="E18" s="273"/>
      <c r="F18" s="273"/>
      <c r="G18" s="252"/>
      <c r="H18" s="288" t="s">
        <v>166</v>
      </c>
    </row>
    <row r="19" spans="1:8" ht="13.5" customHeight="1">
      <c r="A19" s="255"/>
      <c r="B19" s="33"/>
      <c r="C19" s="33"/>
      <c r="D19" s="33"/>
      <c r="E19" s="33"/>
      <c r="F19" s="33"/>
      <c r="G19" s="289" t="s">
        <v>160</v>
      </c>
      <c r="H19" s="287" t="s">
        <v>165</v>
      </c>
    </row>
    <row r="20" spans="1:9" s="32" customFormat="1" ht="13.5" customHeight="1">
      <c r="A20" s="274" t="s">
        <v>47</v>
      </c>
      <c r="B20" s="275"/>
      <c r="C20" s="275"/>
      <c r="D20" s="275"/>
      <c r="E20" s="276" t="s">
        <v>48</v>
      </c>
      <c r="F20" s="276"/>
      <c r="G20" s="249" t="s">
        <v>41</v>
      </c>
      <c r="H20" s="254" t="s">
        <v>41</v>
      </c>
      <c r="I20" s="32" t="s">
        <v>34</v>
      </c>
    </row>
    <row r="21" spans="1:8" ht="12">
      <c r="A21" s="277"/>
      <c r="B21" s="278"/>
      <c r="C21" s="279"/>
      <c r="D21" s="279"/>
      <c r="E21" s="280"/>
      <c r="F21" s="281"/>
      <c r="G21" s="282"/>
      <c r="H21" s="283"/>
    </row>
    <row r="22" spans="1:8" ht="12">
      <c r="A22" s="38"/>
      <c r="B22" s="39"/>
      <c r="C22" s="39"/>
      <c r="D22" s="39"/>
      <c r="E22" s="48"/>
      <c r="F22" s="34"/>
      <c r="G22" s="271"/>
      <c r="H22" s="256"/>
    </row>
    <row r="23" spans="1:8" ht="12">
      <c r="A23" s="38"/>
      <c r="B23" s="39"/>
      <c r="C23" s="39"/>
      <c r="D23" s="39"/>
      <c r="E23" s="48"/>
      <c r="F23" s="34"/>
      <c r="G23" s="271"/>
      <c r="H23" s="256"/>
    </row>
    <row r="24" spans="1:8" ht="12">
      <c r="A24" s="40"/>
      <c r="B24" s="39"/>
      <c r="C24" s="39"/>
      <c r="D24" s="39"/>
      <c r="E24" s="34"/>
      <c r="F24" s="34"/>
      <c r="G24" s="271"/>
      <c r="H24" s="256"/>
    </row>
    <row r="25" spans="1:8" ht="12">
      <c r="A25" s="40"/>
      <c r="B25" s="39"/>
      <c r="C25" s="39"/>
      <c r="D25" s="39"/>
      <c r="E25" s="34"/>
      <c r="F25" s="34"/>
      <c r="G25" s="271"/>
      <c r="H25" s="256"/>
    </row>
    <row r="26" spans="1:8" ht="12">
      <c r="A26" s="40"/>
      <c r="B26" s="39"/>
      <c r="C26" s="39"/>
      <c r="D26" s="39"/>
      <c r="E26" s="39"/>
      <c r="F26" s="39"/>
      <c r="G26" s="271"/>
      <c r="H26" s="256"/>
    </row>
    <row r="27" spans="1:8" ht="12">
      <c r="A27" s="40"/>
      <c r="B27" s="39"/>
      <c r="C27" s="39"/>
      <c r="D27" s="39"/>
      <c r="E27" s="34"/>
      <c r="F27" s="34"/>
      <c r="G27" s="271"/>
      <c r="H27" s="256"/>
    </row>
    <row r="28" spans="1:8" ht="12">
      <c r="A28" s="96" t="s">
        <v>49</v>
      </c>
      <c r="B28" s="97"/>
      <c r="C28" s="97"/>
      <c r="D28" s="97"/>
      <c r="E28" s="97"/>
      <c r="F28" s="98"/>
      <c r="G28" s="284">
        <f>SUM(G21:G27)</f>
        <v>0</v>
      </c>
      <c r="H28" s="285">
        <f>SUM(H21:H27)</f>
        <v>0</v>
      </c>
    </row>
    <row r="29" spans="1:7" ht="12">
      <c r="A29" s="92"/>
      <c r="B29" s="92"/>
      <c r="C29" s="92"/>
      <c r="D29" s="92"/>
      <c r="E29" s="92"/>
      <c r="F29" s="95"/>
      <c r="G29" s="100"/>
    </row>
    <row r="30" spans="1:7" ht="12">
      <c r="A30" s="89"/>
      <c r="B30" s="89"/>
      <c r="C30" s="89"/>
      <c r="D30" s="89"/>
      <c r="E30" s="92"/>
      <c r="F30" s="99"/>
      <c r="G30" s="100"/>
    </row>
    <row r="31" spans="1:7" ht="12">
      <c r="A31" s="89"/>
      <c r="B31" s="89"/>
      <c r="C31" s="89"/>
      <c r="D31" s="89"/>
      <c r="E31" s="99"/>
      <c r="F31" s="99"/>
      <c r="G31" s="89"/>
    </row>
    <row r="32" spans="1:7" ht="12">
      <c r="A32" s="97"/>
      <c r="B32" s="97"/>
      <c r="C32" s="97"/>
      <c r="D32" s="97"/>
      <c r="E32" s="98"/>
      <c r="F32" s="98"/>
      <c r="G32" s="97"/>
    </row>
    <row r="33" spans="1:7" ht="12">
      <c r="A33" s="101" t="s">
        <v>50</v>
      </c>
      <c r="B33" s="102"/>
      <c r="C33" s="103"/>
      <c r="D33" s="103"/>
      <c r="E33" s="104"/>
      <c r="F33" s="104"/>
      <c r="G33" s="105"/>
    </row>
    <row r="34" spans="1:7" ht="12">
      <c r="A34" s="106" t="s">
        <v>104</v>
      </c>
      <c r="B34" s="235">
        <v>0.448462</v>
      </c>
      <c r="C34" s="108">
        <v>-0.5</v>
      </c>
      <c r="D34" s="108" t="s">
        <v>103</v>
      </c>
      <c r="E34" s="109">
        <f>+B34+C34</f>
        <v>-0.05153799999999997</v>
      </c>
      <c r="F34" s="95"/>
      <c r="G34" s="110"/>
    </row>
    <row r="35" spans="1:7" ht="12">
      <c r="A35" s="94"/>
      <c r="B35" s="107"/>
      <c r="C35" s="108"/>
      <c r="D35" s="108"/>
      <c r="E35" s="109"/>
      <c r="F35" s="92"/>
      <c r="G35" s="110"/>
    </row>
    <row r="36" spans="1:7" ht="12">
      <c r="A36" s="96"/>
      <c r="B36" s="97"/>
      <c r="C36" s="97"/>
      <c r="D36" s="97"/>
      <c r="E36" s="97"/>
      <c r="F36" s="97"/>
      <c r="G36" s="111"/>
    </row>
    <row r="44" ht="12">
      <c r="E44" s="27" t="s">
        <v>34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0" zoomScaleNormal="90" zoomScalePageLayoutView="0" workbookViewId="0" topLeftCell="A34">
      <selection activeCell="E18" sqref="E18"/>
    </sheetView>
  </sheetViews>
  <sheetFormatPr defaultColWidth="8.8515625" defaultRowHeight="12.75"/>
  <cols>
    <col min="1" max="1" width="48.7109375" style="1" customWidth="1"/>
    <col min="2" max="2" width="7.28125" style="1" customWidth="1"/>
    <col min="3" max="8" width="12.8515625" style="1" customWidth="1"/>
    <col min="9" max="16384" width="8.8515625" style="1" customWidth="1"/>
  </cols>
  <sheetData>
    <row r="1" spans="1:5" ht="12.75">
      <c r="A1" s="83" t="s">
        <v>51</v>
      </c>
      <c r="B1" s="21"/>
      <c r="C1" s="21"/>
      <c r="D1" s="21"/>
      <c r="E1" s="21"/>
    </row>
    <row r="2" spans="1:5" ht="12.75">
      <c r="A2" s="83" t="s">
        <v>38</v>
      </c>
      <c r="B2" s="21"/>
      <c r="C2" s="21"/>
      <c r="D2" s="21"/>
      <c r="E2" s="21"/>
    </row>
    <row r="3" spans="1:5" ht="12.75">
      <c r="A3" s="112">
        <f>III!A3</f>
        <v>44592</v>
      </c>
      <c r="B3" s="31"/>
      <c r="C3" s="21"/>
      <c r="D3" s="21"/>
      <c r="E3" s="21"/>
    </row>
    <row r="5" spans="3:8" ht="12">
      <c r="C5" s="296" t="s">
        <v>160</v>
      </c>
      <c r="D5" s="297"/>
      <c r="E5" s="298"/>
      <c r="F5" s="296" t="s">
        <v>165</v>
      </c>
      <c r="G5" s="297"/>
      <c r="H5" s="298"/>
    </row>
    <row r="6" spans="3:8" ht="12">
      <c r="C6" s="113" t="s">
        <v>52</v>
      </c>
      <c r="D6" s="113"/>
      <c r="E6" s="113"/>
      <c r="F6" s="113" t="s">
        <v>52</v>
      </c>
      <c r="G6" s="113"/>
      <c r="H6" s="113"/>
    </row>
    <row r="7" spans="1:8" ht="13.5">
      <c r="A7" s="69" t="s">
        <v>39</v>
      </c>
      <c r="B7" s="69" t="s">
        <v>40</v>
      </c>
      <c r="C7" s="170">
        <f>D7-5+12</f>
        <v>44554</v>
      </c>
      <c r="D7" s="170">
        <f>E7-45</f>
        <v>44547</v>
      </c>
      <c r="E7" s="170">
        <f>A3</f>
        <v>44592</v>
      </c>
      <c r="F7" s="170">
        <f>C7</f>
        <v>44554</v>
      </c>
      <c r="G7" s="170">
        <f>D7</f>
        <v>44547</v>
      </c>
      <c r="H7" s="170">
        <f>E7</f>
        <v>44592</v>
      </c>
    </row>
    <row r="8" spans="1:5" ht="12">
      <c r="A8" s="72"/>
      <c r="B8" s="72"/>
      <c r="C8" s="15" t="s">
        <v>34</v>
      </c>
      <c r="D8" s="15"/>
      <c r="E8" s="15"/>
    </row>
    <row r="9" spans="1:5" ht="12">
      <c r="A9" s="72"/>
      <c r="B9" s="72"/>
      <c r="C9" s="41"/>
      <c r="D9" s="41"/>
      <c r="E9" s="41"/>
    </row>
    <row r="10" spans="1:5" ht="12">
      <c r="A10" s="74" t="s">
        <v>53</v>
      </c>
      <c r="B10" s="114"/>
      <c r="C10" s="41"/>
      <c r="D10" s="41"/>
      <c r="E10" s="41"/>
    </row>
    <row r="11" spans="1:8" ht="12">
      <c r="A11" s="74" t="s">
        <v>54</v>
      </c>
      <c r="B11" s="75" t="s">
        <v>14</v>
      </c>
      <c r="C11" s="236"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</row>
    <row r="12" spans="1:8" ht="12">
      <c r="A12" s="74" t="s">
        <v>55</v>
      </c>
      <c r="B12" s="75" t="s">
        <v>14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</row>
    <row r="13" spans="1:8" ht="12">
      <c r="A13" s="74" t="s">
        <v>56</v>
      </c>
      <c r="B13" s="75" t="s">
        <v>14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</row>
    <row r="14" spans="1:8" ht="13.5">
      <c r="A14" s="74" t="s">
        <v>57</v>
      </c>
      <c r="B14" s="75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13.5">
      <c r="A15" s="74" t="s">
        <v>58</v>
      </c>
      <c r="B15" s="75" t="s">
        <v>14</v>
      </c>
      <c r="C15" s="115">
        <f aca="true" t="shared" si="0" ref="C15:H15">SUM(C11:C13)</f>
        <v>0</v>
      </c>
      <c r="D15" s="115">
        <f t="shared" si="0"/>
        <v>0</v>
      </c>
      <c r="E15" s="115">
        <f t="shared" si="0"/>
        <v>0</v>
      </c>
      <c r="F15" s="115">
        <f t="shared" si="0"/>
        <v>0</v>
      </c>
      <c r="G15" s="115">
        <f t="shared" si="0"/>
        <v>0</v>
      </c>
      <c r="H15" s="115">
        <f t="shared" si="0"/>
        <v>0</v>
      </c>
    </row>
    <row r="16" spans="1:8" ht="12">
      <c r="A16" s="72"/>
      <c r="B16" s="72"/>
      <c r="C16" s="42"/>
      <c r="D16" s="42"/>
      <c r="E16" s="42"/>
      <c r="F16" s="42"/>
      <c r="G16" s="42"/>
      <c r="H16" s="42"/>
    </row>
    <row r="17" spans="1:10" ht="12">
      <c r="A17" s="74" t="s">
        <v>59</v>
      </c>
      <c r="B17" s="72"/>
      <c r="C17" s="10"/>
      <c r="D17" s="10"/>
      <c r="E17" s="10"/>
      <c r="F17" s="10"/>
      <c r="G17" s="10"/>
      <c r="H17" s="10"/>
      <c r="I17" s="126"/>
      <c r="J17" s="126"/>
    </row>
    <row r="18" spans="1:10" ht="12">
      <c r="A18" s="74" t="s">
        <v>54</v>
      </c>
      <c r="B18" s="75" t="s">
        <v>11</v>
      </c>
      <c r="C18" s="236"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126"/>
      <c r="J18" s="126"/>
    </row>
    <row r="19" spans="1:10" ht="12">
      <c r="A19" s="74" t="s">
        <v>55</v>
      </c>
      <c r="B19" s="75" t="s">
        <v>11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126"/>
      <c r="J19" s="126"/>
    </row>
    <row r="20" spans="1:10" ht="12">
      <c r="A20" s="138" t="s">
        <v>56</v>
      </c>
      <c r="B20" s="75" t="s">
        <v>11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126"/>
      <c r="J20" s="126"/>
    </row>
    <row r="21" spans="1:10" ht="12">
      <c r="A21" s="230" t="s">
        <v>122</v>
      </c>
      <c r="B21" s="75" t="s">
        <v>11</v>
      </c>
      <c r="C21" s="237">
        <v>0</v>
      </c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126"/>
      <c r="J21" s="126"/>
    </row>
    <row r="22" spans="1:10" ht="13.5">
      <c r="A22" s="74" t="s">
        <v>60</v>
      </c>
      <c r="B22" s="75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26"/>
      <c r="J22" s="126"/>
    </row>
    <row r="23" spans="1:10" ht="13.5">
      <c r="A23" s="74" t="s">
        <v>58</v>
      </c>
      <c r="B23" s="75" t="s">
        <v>11</v>
      </c>
      <c r="C23" s="115">
        <f aca="true" t="shared" si="1" ref="C23:H23">SUM(C18:C22)</f>
        <v>0</v>
      </c>
      <c r="D23" s="115">
        <f t="shared" si="1"/>
        <v>0</v>
      </c>
      <c r="E23" s="115">
        <f t="shared" si="1"/>
        <v>0</v>
      </c>
      <c r="F23" s="115">
        <f t="shared" si="1"/>
        <v>0</v>
      </c>
      <c r="G23" s="115">
        <f t="shared" si="1"/>
        <v>0</v>
      </c>
      <c r="H23" s="115">
        <f t="shared" si="1"/>
        <v>0</v>
      </c>
      <c r="I23" s="126"/>
      <c r="J23" s="126"/>
    </row>
    <row r="24" spans="1:10" ht="12">
      <c r="A24" s="72"/>
      <c r="B24" s="72"/>
      <c r="C24" s="42"/>
      <c r="D24" s="42"/>
      <c r="E24" s="42"/>
      <c r="F24" s="42"/>
      <c r="G24" s="42"/>
      <c r="H24" s="42"/>
      <c r="I24" s="126"/>
      <c r="J24" s="126"/>
    </row>
    <row r="25" spans="1:10" ht="12">
      <c r="A25" s="74" t="s">
        <v>61</v>
      </c>
      <c r="B25" s="72"/>
      <c r="C25" s="10"/>
      <c r="D25" s="10"/>
      <c r="E25" s="10"/>
      <c r="F25" s="10"/>
      <c r="G25" s="10"/>
      <c r="H25" s="10"/>
      <c r="I25" s="126"/>
      <c r="J25" s="126"/>
    </row>
    <row r="26" spans="1:10" ht="12">
      <c r="A26" s="74" t="s">
        <v>62</v>
      </c>
      <c r="B26" s="75" t="s">
        <v>14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  <c r="H26" s="228">
        <v>0</v>
      </c>
      <c r="I26" s="126"/>
      <c r="J26" s="126"/>
    </row>
    <row r="27" spans="1:8" ht="13.5">
      <c r="A27" s="74" t="s">
        <v>57</v>
      </c>
      <c r="B27" s="75" t="s">
        <v>14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ht="13.5">
      <c r="A28" s="74" t="s">
        <v>58</v>
      </c>
      <c r="B28" s="75" t="s">
        <v>14</v>
      </c>
      <c r="C28" s="115">
        <f aca="true" t="shared" si="2" ref="C28:H28">SUM(C26:C27)</f>
        <v>0</v>
      </c>
      <c r="D28" s="115">
        <f t="shared" si="2"/>
        <v>0</v>
      </c>
      <c r="E28" s="115">
        <f t="shared" si="2"/>
        <v>0</v>
      </c>
      <c r="F28" s="115">
        <f t="shared" si="2"/>
        <v>0</v>
      </c>
      <c r="G28" s="115">
        <f t="shared" si="2"/>
        <v>0</v>
      </c>
      <c r="H28" s="115">
        <f t="shared" si="2"/>
        <v>0</v>
      </c>
    </row>
    <row r="29" spans="1:8" ht="12">
      <c r="A29" s="72"/>
      <c r="B29" s="72"/>
      <c r="C29" s="42"/>
      <c r="D29" s="42"/>
      <c r="E29" s="42"/>
      <c r="F29" s="42"/>
      <c r="G29" s="42"/>
      <c r="H29" s="42"/>
    </row>
    <row r="30" spans="1:2" ht="12">
      <c r="A30" s="72"/>
      <c r="B30" s="72"/>
    </row>
    <row r="31" spans="1:8" ht="12">
      <c r="A31" s="74" t="s">
        <v>63</v>
      </c>
      <c r="B31" s="75" t="s">
        <v>11</v>
      </c>
      <c r="C31" s="82" t="e">
        <f aca="true" t="shared" si="3" ref="C31:H31">C23/C28</f>
        <v>#DIV/0!</v>
      </c>
      <c r="D31" s="82" t="e">
        <f t="shared" si="3"/>
        <v>#DIV/0!</v>
      </c>
      <c r="E31" s="82" t="e">
        <f t="shared" si="3"/>
        <v>#DIV/0!</v>
      </c>
      <c r="F31" s="82" t="e">
        <f t="shared" si="3"/>
        <v>#DIV/0!</v>
      </c>
      <c r="G31" s="82" t="e">
        <f t="shared" si="3"/>
        <v>#DIV/0!</v>
      </c>
      <c r="H31" s="82" t="e">
        <f t="shared" si="3"/>
        <v>#DIV/0!</v>
      </c>
    </row>
    <row r="32" spans="1:8" ht="13.5">
      <c r="A32" s="74" t="s">
        <v>102</v>
      </c>
      <c r="B32" s="75" t="s">
        <v>11</v>
      </c>
      <c r="C32" s="171">
        <v>0</v>
      </c>
      <c r="D32" s="194">
        <f>C32</f>
        <v>0</v>
      </c>
      <c r="E32" s="194">
        <f>C32</f>
        <v>0</v>
      </c>
      <c r="F32" s="171">
        <v>0</v>
      </c>
      <c r="G32" s="194">
        <f>F32</f>
        <v>0</v>
      </c>
      <c r="H32" s="194">
        <f>F32</f>
        <v>0</v>
      </c>
    </row>
    <row r="33" spans="1:8" ht="12">
      <c r="A33" s="74" t="s">
        <v>64</v>
      </c>
      <c r="B33" s="75" t="s">
        <v>11</v>
      </c>
      <c r="C33" s="82" t="e">
        <f aca="true" t="shared" si="4" ref="C33:H33">ROUND(+C31-C32,4)</f>
        <v>#DIV/0!</v>
      </c>
      <c r="D33" s="82" t="e">
        <f t="shared" si="4"/>
        <v>#DIV/0!</v>
      </c>
      <c r="E33" s="82" t="e">
        <f t="shared" si="4"/>
        <v>#DIV/0!</v>
      </c>
      <c r="F33" s="82" t="e">
        <f t="shared" si="4"/>
        <v>#DIV/0!</v>
      </c>
      <c r="G33" s="82" t="e">
        <f t="shared" si="4"/>
        <v>#DIV/0!</v>
      </c>
      <c r="H33" s="82" t="e">
        <f t="shared" si="4"/>
        <v>#DIV/0!</v>
      </c>
    </row>
    <row r="34" spans="1:8" ht="13.5">
      <c r="A34" s="74" t="s">
        <v>65</v>
      </c>
      <c r="B34" s="75" t="s">
        <v>14</v>
      </c>
      <c r="C34" s="116">
        <f aca="true" t="shared" si="5" ref="C34:H34">C26</f>
        <v>0</v>
      </c>
      <c r="D34" s="116">
        <f t="shared" si="5"/>
        <v>0</v>
      </c>
      <c r="E34" s="116">
        <f t="shared" si="5"/>
        <v>0</v>
      </c>
      <c r="F34" s="116">
        <f t="shared" si="5"/>
        <v>0</v>
      </c>
      <c r="G34" s="116">
        <f t="shared" si="5"/>
        <v>0</v>
      </c>
      <c r="H34" s="116">
        <f t="shared" si="5"/>
        <v>0</v>
      </c>
    </row>
    <row r="35" spans="1:8" ht="13.5">
      <c r="A35" s="74" t="s">
        <v>66</v>
      </c>
      <c r="B35" s="75" t="s">
        <v>11</v>
      </c>
      <c r="C35" s="115" t="e">
        <f aca="true" t="shared" si="6" ref="C35:H35">ROUND(C33*C34,0)</f>
        <v>#DIV/0!</v>
      </c>
      <c r="D35" s="115" t="e">
        <f t="shared" si="6"/>
        <v>#DIV/0!</v>
      </c>
      <c r="E35" s="115" t="e">
        <f t="shared" si="6"/>
        <v>#DIV/0!</v>
      </c>
      <c r="F35" s="115" t="e">
        <f t="shared" si="6"/>
        <v>#DIV/0!</v>
      </c>
      <c r="G35" s="115" t="e">
        <f t="shared" si="6"/>
        <v>#DIV/0!</v>
      </c>
      <c r="H35" s="115" t="e">
        <f t="shared" si="6"/>
        <v>#DIV/0!</v>
      </c>
    </row>
    <row r="36" spans="3:5" ht="12">
      <c r="C36" s="16"/>
      <c r="D36" s="16"/>
      <c r="E36" s="16"/>
    </row>
    <row r="37" spans="1:5" ht="12.75">
      <c r="A37" s="50"/>
      <c r="C37" s="16"/>
      <c r="D37" s="16"/>
      <c r="E37" s="16"/>
    </row>
    <row r="38" spans="1:8" s="43" customFormat="1" ht="27.75">
      <c r="A38" s="117" t="s">
        <v>39</v>
      </c>
      <c r="B38" s="117" t="s">
        <v>40</v>
      </c>
      <c r="C38" s="117"/>
      <c r="D38" s="72"/>
      <c r="E38" s="117" t="s">
        <v>67</v>
      </c>
      <c r="H38" s="117" t="s">
        <v>67</v>
      </c>
    </row>
    <row r="39" spans="1:8" ht="12">
      <c r="A39" s="72"/>
      <c r="B39" s="72"/>
      <c r="C39" s="72"/>
      <c r="D39" s="72"/>
      <c r="E39" s="75"/>
      <c r="H39" s="75"/>
    </row>
    <row r="40" spans="1:8" ht="12">
      <c r="A40" s="72"/>
      <c r="B40" s="72"/>
      <c r="C40" s="72"/>
      <c r="D40" s="72"/>
      <c r="E40" s="72"/>
      <c r="H40" s="72"/>
    </row>
    <row r="41" spans="1:8" ht="12">
      <c r="A41" s="74" t="s">
        <v>106</v>
      </c>
      <c r="B41" s="118" t="s">
        <v>11</v>
      </c>
      <c r="C41" s="119"/>
      <c r="D41" s="72"/>
      <c r="E41" s="76" t="e">
        <f>SUM(C35:E35)</f>
        <v>#DIV/0!</v>
      </c>
      <c r="H41" s="76" t="e">
        <f>SUM(F35:H35)</f>
        <v>#DIV/0!</v>
      </c>
    </row>
    <row r="42" spans="1:8" ht="12">
      <c r="A42" s="74" t="s">
        <v>107</v>
      </c>
      <c r="B42" s="118" t="s">
        <v>14</v>
      </c>
      <c r="C42" s="119"/>
      <c r="D42" s="72"/>
      <c r="E42" s="120">
        <v>0</v>
      </c>
      <c r="H42" s="120">
        <v>0</v>
      </c>
    </row>
    <row r="43" spans="1:8" ht="12">
      <c r="A43" s="74" t="s">
        <v>108</v>
      </c>
      <c r="B43" s="118" t="s">
        <v>4</v>
      </c>
      <c r="C43" s="119"/>
      <c r="D43" s="72"/>
      <c r="E43" s="82" t="e">
        <f>ROUND(E41/E42,4)</f>
        <v>#DIV/0!</v>
      </c>
      <c r="H43" s="82" t="e">
        <f>ROUND(H41/H42,4)</f>
        <v>#DIV/0!</v>
      </c>
    </row>
    <row r="44" spans="1:5" ht="13.5">
      <c r="A44" s="7"/>
      <c r="B44" s="44"/>
      <c r="C44" s="16"/>
      <c r="E44" s="11"/>
    </row>
    <row r="45" spans="1:5" ht="13.5">
      <c r="A45" s="7"/>
      <c r="B45" s="44"/>
      <c r="C45" s="16"/>
      <c r="E45" s="12"/>
    </row>
    <row r="46" ht="12">
      <c r="A46" s="1" t="s">
        <v>34</v>
      </c>
    </row>
  </sheetData>
  <sheetProtection/>
  <mergeCells count="2"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0" zoomScaleNormal="80" zoomScalePageLayoutView="0" workbookViewId="0" topLeftCell="A1">
      <selection activeCell="J34" sqref="J34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46" customWidth="1"/>
    <col min="7" max="7" width="10.7109375" style="46" customWidth="1"/>
    <col min="8" max="8" width="18.00390625" style="1" customWidth="1"/>
    <col min="9" max="9" width="9.00390625" style="1" customWidth="1"/>
    <col min="10" max="10" width="1.28515625" style="1" customWidth="1"/>
    <col min="11" max="11" width="19.00390625" style="1" customWidth="1"/>
    <col min="12" max="12" width="21.8515625" style="1" customWidth="1"/>
    <col min="13" max="16384" width="9.28125" style="1" customWidth="1"/>
  </cols>
  <sheetData>
    <row r="1" spans="1:9" ht="12.75">
      <c r="A1" s="83" t="s">
        <v>68</v>
      </c>
      <c r="B1" s="159"/>
      <c r="C1" s="159"/>
      <c r="D1" s="159"/>
      <c r="E1" s="160"/>
      <c r="F1" s="160"/>
      <c r="G1" s="160"/>
      <c r="H1" s="155"/>
      <c r="I1" s="155"/>
    </row>
    <row r="2" spans="1:9" ht="12.75">
      <c r="A2" s="83" t="s">
        <v>38</v>
      </c>
      <c r="B2" s="152"/>
      <c r="C2" s="152"/>
      <c r="D2" s="152"/>
      <c r="E2" s="155"/>
      <c r="F2" s="155"/>
      <c r="G2" s="155"/>
      <c r="H2" s="155"/>
      <c r="I2" s="155"/>
    </row>
    <row r="3" spans="1:11" ht="12.75">
      <c r="A3" s="112">
        <f>III!$A$3</f>
        <v>44592</v>
      </c>
      <c r="B3" s="152"/>
      <c r="C3" s="152"/>
      <c r="D3" s="152"/>
      <c r="E3" s="155"/>
      <c r="F3" s="155"/>
      <c r="G3" s="155"/>
      <c r="H3" s="155"/>
      <c r="I3" s="299"/>
      <c r="J3" s="299"/>
      <c r="K3" s="299"/>
    </row>
    <row r="4" spans="1:11" ht="12">
      <c r="A4" s="132"/>
      <c r="B4" s="132"/>
      <c r="C4" s="132"/>
      <c r="D4" s="132"/>
      <c r="E4" s="132"/>
      <c r="F4" s="133"/>
      <c r="G4" s="300" t="s">
        <v>160</v>
      </c>
      <c r="H4" s="302"/>
      <c r="I4" s="300" t="s">
        <v>168</v>
      </c>
      <c r="J4" s="301"/>
      <c r="K4" s="302"/>
    </row>
    <row r="5" spans="1:11" ht="12">
      <c r="A5" s="158" t="s">
        <v>39</v>
      </c>
      <c r="B5" s="161"/>
      <c r="C5" s="161"/>
      <c r="D5" s="161"/>
      <c r="E5" s="155"/>
      <c r="F5" s="162" t="s">
        <v>40</v>
      </c>
      <c r="G5" s="303" t="s">
        <v>41</v>
      </c>
      <c r="H5" s="305"/>
      <c r="I5" s="303" t="s">
        <v>41</v>
      </c>
      <c r="J5" s="304"/>
      <c r="K5" s="305"/>
    </row>
    <row r="6" spans="1:9" ht="12">
      <c r="A6" s="132"/>
      <c r="B6" s="132"/>
      <c r="C6" s="132"/>
      <c r="D6" s="132"/>
      <c r="E6" s="132"/>
      <c r="F6" s="133"/>
      <c r="G6" s="133"/>
      <c r="H6" s="132"/>
      <c r="I6" s="132"/>
    </row>
    <row r="7" spans="1:11" ht="12">
      <c r="A7" s="138" t="s">
        <v>69</v>
      </c>
      <c r="B7" s="132"/>
      <c r="C7" s="132"/>
      <c r="D7" s="132"/>
      <c r="E7" s="132"/>
      <c r="F7" s="133"/>
      <c r="G7" s="133"/>
      <c r="H7" s="132"/>
      <c r="I7" s="132"/>
      <c r="K7" s="132"/>
    </row>
    <row r="8" spans="1:11" ht="12">
      <c r="A8" s="138" t="s">
        <v>70</v>
      </c>
      <c r="B8" s="132"/>
      <c r="C8" s="132"/>
      <c r="D8" s="132"/>
      <c r="E8" s="132"/>
      <c r="F8" s="133"/>
      <c r="G8" s="133"/>
      <c r="H8" s="132"/>
      <c r="I8" s="132"/>
      <c r="K8" s="132"/>
    </row>
    <row r="9" spans="1:11" ht="12">
      <c r="A9" s="138" t="s">
        <v>71</v>
      </c>
      <c r="B9" s="132"/>
      <c r="C9" s="132"/>
      <c r="D9" s="132"/>
      <c r="E9" s="132"/>
      <c r="F9" s="151" t="s">
        <v>11</v>
      </c>
      <c r="G9" s="151"/>
      <c r="H9" s="231">
        <v>0</v>
      </c>
      <c r="I9" s="231"/>
      <c r="K9" s="231">
        <v>0</v>
      </c>
    </row>
    <row r="10" spans="1:11" ht="12">
      <c r="A10" s="153" t="s">
        <v>72</v>
      </c>
      <c r="B10" s="132"/>
      <c r="C10" s="163"/>
      <c r="E10" s="136" t="s">
        <v>34</v>
      </c>
      <c r="F10" s="133"/>
      <c r="G10" s="232">
        <v>0</v>
      </c>
      <c r="H10" s="132"/>
      <c r="I10" s="232">
        <v>0</v>
      </c>
      <c r="J10" s="74" t="s">
        <v>73</v>
      </c>
      <c r="K10" s="132"/>
    </row>
    <row r="11" spans="1:11" ht="12">
      <c r="A11" s="138" t="s">
        <v>74</v>
      </c>
      <c r="B11" s="132"/>
      <c r="C11" s="132"/>
      <c r="D11" s="132"/>
      <c r="E11" s="132"/>
      <c r="F11" s="133"/>
      <c r="G11" s="133"/>
      <c r="H11" s="132"/>
      <c r="I11" s="132"/>
      <c r="J11" s="229">
        <v>43861</v>
      </c>
      <c r="K11" s="132"/>
    </row>
    <row r="12" spans="1:11" ht="12">
      <c r="A12" s="138" t="s">
        <v>71</v>
      </c>
      <c r="B12" s="132"/>
      <c r="C12" s="132"/>
      <c r="D12" s="132"/>
      <c r="E12" s="132"/>
      <c r="F12" s="133"/>
      <c r="G12" s="133"/>
      <c r="H12" s="132"/>
      <c r="I12" s="132"/>
      <c r="J12" s="47"/>
      <c r="K12" s="132"/>
    </row>
    <row r="13" spans="1:11" ht="12">
      <c r="A13" s="138" t="s">
        <v>75</v>
      </c>
      <c r="B13" s="138">
        <f>III!$G$12</f>
        <v>0</v>
      </c>
      <c r="C13" s="138"/>
      <c r="D13" s="138"/>
      <c r="E13" s="138"/>
      <c r="F13" s="133"/>
      <c r="G13" s="133"/>
      <c r="H13" s="132"/>
      <c r="I13" s="132"/>
      <c r="J13" s="47"/>
      <c r="K13" s="132"/>
    </row>
    <row r="14" spans="1:11" ht="12">
      <c r="A14" s="138" t="s">
        <v>76</v>
      </c>
      <c r="B14" s="132"/>
      <c r="C14" s="132"/>
      <c r="D14" s="132"/>
      <c r="E14" s="132"/>
      <c r="F14" s="133"/>
      <c r="G14" s="133"/>
      <c r="H14" s="132"/>
      <c r="I14" s="132"/>
      <c r="J14" s="47"/>
      <c r="K14" s="132"/>
    </row>
    <row r="15" spans="1:11" ht="12">
      <c r="A15" s="138" t="s">
        <v>77</v>
      </c>
      <c r="B15" s="132"/>
      <c r="C15" s="132"/>
      <c r="D15" s="132"/>
      <c r="E15" s="132"/>
      <c r="F15" s="133"/>
      <c r="G15" s="133"/>
      <c r="H15" s="132"/>
      <c r="I15" s="132"/>
      <c r="J15" s="47"/>
      <c r="K15" s="132"/>
    </row>
    <row r="16" spans="1:11" ht="12">
      <c r="A16" s="138" t="s">
        <v>78</v>
      </c>
      <c r="B16" s="132"/>
      <c r="C16" s="132"/>
      <c r="D16" s="132"/>
      <c r="E16" s="132"/>
      <c r="F16" s="133"/>
      <c r="G16" s="133"/>
      <c r="H16" s="132"/>
      <c r="I16" s="132"/>
      <c r="J16" s="47"/>
      <c r="K16" s="132"/>
    </row>
    <row r="17" spans="1:11" ht="13.5">
      <c r="A17" s="138" t="s">
        <v>79</v>
      </c>
      <c r="B17" s="132"/>
      <c r="C17" s="132"/>
      <c r="D17" s="132"/>
      <c r="E17" s="132"/>
      <c r="F17" s="151" t="s">
        <v>11</v>
      </c>
      <c r="G17" s="151"/>
      <c r="H17" s="209">
        <f>B13*G10</f>
        <v>0</v>
      </c>
      <c r="I17" s="209"/>
      <c r="J17" s="47"/>
      <c r="K17" s="209">
        <f>D13*F10</f>
        <v>0</v>
      </c>
    </row>
    <row r="18" spans="1:11" ht="13.5">
      <c r="A18" s="138" t="s">
        <v>80</v>
      </c>
      <c r="B18" s="132"/>
      <c r="C18" s="132"/>
      <c r="D18" s="132"/>
      <c r="E18" s="132"/>
      <c r="F18" s="137" t="s">
        <v>11</v>
      </c>
      <c r="G18" s="137"/>
      <c r="H18" s="218">
        <f>H9-H17</f>
        <v>0</v>
      </c>
      <c r="I18" s="218"/>
      <c r="J18" s="47"/>
      <c r="K18" s="218">
        <f>K9-K17</f>
        <v>0</v>
      </c>
    </row>
    <row r="19" spans="1:11" ht="12">
      <c r="A19" s="132"/>
      <c r="B19" s="132"/>
      <c r="C19" s="132"/>
      <c r="D19" s="132"/>
      <c r="E19" s="132"/>
      <c r="F19" s="133"/>
      <c r="G19" s="133"/>
      <c r="H19" s="132"/>
      <c r="I19" s="132"/>
      <c r="J19" s="47"/>
      <c r="K19" s="132"/>
    </row>
    <row r="20" spans="1:11" ht="12">
      <c r="A20" s="138" t="s">
        <v>81</v>
      </c>
      <c r="B20" s="132"/>
      <c r="C20" s="132"/>
      <c r="D20" s="132"/>
      <c r="E20" s="132"/>
      <c r="F20" s="133"/>
      <c r="G20" s="133"/>
      <c r="H20" s="132"/>
      <c r="I20" s="132"/>
      <c r="J20" s="47"/>
      <c r="K20" s="132"/>
    </row>
    <row r="21" spans="1:11" ht="12">
      <c r="A21" s="138" t="s">
        <v>82</v>
      </c>
      <c r="B21" s="132"/>
      <c r="C21" s="132"/>
      <c r="D21" s="132"/>
      <c r="E21" s="132"/>
      <c r="F21" s="133"/>
      <c r="G21" s="133"/>
      <c r="H21" s="132"/>
      <c r="I21" s="132"/>
      <c r="J21" s="47"/>
      <c r="K21" s="132"/>
    </row>
    <row r="22" spans="1:11" ht="12">
      <c r="A22" s="138" t="s">
        <v>83</v>
      </c>
      <c r="B22" s="132"/>
      <c r="C22" s="132"/>
      <c r="D22" s="132"/>
      <c r="E22" s="132"/>
      <c r="F22" s="151" t="s">
        <v>11</v>
      </c>
      <c r="G22" s="151"/>
      <c r="H22" s="172">
        <v>0</v>
      </c>
      <c r="I22" s="172"/>
      <c r="J22" s="47"/>
      <c r="K22" s="172">
        <v>0</v>
      </c>
    </row>
    <row r="23" spans="1:11" ht="12">
      <c r="A23" s="138" t="s">
        <v>84</v>
      </c>
      <c r="B23" s="132"/>
      <c r="C23" s="132"/>
      <c r="D23" s="132"/>
      <c r="E23" s="132"/>
      <c r="F23" s="133"/>
      <c r="G23" s="133"/>
      <c r="H23" s="132"/>
      <c r="I23" s="132"/>
      <c r="J23" s="74" t="s">
        <v>85</v>
      </c>
      <c r="K23" s="132"/>
    </row>
    <row r="24" spans="1:11" ht="12">
      <c r="A24" s="153" t="s">
        <v>86</v>
      </c>
      <c r="B24" s="164">
        <v>0</v>
      </c>
      <c r="C24" s="132" t="s">
        <v>4</v>
      </c>
      <c r="D24" s="132"/>
      <c r="E24" s="132"/>
      <c r="F24" s="133"/>
      <c r="G24" s="133"/>
      <c r="H24" s="132"/>
      <c r="I24" s="232">
        <v>0</v>
      </c>
      <c r="J24" s="195">
        <f>J11</f>
        <v>43861</v>
      </c>
      <c r="K24" s="132"/>
    </row>
    <row r="25" spans="1:11" ht="12">
      <c r="A25" s="138" t="s">
        <v>87</v>
      </c>
      <c r="B25" s="132"/>
      <c r="C25" s="132"/>
      <c r="D25" s="132"/>
      <c r="E25" s="132"/>
      <c r="F25" s="133"/>
      <c r="G25" s="133"/>
      <c r="H25" s="132"/>
      <c r="I25" s="132"/>
      <c r="J25" s="47"/>
      <c r="K25" s="132"/>
    </row>
    <row r="26" spans="1:11" ht="12">
      <c r="A26" s="138" t="s">
        <v>88</v>
      </c>
      <c r="B26" s="132"/>
      <c r="C26" s="132"/>
      <c r="D26" s="132"/>
      <c r="E26" s="132"/>
      <c r="F26" s="133"/>
      <c r="G26" s="133"/>
      <c r="H26" s="132"/>
      <c r="I26" s="132"/>
      <c r="J26" s="47"/>
      <c r="K26" s="132"/>
    </row>
    <row r="27" spans="1:11" ht="12">
      <c r="A27" s="138" t="s">
        <v>89</v>
      </c>
      <c r="B27" s="132"/>
      <c r="C27" s="132"/>
      <c r="D27" s="132"/>
      <c r="E27" s="132"/>
      <c r="F27" s="133"/>
      <c r="G27" s="133"/>
      <c r="H27" s="132"/>
      <c r="I27" s="132"/>
      <c r="J27" s="47"/>
      <c r="K27" s="132"/>
    </row>
    <row r="28" spans="1:11" ht="12">
      <c r="A28" s="138" t="s">
        <v>90</v>
      </c>
      <c r="B28" s="132"/>
      <c r="C28" s="132"/>
      <c r="D28" s="132"/>
      <c r="E28" s="132"/>
      <c r="F28" s="133"/>
      <c r="G28" s="133"/>
      <c r="H28" s="132"/>
      <c r="I28" s="132"/>
      <c r="J28" s="47"/>
      <c r="K28" s="132"/>
    </row>
    <row r="29" spans="1:11" ht="12">
      <c r="A29" s="138" t="s">
        <v>91</v>
      </c>
      <c r="B29" s="157">
        <f>III!$G$12</f>
        <v>0</v>
      </c>
      <c r="C29" s="157"/>
      <c r="D29" s="157"/>
      <c r="E29" s="157"/>
      <c r="F29" s="151" t="s">
        <v>11</v>
      </c>
      <c r="G29" s="151"/>
      <c r="H29" s="167">
        <f>B13*B24</f>
        <v>0</v>
      </c>
      <c r="I29" s="292"/>
      <c r="J29" s="47"/>
      <c r="K29" s="167">
        <f>D13*D24</f>
        <v>0</v>
      </c>
    </row>
    <row r="30" spans="1:11" ht="12">
      <c r="A30" s="138" t="s">
        <v>92</v>
      </c>
      <c r="B30" s="132"/>
      <c r="C30" s="132"/>
      <c r="D30" s="132"/>
      <c r="E30" s="132"/>
      <c r="F30" s="137" t="s">
        <v>11</v>
      </c>
      <c r="G30" s="137"/>
      <c r="H30" s="168">
        <f>H22-H29</f>
        <v>0</v>
      </c>
      <c r="I30" s="292"/>
      <c r="J30" s="47"/>
      <c r="K30" s="168">
        <f>K22-K29</f>
        <v>0</v>
      </c>
    </row>
    <row r="31" spans="1:11" ht="12">
      <c r="A31" s="132"/>
      <c r="B31" s="132"/>
      <c r="C31" s="132"/>
      <c r="D31" s="132"/>
      <c r="E31" s="132"/>
      <c r="F31" s="133"/>
      <c r="G31" s="133"/>
      <c r="H31" s="132"/>
      <c r="I31" s="132"/>
      <c r="J31" s="47"/>
      <c r="K31" s="132"/>
    </row>
    <row r="32" spans="1:11" ht="12">
      <c r="A32" s="138" t="s">
        <v>93</v>
      </c>
      <c r="B32" s="132"/>
      <c r="C32" s="132"/>
      <c r="D32" s="132"/>
      <c r="E32" s="132"/>
      <c r="F32" s="133"/>
      <c r="G32" s="133"/>
      <c r="H32" s="132"/>
      <c r="I32" s="132"/>
      <c r="J32" s="47"/>
      <c r="K32" s="132"/>
    </row>
    <row r="33" spans="1:11" ht="12">
      <c r="A33" s="138" t="s">
        <v>127</v>
      </c>
      <c r="B33" s="132"/>
      <c r="C33" s="132"/>
      <c r="D33" s="132"/>
      <c r="E33" s="132"/>
      <c r="F33" s="133"/>
      <c r="G33" s="133"/>
      <c r="H33" s="132"/>
      <c r="I33" s="132"/>
      <c r="J33" s="138" t="s">
        <v>145</v>
      </c>
      <c r="K33" s="132"/>
    </row>
    <row r="34" spans="1:11" ht="12">
      <c r="A34" s="138" t="s">
        <v>94</v>
      </c>
      <c r="B34" s="132"/>
      <c r="C34" s="132"/>
      <c r="D34" s="132"/>
      <c r="E34" s="132"/>
      <c r="F34" s="151" t="s">
        <v>11</v>
      </c>
      <c r="G34" s="151"/>
      <c r="H34" s="231">
        <v>-24859</v>
      </c>
      <c r="I34" s="231"/>
      <c r="J34" s="196">
        <f>J11</f>
        <v>43861</v>
      </c>
      <c r="K34" s="231">
        <v>-24859</v>
      </c>
    </row>
    <row r="35" spans="1:11" ht="12">
      <c r="A35" s="132"/>
      <c r="B35" s="132"/>
      <c r="C35" s="165"/>
      <c r="D35" s="164"/>
      <c r="E35" s="136"/>
      <c r="F35" s="133"/>
      <c r="G35" s="133"/>
      <c r="H35" s="132"/>
      <c r="I35" s="132"/>
      <c r="J35" s="52"/>
      <c r="K35" s="132"/>
    </row>
    <row r="36" spans="1:11" ht="12">
      <c r="A36" s="138"/>
      <c r="B36" s="132"/>
      <c r="C36" s="132"/>
      <c r="D36" s="132"/>
      <c r="E36" s="132"/>
      <c r="F36" s="132"/>
      <c r="G36" s="133"/>
      <c r="H36" s="133"/>
      <c r="I36" s="133"/>
      <c r="K36" s="133"/>
    </row>
    <row r="37" spans="1:11" ht="14.25" customHeight="1">
      <c r="A37" s="138" t="s">
        <v>34</v>
      </c>
      <c r="B37" s="132"/>
      <c r="C37" s="132"/>
      <c r="D37" s="132"/>
      <c r="E37" s="132"/>
      <c r="F37" s="133"/>
      <c r="G37" s="133"/>
      <c r="H37" s="132"/>
      <c r="I37" s="132"/>
      <c r="J37" s="47"/>
      <c r="K37" s="132"/>
    </row>
    <row r="38" spans="1:11" ht="12" hidden="1">
      <c r="A38" s="138" t="s">
        <v>128</v>
      </c>
      <c r="B38" s="157"/>
      <c r="C38" s="157" t="s">
        <v>95</v>
      </c>
      <c r="D38" s="157"/>
      <c r="E38" s="157"/>
      <c r="F38" s="137"/>
      <c r="G38" s="137"/>
      <c r="H38" s="132"/>
      <c r="I38" s="132"/>
      <c r="K38" s="132"/>
    </row>
    <row r="39" spans="1:11" ht="12" hidden="1">
      <c r="A39" s="138" t="s">
        <v>96</v>
      </c>
      <c r="B39" s="132"/>
      <c r="C39" s="132"/>
      <c r="D39" s="132"/>
      <c r="E39" s="132"/>
      <c r="F39" s="133"/>
      <c r="G39" s="133"/>
      <c r="H39" s="132"/>
      <c r="I39" s="132"/>
      <c r="K39" s="132"/>
    </row>
    <row r="40" spans="1:11" ht="12" hidden="1">
      <c r="A40" s="138" t="s">
        <v>97</v>
      </c>
      <c r="B40" s="132"/>
      <c r="C40" s="132"/>
      <c r="D40" s="132"/>
      <c r="E40" s="132"/>
      <c r="F40" s="133"/>
      <c r="G40" s="133"/>
      <c r="H40" s="132"/>
      <c r="I40" s="132"/>
      <c r="K40" s="132"/>
    </row>
    <row r="41" spans="1:11" ht="12" hidden="1">
      <c r="A41" s="138" t="s">
        <v>98</v>
      </c>
      <c r="B41" s="132"/>
      <c r="C41" s="132"/>
      <c r="D41" s="132"/>
      <c r="E41" s="132"/>
      <c r="F41" s="133"/>
      <c r="G41" s="133"/>
      <c r="H41" s="132"/>
      <c r="I41" s="132"/>
      <c r="K41" s="132"/>
    </row>
    <row r="42" spans="1:11" ht="14.25" customHeight="1">
      <c r="A42" s="153" t="s">
        <v>135</v>
      </c>
      <c r="B42" s="132"/>
      <c r="C42" s="132"/>
      <c r="D42" s="132"/>
      <c r="E42" s="132"/>
      <c r="F42" s="151" t="s">
        <v>11</v>
      </c>
      <c r="G42" s="151"/>
      <c r="H42" s="127">
        <v>0</v>
      </c>
      <c r="I42" s="127"/>
      <c r="K42" s="127">
        <v>0</v>
      </c>
    </row>
    <row r="43" spans="1:11" ht="13.5">
      <c r="A43" s="138" t="s">
        <v>99</v>
      </c>
      <c r="B43" s="132"/>
      <c r="C43" s="132"/>
      <c r="D43" s="132"/>
      <c r="E43" s="132"/>
      <c r="F43" s="137" t="s">
        <v>11</v>
      </c>
      <c r="G43" s="137"/>
      <c r="H43" s="121">
        <v>0</v>
      </c>
      <c r="I43" s="121"/>
      <c r="K43" s="121">
        <v>0</v>
      </c>
    </row>
    <row r="44" spans="1:11" ht="7.5" customHeight="1">
      <c r="A44" s="138"/>
      <c r="B44" s="132"/>
      <c r="C44" s="132"/>
      <c r="D44" s="132"/>
      <c r="E44" s="132"/>
      <c r="F44" s="137"/>
      <c r="G44" s="137"/>
      <c r="H44" s="121"/>
      <c r="I44" s="121"/>
      <c r="K44" s="121"/>
    </row>
    <row r="45" spans="1:11" ht="13.5">
      <c r="A45" s="138" t="s">
        <v>100</v>
      </c>
      <c r="B45" s="156"/>
      <c r="C45" s="156"/>
      <c r="D45" s="156"/>
      <c r="E45" s="156"/>
      <c r="F45" s="151" t="s">
        <v>11</v>
      </c>
      <c r="G45" s="151"/>
      <c r="H45" s="122">
        <f>SUM(H18+H30+H43)</f>
        <v>0</v>
      </c>
      <c r="I45" s="122"/>
      <c r="K45" s="122">
        <f>SUM(K18+K30+K43)</f>
        <v>0</v>
      </c>
    </row>
    <row r="46" spans="1:11" ht="7.5" customHeight="1">
      <c r="A46" s="138"/>
      <c r="B46" s="156"/>
      <c r="C46" s="156"/>
      <c r="D46" s="156"/>
      <c r="E46" s="156"/>
      <c r="F46" s="151"/>
      <c r="G46" s="151"/>
      <c r="H46" s="156"/>
      <c r="I46" s="156"/>
      <c r="K46" s="156"/>
    </row>
    <row r="47" spans="1:11" ht="12.75" customHeight="1">
      <c r="A47" s="153" t="s">
        <v>124</v>
      </c>
      <c r="B47" s="132"/>
      <c r="C47" s="132"/>
      <c r="D47" s="132"/>
      <c r="E47" s="132"/>
      <c r="F47" s="137" t="s">
        <v>14</v>
      </c>
      <c r="G47" s="133"/>
      <c r="H47" s="122">
        <f>III!$G$12</f>
        <v>0</v>
      </c>
      <c r="I47" s="122"/>
      <c r="K47" s="122">
        <f>III!$G$12</f>
        <v>0</v>
      </c>
    </row>
    <row r="48" spans="1:11" ht="13.5">
      <c r="A48" s="138" t="s">
        <v>7</v>
      </c>
      <c r="B48" s="132"/>
      <c r="C48" s="132"/>
      <c r="D48" s="132"/>
      <c r="E48" s="132"/>
      <c r="F48" s="137" t="s">
        <v>4</v>
      </c>
      <c r="G48" s="133"/>
      <c r="H48" s="125" t="e">
        <f>ROUND(H45/H47,4)</f>
        <v>#DIV/0!</v>
      </c>
      <c r="I48" s="125"/>
      <c r="K48" s="125" t="e">
        <f>ROUND(K45/K47,4)</f>
        <v>#DIV/0!</v>
      </c>
    </row>
    <row r="49" spans="1:11" ht="12">
      <c r="A49" s="166"/>
      <c r="B49" s="132"/>
      <c r="C49" s="132"/>
      <c r="D49" s="132"/>
      <c r="E49" s="132"/>
      <c r="F49" s="133"/>
      <c r="G49" s="133"/>
      <c r="H49" s="132"/>
      <c r="I49" s="132"/>
      <c r="J49" s="124"/>
      <c r="K49" s="124"/>
    </row>
    <row r="50" spans="1:11" ht="12">
      <c r="A50" s="166"/>
      <c r="B50" s="132"/>
      <c r="C50" s="132"/>
      <c r="D50" s="132"/>
      <c r="E50" s="132"/>
      <c r="F50" s="133"/>
      <c r="G50" s="133"/>
      <c r="H50" s="132"/>
      <c r="I50" s="132"/>
      <c r="J50" s="124"/>
      <c r="K50" s="124"/>
    </row>
    <row r="51" spans="1:9" ht="12">
      <c r="A51" s="135"/>
      <c r="B51" s="132"/>
      <c r="C51" s="132"/>
      <c r="D51" s="132"/>
      <c r="E51" s="132"/>
      <c r="F51" s="133"/>
      <c r="G51" s="133"/>
      <c r="H51" s="132"/>
      <c r="I51" s="132"/>
    </row>
    <row r="52" spans="1:9" ht="12.75" customHeight="1">
      <c r="A52" s="132"/>
      <c r="B52" s="132"/>
      <c r="C52" s="132"/>
      <c r="D52" s="132"/>
      <c r="E52" s="132"/>
      <c r="F52" s="133"/>
      <c r="G52" s="133"/>
      <c r="H52" s="132"/>
      <c r="I52" s="132"/>
    </row>
    <row r="53" spans="2:9" ht="12.75">
      <c r="B53" s="49"/>
      <c r="C53" s="132"/>
      <c r="D53" s="132"/>
      <c r="E53" s="132"/>
      <c r="F53" s="133"/>
      <c r="G53" s="133"/>
      <c r="H53" s="132"/>
      <c r="I53" s="132"/>
    </row>
    <row r="54" spans="1:9" ht="12">
      <c r="A54"/>
      <c r="B54" s="134"/>
      <c r="C54" s="132"/>
      <c r="D54" s="132"/>
      <c r="E54" s="132"/>
      <c r="F54" s="133"/>
      <c r="G54" s="133"/>
      <c r="H54" s="132"/>
      <c r="I54" s="132"/>
    </row>
    <row r="55" spans="1:9" ht="12">
      <c r="A55"/>
      <c r="B55" s="132"/>
      <c r="C55" s="132"/>
      <c r="D55" s="132"/>
      <c r="E55" s="132"/>
      <c r="F55" s="133"/>
      <c r="G55" s="133"/>
      <c r="H55" s="132"/>
      <c r="I55" s="132"/>
    </row>
    <row r="56" spans="1:9" ht="12">
      <c r="A56" s="132"/>
      <c r="B56" s="132"/>
      <c r="C56" s="132"/>
      <c r="D56" s="132"/>
      <c r="E56" s="132"/>
      <c r="F56" s="133"/>
      <c r="G56" s="133"/>
      <c r="H56" s="132"/>
      <c r="I56" s="132"/>
    </row>
    <row r="57" spans="1:9" ht="12">
      <c r="A57" s="132"/>
      <c r="B57" s="132"/>
      <c r="C57" s="132"/>
      <c r="D57" s="132"/>
      <c r="E57" s="132"/>
      <c r="F57" s="133"/>
      <c r="G57" s="133"/>
      <c r="H57" s="132"/>
      <c r="I57" s="132"/>
    </row>
    <row r="58" spans="1:9" ht="12">
      <c r="A58" s="132"/>
      <c r="B58" s="132"/>
      <c r="C58" s="132"/>
      <c r="D58" s="132"/>
      <c r="E58" s="132"/>
      <c r="F58" s="133"/>
      <c r="G58" s="133"/>
      <c r="H58" s="132"/>
      <c r="I58" s="132"/>
    </row>
    <row r="59" spans="1:9" ht="12">
      <c r="A59" s="132"/>
      <c r="B59" s="132"/>
      <c r="C59" s="132"/>
      <c r="D59" s="132"/>
      <c r="E59" s="132"/>
      <c r="F59" s="133"/>
      <c r="G59" s="133"/>
      <c r="H59" s="132"/>
      <c r="I59" s="132"/>
    </row>
    <row r="60" spans="1:9" ht="12">
      <c r="A60" s="132"/>
      <c r="B60" s="132"/>
      <c r="C60" s="132"/>
      <c r="D60" s="132"/>
      <c r="E60" s="132"/>
      <c r="F60" s="133"/>
      <c r="G60" s="133"/>
      <c r="H60" s="132"/>
      <c r="I60" s="132"/>
    </row>
    <row r="61" spans="1:9" ht="12">
      <c r="A61" s="132"/>
      <c r="B61" s="132"/>
      <c r="C61" s="132"/>
      <c r="D61" s="132"/>
      <c r="E61" s="132"/>
      <c r="F61" s="133"/>
      <c r="G61" s="133"/>
      <c r="H61" s="132"/>
      <c r="I61" s="132"/>
    </row>
    <row r="62" spans="1:9" ht="12">
      <c r="A62" s="132"/>
      <c r="B62" s="132"/>
      <c r="C62" s="132"/>
      <c r="D62" s="132"/>
      <c r="E62" s="132"/>
      <c r="F62" s="133"/>
      <c r="G62" s="133"/>
      <c r="H62" s="132"/>
      <c r="I62" s="132"/>
    </row>
    <row r="63" spans="1:9" ht="12">
      <c r="A63" s="132"/>
      <c r="B63" s="132"/>
      <c r="C63" s="132"/>
      <c r="D63" s="132"/>
      <c r="E63" s="132"/>
      <c r="F63" s="133"/>
      <c r="G63" s="133"/>
      <c r="H63" s="132"/>
      <c r="I63" s="132"/>
    </row>
    <row r="64" spans="1:9" ht="12">
      <c r="A64" s="132"/>
      <c r="B64" s="132"/>
      <c r="C64" s="132"/>
      <c r="D64" s="132"/>
      <c r="E64" s="132"/>
      <c r="F64" s="133"/>
      <c r="G64" s="133"/>
      <c r="H64" s="132"/>
      <c r="I64" s="132"/>
    </row>
    <row r="65" spans="1:9" ht="12">
      <c r="A65" s="132"/>
      <c r="B65" s="132"/>
      <c r="C65" s="132"/>
      <c r="D65" s="132"/>
      <c r="E65" s="132"/>
      <c r="F65" s="133"/>
      <c r="G65" s="133"/>
      <c r="H65" s="132"/>
      <c r="I65" s="132"/>
    </row>
    <row r="66" spans="1:9" ht="12">
      <c r="A66" s="132"/>
      <c r="B66" s="132"/>
      <c r="C66" s="132"/>
      <c r="D66" s="132"/>
      <c r="E66" s="132"/>
      <c r="F66" s="133"/>
      <c r="G66" s="133"/>
      <c r="H66" s="132"/>
      <c r="I66" s="132"/>
    </row>
    <row r="67" spans="1:9" ht="12">
      <c r="A67" s="132"/>
      <c r="B67" s="132"/>
      <c r="C67" s="132"/>
      <c r="D67" s="132"/>
      <c r="E67" s="132"/>
      <c r="F67" s="133"/>
      <c r="G67" s="133"/>
      <c r="H67" s="132"/>
      <c r="I67" s="132"/>
    </row>
  </sheetData>
  <sheetProtection/>
  <mergeCells count="5">
    <mergeCell ref="I3:K3"/>
    <mergeCell ref="I4:K4"/>
    <mergeCell ref="I5:K5"/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B1">
      <selection activeCell="P8" sqref="P8"/>
    </sheetView>
  </sheetViews>
  <sheetFormatPr defaultColWidth="9.140625" defaultRowHeight="12.75"/>
  <cols>
    <col min="1" max="1" width="10.8515625" style="174" bestFit="1" customWidth="1"/>
    <col min="2" max="2" width="10.7109375" style="174" customWidth="1"/>
    <col min="3" max="3" width="10.421875" style="174" customWidth="1"/>
    <col min="4" max="4" width="2.7109375" style="174" customWidth="1"/>
    <col min="5" max="8" width="10.8515625" style="174" customWidth="1"/>
    <col min="9" max="9" width="2.7109375" style="174" customWidth="1"/>
    <col min="10" max="10" width="13.8515625" style="174" bestFit="1" customWidth="1"/>
    <col min="11" max="16384" width="9.140625" style="174" customWidth="1"/>
  </cols>
  <sheetData>
    <row r="1" spans="1:10" ht="12.75">
      <c r="A1" s="191" t="s">
        <v>132</v>
      </c>
      <c r="C1" s="175"/>
      <c r="J1" s="49" t="s">
        <v>133</v>
      </c>
    </row>
    <row r="2" spans="1:3" ht="12.75">
      <c r="A2" s="49" t="s">
        <v>134</v>
      </c>
      <c r="C2" s="175"/>
    </row>
    <row r="3" spans="1:3" ht="14.25">
      <c r="A3" s="173"/>
      <c r="C3" s="175"/>
    </row>
    <row r="4" spans="3:10" ht="14.25">
      <c r="C4" s="176"/>
      <c r="D4" s="177"/>
      <c r="E4" s="177"/>
      <c r="F4" s="177"/>
      <c r="G4" s="177"/>
      <c r="H4" s="177"/>
      <c r="I4" s="177"/>
      <c r="J4" s="177"/>
    </row>
    <row r="5" spans="3:18" ht="14.25">
      <c r="C5" s="306" t="s">
        <v>160</v>
      </c>
      <c r="D5" s="307"/>
      <c r="E5" s="307"/>
      <c r="F5" s="307"/>
      <c r="G5" s="307"/>
      <c r="H5" s="307"/>
      <c r="I5" s="307"/>
      <c r="J5" s="308"/>
      <c r="K5" s="306" t="s">
        <v>167</v>
      </c>
      <c r="L5" s="307"/>
      <c r="M5" s="307"/>
      <c r="N5" s="307"/>
      <c r="O5" s="307"/>
      <c r="P5" s="307"/>
      <c r="Q5" s="307"/>
      <c r="R5" s="308"/>
    </row>
    <row r="6" spans="1:18" ht="12.75">
      <c r="A6" s="185"/>
      <c r="B6" s="185"/>
      <c r="C6" s="216" t="s">
        <v>139</v>
      </c>
      <c r="D6" s="201"/>
      <c r="E6" s="216" t="s">
        <v>140</v>
      </c>
      <c r="F6" s="216" t="s">
        <v>141</v>
      </c>
      <c r="G6" s="217" t="s">
        <v>142</v>
      </c>
      <c r="H6" s="217" t="s">
        <v>143</v>
      </c>
      <c r="I6" s="201"/>
      <c r="J6" s="216" t="s">
        <v>144</v>
      </c>
      <c r="K6" s="216" t="s">
        <v>139</v>
      </c>
      <c r="L6" s="220"/>
      <c r="M6" s="216" t="s">
        <v>140</v>
      </c>
      <c r="N6" s="216" t="s">
        <v>141</v>
      </c>
      <c r="O6" s="217" t="s">
        <v>142</v>
      </c>
      <c r="P6" s="217" t="s">
        <v>143</v>
      </c>
      <c r="Q6" s="220"/>
      <c r="R6" s="216" t="s">
        <v>144</v>
      </c>
    </row>
    <row r="7" spans="1:18" ht="14.25">
      <c r="A7" s="185"/>
      <c r="B7" s="185"/>
      <c r="C7" s="186"/>
      <c r="D7" s="185"/>
      <c r="E7" s="200" t="s">
        <v>169</v>
      </c>
      <c r="F7" s="200" t="s">
        <v>170</v>
      </c>
      <c r="G7" s="200" t="s">
        <v>171</v>
      </c>
      <c r="H7" s="200" t="s">
        <v>172</v>
      </c>
      <c r="I7" s="201"/>
      <c r="J7" s="202"/>
      <c r="K7" s="186"/>
      <c r="L7" s="185"/>
      <c r="M7" s="200" t="s">
        <v>169</v>
      </c>
      <c r="N7" s="200" t="s">
        <v>170</v>
      </c>
      <c r="O7" s="200" t="s">
        <v>171</v>
      </c>
      <c r="P7" s="200" t="s">
        <v>172</v>
      </c>
      <c r="Q7" s="220"/>
      <c r="R7" s="202"/>
    </row>
    <row r="8" spans="1:18" ht="12">
      <c r="A8" s="185"/>
      <c r="B8" s="187" t="s">
        <v>136</v>
      </c>
      <c r="C8" s="188"/>
      <c r="D8" s="185"/>
      <c r="E8" s="203">
        <v>0</v>
      </c>
      <c r="F8" s="203">
        <v>0</v>
      </c>
      <c r="G8" s="203">
        <v>0</v>
      </c>
      <c r="H8" s="203">
        <v>0</v>
      </c>
      <c r="I8" s="201"/>
      <c r="J8" s="201"/>
      <c r="K8" s="188"/>
      <c r="L8" s="185"/>
      <c r="M8" s="203">
        <v>0</v>
      </c>
      <c r="N8" s="203">
        <v>0</v>
      </c>
      <c r="O8" s="203">
        <v>0</v>
      </c>
      <c r="P8" s="203">
        <v>0</v>
      </c>
      <c r="Q8" s="220"/>
      <c r="R8" s="220"/>
    </row>
    <row r="9" spans="1:18" ht="12">
      <c r="A9" s="185"/>
      <c r="B9" s="185"/>
      <c r="C9" s="189" t="s">
        <v>138</v>
      </c>
      <c r="D9" s="185"/>
      <c r="E9" s="201"/>
      <c r="F9" s="201"/>
      <c r="G9" s="201"/>
      <c r="H9" s="201"/>
      <c r="I9" s="201"/>
      <c r="J9" s="201"/>
      <c r="K9" s="189" t="s">
        <v>138</v>
      </c>
      <c r="L9" s="185"/>
      <c r="M9" s="220"/>
      <c r="N9" s="220"/>
      <c r="O9" s="220"/>
      <c r="P9" s="220"/>
      <c r="Q9" s="220"/>
      <c r="R9" s="220"/>
    </row>
    <row r="10" spans="1:18" ht="12">
      <c r="A10" s="185"/>
      <c r="B10" s="220" t="s">
        <v>154</v>
      </c>
      <c r="C10" s="207">
        <v>0</v>
      </c>
      <c r="D10" s="185"/>
      <c r="E10" s="204">
        <v>0</v>
      </c>
      <c r="F10" s="204"/>
      <c r="G10" s="204"/>
      <c r="H10" s="204"/>
      <c r="I10" s="221"/>
      <c r="J10" s="205">
        <f>ROUND(E10*C10,0)</f>
        <v>0</v>
      </c>
      <c r="K10" s="207">
        <v>0</v>
      </c>
      <c r="L10" s="185"/>
      <c r="M10" s="204">
        <v>0</v>
      </c>
      <c r="N10" s="204"/>
      <c r="O10" s="204"/>
      <c r="P10" s="204"/>
      <c r="Q10" s="221"/>
      <c r="R10" s="205">
        <f aca="true" t="shared" si="0" ref="R10:R17">ROUND(M10*K10,0)</f>
        <v>0</v>
      </c>
    </row>
    <row r="11" spans="1:18" ht="12">
      <c r="A11" s="185"/>
      <c r="B11" s="221" t="s">
        <v>155</v>
      </c>
      <c r="C11" s="207">
        <v>0</v>
      </c>
      <c r="D11" s="185"/>
      <c r="E11" s="204">
        <v>0</v>
      </c>
      <c r="F11" s="204"/>
      <c r="G11" s="204"/>
      <c r="H11" s="204"/>
      <c r="I11" s="221"/>
      <c r="J11" s="205">
        <f>ROUND(E11*C11,0)</f>
        <v>0</v>
      </c>
      <c r="K11" s="207">
        <v>0</v>
      </c>
      <c r="L11" s="185"/>
      <c r="M11" s="204">
        <v>0</v>
      </c>
      <c r="N11" s="204"/>
      <c r="O11" s="204"/>
      <c r="P11" s="204"/>
      <c r="Q11" s="221"/>
      <c r="R11" s="205">
        <f t="shared" si="0"/>
        <v>0</v>
      </c>
    </row>
    <row r="12" spans="1:18" ht="12">
      <c r="A12" s="185"/>
      <c r="B12" s="220" t="s">
        <v>156</v>
      </c>
      <c r="C12" s="207">
        <v>0</v>
      </c>
      <c r="D12" s="185"/>
      <c r="E12" s="204">
        <v>0</v>
      </c>
      <c r="F12" s="204"/>
      <c r="G12" s="204"/>
      <c r="H12" s="204"/>
      <c r="I12" s="221"/>
      <c r="J12" s="205">
        <f>ROUND(E12*C12,0)</f>
        <v>0</v>
      </c>
      <c r="K12" s="207">
        <v>0</v>
      </c>
      <c r="L12" s="185"/>
      <c r="M12" s="204">
        <v>0</v>
      </c>
      <c r="N12" s="204"/>
      <c r="O12" s="204"/>
      <c r="P12" s="204"/>
      <c r="Q12" s="221"/>
      <c r="R12" s="205">
        <f t="shared" si="0"/>
        <v>0</v>
      </c>
    </row>
    <row r="13" spans="1:18" ht="12">
      <c r="A13" s="185"/>
      <c r="B13" s="220" t="s">
        <v>129</v>
      </c>
      <c r="C13" s="207">
        <v>0</v>
      </c>
      <c r="D13" s="185"/>
      <c r="E13" s="204">
        <v>0</v>
      </c>
      <c r="F13" s="204">
        <v>0</v>
      </c>
      <c r="G13" s="204"/>
      <c r="H13" s="204"/>
      <c r="I13" s="221"/>
      <c r="J13" s="205">
        <f>ROUND(E13*C13,0)</f>
        <v>0</v>
      </c>
      <c r="K13" s="207">
        <v>0</v>
      </c>
      <c r="L13" s="185"/>
      <c r="M13" s="204">
        <v>0</v>
      </c>
      <c r="N13" s="204">
        <v>0</v>
      </c>
      <c r="O13" s="204"/>
      <c r="P13" s="204"/>
      <c r="Q13" s="221"/>
      <c r="R13" s="205">
        <f t="shared" si="0"/>
        <v>0</v>
      </c>
    </row>
    <row r="14" spans="1:18" ht="12">
      <c r="A14" s="185"/>
      <c r="B14" s="221" t="s">
        <v>130</v>
      </c>
      <c r="C14" s="207">
        <v>0</v>
      </c>
      <c r="D14" s="185"/>
      <c r="E14" s="204">
        <v>0</v>
      </c>
      <c r="F14" s="204">
        <v>0</v>
      </c>
      <c r="G14" s="204"/>
      <c r="H14" s="204"/>
      <c r="I14" s="221"/>
      <c r="J14" s="205">
        <f>ROUND(E14*C14,0)</f>
        <v>0</v>
      </c>
      <c r="K14" s="207">
        <v>0</v>
      </c>
      <c r="L14" s="185"/>
      <c r="M14" s="204">
        <v>0</v>
      </c>
      <c r="N14" s="204">
        <v>0</v>
      </c>
      <c r="O14" s="204"/>
      <c r="P14" s="204"/>
      <c r="Q14" s="221"/>
      <c r="R14" s="205">
        <f t="shared" si="0"/>
        <v>0</v>
      </c>
    </row>
    <row r="15" spans="1:18" ht="12">
      <c r="A15" s="185"/>
      <c r="B15" s="220" t="s">
        <v>131</v>
      </c>
      <c r="C15" s="207">
        <v>0</v>
      </c>
      <c r="D15" s="185"/>
      <c r="E15" s="204">
        <v>0</v>
      </c>
      <c r="F15" s="204">
        <v>0</v>
      </c>
      <c r="G15" s="204"/>
      <c r="H15" s="204"/>
      <c r="I15" s="221"/>
      <c r="J15" s="205">
        <f aca="true" t="shared" si="1" ref="J15:J20">ROUND(E15*C15,0)</f>
        <v>0</v>
      </c>
      <c r="K15" s="207">
        <v>0</v>
      </c>
      <c r="L15" s="185"/>
      <c r="M15" s="204">
        <v>0</v>
      </c>
      <c r="N15" s="204">
        <v>0</v>
      </c>
      <c r="O15" s="204"/>
      <c r="P15" s="204"/>
      <c r="Q15" s="221"/>
      <c r="R15" s="205">
        <f t="shared" si="0"/>
        <v>0</v>
      </c>
    </row>
    <row r="16" spans="1:18" ht="12">
      <c r="A16" s="185"/>
      <c r="B16" s="220" t="s">
        <v>148</v>
      </c>
      <c r="C16" s="207">
        <v>0</v>
      </c>
      <c r="D16" s="185"/>
      <c r="E16" s="204">
        <v>0</v>
      </c>
      <c r="F16" s="204">
        <v>0</v>
      </c>
      <c r="G16" s="204">
        <v>0</v>
      </c>
      <c r="H16" s="204"/>
      <c r="I16" s="221"/>
      <c r="J16" s="205">
        <f t="shared" si="1"/>
        <v>0</v>
      </c>
      <c r="K16" s="207">
        <v>0</v>
      </c>
      <c r="L16" s="185"/>
      <c r="M16" s="204">
        <v>0</v>
      </c>
      <c r="N16" s="204">
        <v>0</v>
      </c>
      <c r="O16" s="204">
        <v>0</v>
      </c>
      <c r="P16" s="204"/>
      <c r="Q16" s="221"/>
      <c r="R16" s="205">
        <f t="shared" si="0"/>
        <v>0</v>
      </c>
    </row>
    <row r="17" spans="1:18" ht="12">
      <c r="A17" s="185"/>
      <c r="B17" s="221" t="s">
        <v>149</v>
      </c>
      <c r="C17" s="207">
        <v>0</v>
      </c>
      <c r="D17" s="193"/>
      <c r="E17" s="204">
        <v>0</v>
      </c>
      <c r="F17" s="204">
        <v>0</v>
      </c>
      <c r="G17" s="204">
        <v>0</v>
      </c>
      <c r="H17" s="204"/>
      <c r="I17" s="221"/>
      <c r="J17" s="205">
        <f>ROUND(E17*C17,0)</f>
        <v>0</v>
      </c>
      <c r="K17" s="207">
        <v>0</v>
      </c>
      <c r="L17" s="193"/>
      <c r="M17" s="204">
        <v>0</v>
      </c>
      <c r="N17" s="204">
        <v>0</v>
      </c>
      <c r="O17" s="204">
        <v>0</v>
      </c>
      <c r="P17" s="204"/>
      <c r="Q17" s="221"/>
      <c r="R17" s="205">
        <f t="shared" si="0"/>
        <v>0</v>
      </c>
    </row>
    <row r="18" spans="1:18" ht="12">
      <c r="A18" s="185"/>
      <c r="B18" s="220" t="s">
        <v>150</v>
      </c>
      <c r="C18" s="207">
        <v>0</v>
      </c>
      <c r="D18" s="185"/>
      <c r="E18" s="204">
        <v>0</v>
      </c>
      <c r="F18" s="204">
        <v>0</v>
      </c>
      <c r="G18" s="204">
        <v>0</v>
      </c>
      <c r="H18" s="204"/>
      <c r="I18" s="221"/>
      <c r="J18" s="205">
        <f t="shared" si="1"/>
        <v>0</v>
      </c>
      <c r="K18" s="207">
        <v>0</v>
      </c>
      <c r="L18" s="185"/>
      <c r="M18" s="204">
        <v>0</v>
      </c>
      <c r="N18" s="204">
        <v>0</v>
      </c>
      <c r="O18" s="204">
        <v>0</v>
      </c>
      <c r="P18" s="204"/>
      <c r="Q18" s="221"/>
      <c r="R18" s="205">
        <f>ROUND(M18*K18,0)</f>
        <v>0</v>
      </c>
    </row>
    <row r="19" spans="1:18" ht="12">
      <c r="A19" s="185"/>
      <c r="B19" s="220" t="s">
        <v>151</v>
      </c>
      <c r="C19" s="207">
        <v>0</v>
      </c>
      <c r="D19" s="185"/>
      <c r="E19" s="204">
        <v>0</v>
      </c>
      <c r="F19" s="204">
        <v>0</v>
      </c>
      <c r="G19" s="204">
        <v>0</v>
      </c>
      <c r="H19" s="204">
        <v>0</v>
      </c>
      <c r="I19" s="221"/>
      <c r="J19" s="205">
        <f t="shared" si="1"/>
        <v>0</v>
      </c>
      <c r="K19" s="207">
        <v>0</v>
      </c>
      <c r="L19" s="185"/>
      <c r="M19" s="204">
        <v>0</v>
      </c>
      <c r="N19" s="204">
        <v>0</v>
      </c>
      <c r="O19" s="204">
        <v>0</v>
      </c>
      <c r="P19" s="204">
        <v>0</v>
      </c>
      <c r="Q19" s="221"/>
      <c r="R19" s="205">
        <f>ROUND(M19*K19,0)</f>
        <v>0</v>
      </c>
    </row>
    <row r="20" spans="1:18" s="192" customFormat="1" ht="12">
      <c r="A20" s="193"/>
      <c r="B20" s="221" t="s">
        <v>152</v>
      </c>
      <c r="C20" s="207">
        <v>0</v>
      </c>
      <c r="D20" s="193"/>
      <c r="E20" s="204">
        <v>0</v>
      </c>
      <c r="F20" s="204">
        <v>0</v>
      </c>
      <c r="G20" s="204">
        <v>0</v>
      </c>
      <c r="H20" s="204">
        <v>0</v>
      </c>
      <c r="I20" s="221"/>
      <c r="J20" s="205">
        <f t="shared" si="1"/>
        <v>0</v>
      </c>
      <c r="K20" s="207">
        <v>0</v>
      </c>
      <c r="L20" s="193"/>
      <c r="M20" s="204">
        <v>0</v>
      </c>
      <c r="N20" s="204">
        <v>0</v>
      </c>
      <c r="O20" s="204">
        <v>0</v>
      </c>
      <c r="P20" s="204">
        <v>0</v>
      </c>
      <c r="Q20" s="221"/>
      <c r="R20" s="205">
        <f>ROUND(M20*K20,0)</f>
        <v>0</v>
      </c>
    </row>
    <row r="21" spans="1:18" ht="12">
      <c r="A21" s="185"/>
      <c r="B21" s="220" t="s">
        <v>153</v>
      </c>
      <c r="C21" s="233">
        <v>0</v>
      </c>
      <c r="D21" s="185"/>
      <c r="E21" s="204">
        <v>0</v>
      </c>
      <c r="F21" s="204">
        <v>0</v>
      </c>
      <c r="G21" s="204">
        <v>0</v>
      </c>
      <c r="H21" s="204">
        <v>0</v>
      </c>
      <c r="I21" s="227"/>
      <c r="J21" s="206">
        <f>ROUND(E21*C21,0)</f>
        <v>0</v>
      </c>
      <c r="K21" s="233">
        <v>0</v>
      </c>
      <c r="L21" s="185"/>
      <c r="M21" s="204">
        <v>0</v>
      </c>
      <c r="N21" s="204">
        <v>0</v>
      </c>
      <c r="O21" s="204">
        <v>0</v>
      </c>
      <c r="P21" s="204">
        <v>0</v>
      </c>
      <c r="Q21" s="227"/>
      <c r="R21" s="206">
        <f>ROUND(M21*K21,0)</f>
        <v>0</v>
      </c>
    </row>
    <row r="22" spans="3:18" ht="12">
      <c r="C22" s="178"/>
      <c r="E22" s="179"/>
      <c r="F22" s="179"/>
      <c r="G22" s="179"/>
      <c r="H22" s="179"/>
      <c r="J22" s="180"/>
      <c r="K22" s="178"/>
      <c r="M22" s="179"/>
      <c r="N22" s="179"/>
      <c r="O22" s="179"/>
      <c r="P22" s="179"/>
      <c r="R22" s="180"/>
    </row>
    <row r="23" spans="3:18" ht="12">
      <c r="C23" s="181">
        <f>SUM(C10:C21)</f>
        <v>0</v>
      </c>
      <c r="E23" s="179"/>
      <c r="F23" s="179"/>
      <c r="G23" s="179"/>
      <c r="H23" s="179"/>
      <c r="I23" s="179"/>
      <c r="J23" s="183">
        <f>SUM(J10:J22)</f>
        <v>0</v>
      </c>
      <c r="K23" s="181">
        <f>SUM(K10:K21)</f>
        <v>0</v>
      </c>
      <c r="M23" s="179"/>
      <c r="N23" s="179"/>
      <c r="O23" s="179"/>
      <c r="P23" s="179"/>
      <c r="Q23" s="179"/>
      <c r="R23" s="183">
        <f>SUM(R10:R22)</f>
        <v>0</v>
      </c>
    </row>
    <row r="24" spans="3:17" ht="12">
      <c r="C24" s="175"/>
      <c r="E24" s="179"/>
      <c r="F24" s="179"/>
      <c r="G24" s="179"/>
      <c r="H24" s="179"/>
      <c r="I24" s="179"/>
      <c r="K24" s="175"/>
      <c r="M24" s="179"/>
      <c r="N24" s="179"/>
      <c r="O24" s="179"/>
      <c r="P24" s="179"/>
      <c r="Q24" s="179"/>
    </row>
    <row r="25" spans="2:18" ht="12">
      <c r="B25" s="132" t="s">
        <v>137</v>
      </c>
      <c r="C25" s="175"/>
      <c r="E25" s="179"/>
      <c r="F25" s="179"/>
      <c r="G25" s="179"/>
      <c r="H25" s="179"/>
      <c r="I25" s="179"/>
      <c r="J25" s="182">
        <v>0</v>
      </c>
      <c r="K25" s="175"/>
      <c r="M25" s="179"/>
      <c r="N25" s="179"/>
      <c r="O25" s="179"/>
      <c r="P25" s="179"/>
      <c r="Q25" s="179"/>
      <c r="R25" s="182">
        <v>0</v>
      </c>
    </row>
    <row r="26" spans="2:17" ht="12">
      <c r="B26" s="132"/>
      <c r="C26" s="175"/>
      <c r="E26" s="179"/>
      <c r="F26" s="179"/>
      <c r="G26" s="179"/>
      <c r="H26" s="179"/>
      <c r="I26" s="179"/>
      <c r="K26" s="175"/>
      <c r="M26" s="179"/>
      <c r="N26" s="179"/>
      <c r="O26" s="179"/>
      <c r="P26" s="179"/>
      <c r="Q26" s="179"/>
    </row>
    <row r="27" spans="2:18" ht="12">
      <c r="B27" s="132" t="s">
        <v>134</v>
      </c>
      <c r="C27" s="175"/>
      <c r="E27" s="179"/>
      <c r="F27" s="179"/>
      <c r="G27" s="179"/>
      <c r="H27" s="179"/>
      <c r="I27" s="179"/>
      <c r="J27" s="184">
        <f>J25-J23</f>
        <v>0</v>
      </c>
      <c r="K27" s="175"/>
      <c r="M27" s="179"/>
      <c r="N27" s="179"/>
      <c r="O27" s="179"/>
      <c r="P27" s="179"/>
      <c r="Q27" s="179"/>
      <c r="R27" s="184">
        <f>R25-R23</f>
        <v>0</v>
      </c>
    </row>
  </sheetData>
  <sheetProtection/>
  <mergeCells count="2">
    <mergeCell ref="C5:J5"/>
    <mergeCell ref="K5:R5"/>
  </mergeCells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SKO</cp:lastModifiedBy>
  <cp:lastPrinted>2020-03-18T17:54:51Z</cp:lastPrinted>
  <dcterms:created xsi:type="dcterms:W3CDTF">1998-02-24T14:52:22Z</dcterms:created>
  <dcterms:modified xsi:type="dcterms:W3CDTF">2021-07-28T00:02:09Z</dcterms:modified>
  <cp:category/>
  <cp:version/>
  <cp:contentType/>
  <cp:contentStatus/>
</cp:coreProperties>
</file>