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5345" windowHeight="3210"/>
  </bookViews>
  <sheets>
    <sheet name="Forecast Test Period" sheetId="1" r:id="rId1"/>
  </sheets>
  <definedNames>
    <definedName name="_xlnm.Print_Area" localSheetId="0">'Forecast Test Period'!$A$1:$L$31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7" i="1" l="1"/>
  <c r="E26" i="1"/>
  <c r="E22" i="1"/>
  <c r="E21" i="1"/>
  <c r="E20" i="1"/>
  <c r="E19" i="1"/>
  <c r="E16" i="1"/>
  <c r="E7" i="1"/>
  <c r="E8" i="1" s="1"/>
  <c r="C22" i="1" l="1"/>
  <c r="C26" i="1"/>
  <c r="C27" i="1" s="1"/>
  <c r="C21" i="1"/>
  <c r="C7" i="1"/>
  <c r="C15" i="1"/>
  <c r="C16" i="1" s="1"/>
  <c r="C8" i="1" l="1"/>
</calcChain>
</file>

<file path=xl/sharedStrings.xml><?xml version="1.0" encoding="utf-8"?>
<sst xmlns="http://schemas.openxmlformats.org/spreadsheetml/2006/main" count="93" uniqueCount="30">
  <si>
    <t>Year 2021</t>
  </si>
  <si>
    <t>Plant</t>
  </si>
  <si>
    <t>Project Description</t>
  </si>
  <si>
    <t>Project Amount Without AFDUC</t>
  </si>
  <si>
    <t>AFUDC</t>
  </si>
  <si>
    <t>Project Amount With AFDUC</t>
  </si>
  <si>
    <t>AFDUC</t>
  </si>
  <si>
    <t>Actual Start Date</t>
  </si>
  <si>
    <t>Expected Start Date</t>
  </si>
  <si>
    <t>Expected Completion Date</t>
  </si>
  <si>
    <t xml:space="preserve">Nicholasville Aldyl-A PRP </t>
  </si>
  <si>
    <t>Corbin Aldyl-A PRP</t>
  </si>
  <si>
    <t>Berea Aldyl-A PRP</t>
  </si>
  <si>
    <t>Lincoln Co. EDX</t>
  </si>
  <si>
    <t>All Other Projects &lt; 5%</t>
  </si>
  <si>
    <t>Total</t>
  </si>
  <si>
    <t>Year 2022</t>
  </si>
  <si>
    <t>Farmers/Midland Aldyl-A PRP</t>
  </si>
  <si>
    <t>Mt. Olivet Aldyl-A PRP</t>
  </si>
  <si>
    <t>Croley Bend PRP Transmission</t>
  </si>
  <si>
    <t>Renfro Valley Right-of-Way (22 Miles)</t>
  </si>
  <si>
    <t>Year 2023</t>
  </si>
  <si>
    <t>Renfro Valley Pipeline</t>
  </si>
  <si>
    <t>Year 2024</t>
  </si>
  <si>
    <t>Nicholasville Pipeline</t>
  </si>
  <si>
    <t>Nicholasville Pipeline Right-of-Way</t>
  </si>
  <si>
    <t>n/a</t>
  </si>
  <si>
    <t>Inception-to-Date Without AFDUC</t>
  </si>
  <si>
    <t>Inception-to-Date With AFDUC</t>
  </si>
  <si>
    <t>Inception-to-Date  Without AFDUC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</si>
</sst>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164" formatCode="[$-409]mmm\-yy;@"/>
    <numFmt numFmtId="165" formatCode="m/d/yy;@"/>
    <numFmt numFmtId="166" formatCode="_(&quot;$&quot;* #,##0_);_(&quot;$&quot;* \(#,##0\);_(&quot;$&quot;* &quot;-&quot;??_);_(@_)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/>
    </xf>
    <xf numFmtId="164" fontId="0" fillId="0" borderId="0" xfId="0" applyNumberFormat="1"/>
    <xf numFmtId="0" fontId="0" fillId="0" borderId="0" xfId="0" applyAlignment="1">
      <alignment horizontal="left" indent="1"/>
    </xf>
    <xf numFmtId="165" fontId="0" fillId="0" borderId="0" xfId="0" applyNumberFormat="1"/>
    <xf numFmtId="1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left" indent="1"/>
    </xf>
    <xf numFmtId="166" fontId="0" fillId="0" borderId="0" xfId="0" applyNumberFormat="1"/>
    <xf numFmtId="166" fontId="1" fillId="0" borderId="0" xfId="0" applyNumberFormat="1" applyFont="1"/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right" wrapText="1"/>
    </xf>
    <xf numFmtId="166" fontId="0" fillId="0" borderId="0" xfId="0" applyNumberFormat="1" applyAlignment="1">
      <alignment horizontal="right"/>
    </xf>
    <xf numFmtId="6" fontId="0" fillId="0" borderId="0" xfId="0" applyNumberFormat="1" applyAlignment="1">
      <alignment horizontal="right"/>
    </xf>
    <xf numFmtId="166" fontId="1" fillId="0" borderId="0" xfId="0" applyNumberFormat="1" applyFont="1" applyAlignment="1">
      <alignment horizontal="right"/>
    </xf>
    <xf numFmtId="44" fontId="0" fillId="0" borderId="0" xfId="0" applyNumberFormat="1" applyAlignment="1">
      <alignment horizontal="center"/>
    </xf>
    <xf numFmtId="6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0" fontId="0" fillId="0" borderId="0" xfId="0" applyAlignment="1">
      <alignment horizontal="right"/>
    </xf>
    <xf numFmtId="166" fontId="0" fillId="0" borderId="0" xfId="0" applyNumberFormat="1" applyAlignment="1">
      <alignment horizontal="center" wrapText="1"/>
    </xf>
    <xf numFmtId="0" fontId="0" fillId="0" borderId="0" xfId="0" applyAlignment="1">
      <alignment horizontal="right" wrapText="1"/>
    </xf>
    <xf numFmtId="6" fontId="0" fillId="0" borderId="0" xfId="0" applyNumberFormat="1" applyAlignment="1">
      <alignment horizontal="right" wrapText="1"/>
    </xf>
    <xf numFmtId="8" fontId="0" fillId="0" borderId="0" xfId="0" applyNumberFormat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8"/>
  <sheetViews>
    <sheetView tabSelected="1" showWhiteSpace="0" view="pageLayout" zoomScale="80" zoomScaleNormal="100" zoomScalePageLayoutView="80" workbookViewId="0">
      <selection activeCell="I7" sqref="I7"/>
    </sheetView>
  </sheetViews>
  <sheetFormatPr defaultRowHeight="15" x14ac:dyDescent="0.25"/>
  <cols>
    <col min="1" max="1" width="5.5703125" customWidth="1"/>
    <col min="2" max="2" width="36" bestFit="1" customWidth="1"/>
    <col min="3" max="3" width="16" bestFit="1" customWidth="1"/>
    <col min="4" max="4" width="7" customWidth="1"/>
    <col min="5" max="5" width="15" customWidth="1"/>
    <col min="6" max="6" width="16.28515625" bestFit="1" customWidth="1"/>
    <col min="7" max="7" width="7.7109375" customWidth="1"/>
    <col min="8" max="8" width="17" customWidth="1"/>
    <col min="9" max="10" width="9.7109375" customWidth="1"/>
    <col min="11" max="11" width="15.28515625" customWidth="1"/>
    <col min="12" max="12" width="0.140625" customWidth="1"/>
  </cols>
  <sheetData>
    <row r="1" spans="1:14" x14ac:dyDescent="0.25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3"/>
      <c r="N1" s="3"/>
    </row>
    <row r="2" spans="1:14" ht="45" x14ac:dyDescent="0.25">
      <c r="A2" s="1" t="s">
        <v>1</v>
      </c>
      <c r="B2" s="1" t="s">
        <v>2</v>
      </c>
      <c r="C2" s="2" t="s">
        <v>3</v>
      </c>
      <c r="D2" s="1" t="s">
        <v>4</v>
      </c>
      <c r="E2" s="2" t="s">
        <v>5</v>
      </c>
      <c r="F2" s="2" t="s">
        <v>27</v>
      </c>
      <c r="G2" s="2" t="s">
        <v>6</v>
      </c>
      <c r="H2" s="2" t="s">
        <v>28</v>
      </c>
      <c r="I2" s="2" t="s">
        <v>7</v>
      </c>
      <c r="J2" s="2" t="s">
        <v>8</v>
      </c>
      <c r="K2" s="2" t="s">
        <v>9</v>
      </c>
    </row>
    <row r="3" spans="1:14" x14ac:dyDescent="0.25">
      <c r="B3" t="s">
        <v>10</v>
      </c>
      <c r="C3" s="10">
        <v>1604169</v>
      </c>
      <c r="D3" s="18">
        <v>0</v>
      </c>
      <c r="E3" s="10">
        <v>1604169</v>
      </c>
      <c r="F3" s="20">
        <v>340775.46</v>
      </c>
      <c r="G3" s="18">
        <v>0</v>
      </c>
      <c r="H3" s="20">
        <v>340775.46</v>
      </c>
      <c r="I3" s="6">
        <v>44287</v>
      </c>
      <c r="J3" s="6"/>
      <c r="K3" s="6">
        <v>44439</v>
      </c>
    </row>
    <row r="4" spans="1:14" x14ac:dyDescent="0.25">
      <c r="B4" t="s">
        <v>11</v>
      </c>
      <c r="C4" s="10">
        <v>1046556</v>
      </c>
      <c r="D4" s="18">
        <v>0</v>
      </c>
      <c r="E4" s="10">
        <v>1046556</v>
      </c>
      <c r="F4" s="19">
        <v>421522.09</v>
      </c>
      <c r="G4" s="18">
        <v>0</v>
      </c>
      <c r="H4" s="19">
        <v>421522.09</v>
      </c>
      <c r="I4" s="6">
        <v>44287</v>
      </c>
      <c r="J4" s="6"/>
      <c r="K4" s="6">
        <v>44408</v>
      </c>
    </row>
    <row r="5" spans="1:14" x14ac:dyDescent="0.25">
      <c r="B5" t="s">
        <v>12</v>
      </c>
      <c r="C5" s="10">
        <v>2399859</v>
      </c>
      <c r="D5" s="18">
        <v>0</v>
      </c>
      <c r="E5" s="10">
        <v>2399859</v>
      </c>
      <c r="F5" s="21" t="s">
        <v>26</v>
      </c>
      <c r="G5" s="18">
        <v>0</v>
      </c>
      <c r="H5" s="21" t="s">
        <v>26</v>
      </c>
      <c r="J5" s="6">
        <v>44348</v>
      </c>
      <c r="K5" s="6">
        <v>44561</v>
      </c>
    </row>
    <row r="6" spans="1:14" x14ac:dyDescent="0.25">
      <c r="B6" t="s">
        <v>13</v>
      </c>
      <c r="C6" s="10">
        <v>3746240</v>
      </c>
      <c r="D6" s="18">
        <v>0</v>
      </c>
      <c r="E6" s="10">
        <v>3746240</v>
      </c>
      <c r="F6" s="21" t="s">
        <v>26</v>
      </c>
      <c r="G6" s="18">
        <v>0</v>
      </c>
      <c r="H6" s="21" t="s">
        <v>26</v>
      </c>
      <c r="J6" s="6">
        <v>44348</v>
      </c>
      <c r="K6" s="6">
        <v>44561</v>
      </c>
    </row>
    <row r="7" spans="1:14" x14ac:dyDescent="0.25">
      <c r="B7" t="s">
        <v>14</v>
      </c>
      <c r="C7" s="10">
        <f>18508300-C3-C4-C5-C6</f>
        <v>9711476</v>
      </c>
      <c r="D7" s="18">
        <v>0</v>
      </c>
      <c r="E7" s="10">
        <f>18508300-E3-E4-E5-E6</f>
        <v>9711476</v>
      </c>
      <c r="F7" s="25">
        <v>2335419.0099999998</v>
      </c>
      <c r="G7" s="18">
        <v>0</v>
      </c>
      <c r="H7" s="25">
        <v>2335419.0099999998</v>
      </c>
      <c r="I7" s="6"/>
      <c r="J7" s="6"/>
      <c r="K7" s="6"/>
    </row>
    <row r="8" spans="1:14" x14ac:dyDescent="0.25">
      <c r="A8" s="8" t="s">
        <v>15</v>
      </c>
      <c r="B8" s="8"/>
      <c r="C8" s="11">
        <f>SUM(C3:C7)</f>
        <v>18508300</v>
      </c>
      <c r="E8" s="11">
        <f>SUM(E3:E7)</f>
        <v>18508300</v>
      </c>
      <c r="I8" s="6"/>
      <c r="J8" s="6"/>
      <c r="K8" s="6"/>
    </row>
    <row r="9" spans="1:14" x14ac:dyDescent="0.25">
      <c r="A9" s="26" t="s">
        <v>16</v>
      </c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</row>
    <row r="10" spans="1:14" ht="45" x14ac:dyDescent="0.25">
      <c r="A10" s="1" t="s">
        <v>1</v>
      </c>
      <c r="B10" s="1" t="s">
        <v>2</v>
      </c>
      <c r="C10" s="2" t="s">
        <v>3</v>
      </c>
      <c r="D10" s="1" t="s">
        <v>4</v>
      </c>
      <c r="E10" s="2" t="s">
        <v>5</v>
      </c>
      <c r="F10" s="2" t="s">
        <v>27</v>
      </c>
      <c r="G10" s="2" t="s">
        <v>6</v>
      </c>
      <c r="H10" s="2" t="s">
        <v>28</v>
      </c>
      <c r="I10" s="2" t="s">
        <v>7</v>
      </c>
      <c r="J10" s="2" t="s">
        <v>8</v>
      </c>
      <c r="K10" s="2" t="s">
        <v>9</v>
      </c>
    </row>
    <row r="11" spans="1:14" x14ac:dyDescent="0.25">
      <c r="B11" s="5" t="s">
        <v>17</v>
      </c>
      <c r="C11" s="14">
        <v>1835379</v>
      </c>
      <c r="D11" s="18">
        <v>0</v>
      </c>
      <c r="E11" s="14">
        <v>1835379</v>
      </c>
      <c r="F11" s="21" t="s">
        <v>26</v>
      </c>
      <c r="G11" s="18">
        <v>0</v>
      </c>
      <c r="H11" t="s">
        <v>26</v>
      </c>
      <c r="J11" s="6">
        <v>44652</v>
      </c>
      <c r="K11" s="6">
        <v>44804</v>
      </c>
    </row>
    <row r="12" spans="1:14" x14ac:dyDescent="0.25">
      <c r="B12" s="5" t="s">
        <v>18</v>
      </c>
      <c r="C12" s="14">
        <v>2176020</v>
      </c>
      <c r="D12" s="18">
        <v>0</v>
      </c>
      <c r="E12" s="14">
        <v>2176020</v>
      </c>
      <c r="F12" s="21" t="s">
        <v>26</v>
      </c>
      <c r="G12" s="18">
        <v>0</v>
      </c>
      <c r="H12" t="s">
        <v>26</v>
      </c>
      <c r="J12" s="6">
        <v>44805</v>
      </c>
      <c r="K12" s="6">
        <v>44926</v>
      </c>
    </row>
    <row r="13" spans="1:14" x14ac:dyDescent="0.25">
      <c r="B13" s="5" t="s">
        <v>19</v>
      </c>
      <c r="C13" s="14">
        <v>1654300</v>
      </c>
      <c r="D13" s="18">
        <v>0</v>
      </c>
      <c r="E13" s="14">
        <v>1654300</v>
      </c>
      <c r="F13" s="21" t="s">
        <v>26</v>
      </c>
      <c r="G13" s="18">
        <v>0</v>
      </c>
      <c r="H13" t="s">
        <v>26</v>
      </c>
      <c r="J13" s="6">
        <v>44682</v>
      </c>
      <c r="K13" s="6">
        <v>44773</v>
      </c>
    </row>
    <row r="14" spans="1:14" x14ac:dyDescent="0.25">
      <c r="B14" s="5" t="s">
        <v>25</v>
      </c>
      <c r="C14" s="15">
        <v>1750299</v>
      </c>
      <c r="D14" s="18">
        <v>0</v>
      </c>
      <c r="E14" s="15">
        <v>1750299</v>
      </c>
      <c r="F14" s="21" t="s">
        <v>26</v>
      </c>
      <c r="G14" s="18">
        <v>0</v>
      </c>
      <c r="H14" t="s">
        <v>26</v>
      </c>
      <c r="J14" s="6">
        <v>44562</v>
      </c>
      <c r="K14" s="6">
        <v>44926</v>
      </c>
    </row>
    <row r="15" spans="1:14" x14ac:dyDescent="0.25">
      <c r="B15" s="5" t="s">
        <v>14</v>
      </c>
      <c r="C15" s="14">
        <f>17333503-C11-C12-C13-C19</f>
        <v>10167804</v>
      </c>
      <c r="D15" s="18">
        <v>0</v>
      </c>
      <c r="E15" s="14">
        <v>10167804</v>
      </c>
      <c r="F15" s="21" t="s">
        <v>26</v>
      </c>
      <c r="G15" s="18">
        <v>0</v>
      </c>
      <c r="H15" t="s">
        <v>26</v>
      </c>
      <c r="I15" s="6"/>
      <c r="J15" s="6"/>
      <c r="K15" s="6"/>
    </row>
    <row r="16" spans="1:14" x14ac:dyDescent="0.25">
      <c r="A16" s="8" t="s">
        <v>15</v>
      </c>
      <c r="B16" s="9"/>
      <c r="C16" s="16">
        <f>SUM(C11:C15)</f>
        <v>17583802</v>
      </c>
      <c r="E16" s="11">
        <f>SUM(E11:E15)</f>
        <v>17583802</v>
      </c>
      <c r="I16" s="4"/>
      <c r="J16" s="4"/>
      <c r="K16" s="4"/>
    </row>
    <row r="17" spans="1:12" x14ac:dyDescent="0.25">
      <c r="A17" s="26" t="s">
        <v>21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</row>
    <row r="18" spans="1:12" ht="45" x14ac:dyDescent="0.25">
      <c r="A18" s="1" t="s">
        <v>1</v>
      </c>
      <c r="B18" s="1" t="s">
        <v>2</v>
      </c>
      <c r="C18" s="2" t="s">
        <v>3</v>
      </c>
      <c r="D18" s="1" t="s">
        <v>4</v>
      </c>
      <c r="E18" s="2" t="s">
        <v>5</v>
      </c>
      <c r="F18" s="2" t="s">
        <v>29</v>
      </c>
      <c r="G18" s="2" t="s">
        <v>6</v>
      </c>
      <c r="H18" s="2" t="s">
        <v>28</v>
      </c>
      <c r="I18" s="2" t="s">
        <v>7</v>
      </c>
      <c r="J18" s="2" t="s">
        <v>8</v>
      </c>
      <c r="K18" s="2" t="s">
        <v>9</v>
      </c>
    </row>
    <row r="19" spans="1:12" x14ac:dyDescent="0.25">
      <c r="A19" s="1"/>
      <c r="B19" s="5" t="s">
        <v>20</v>
      </c>
      <c r="C19" s="10">
        <v>1500000</v>
      </c>
      <c r="D19" s="15">
        <v>0</v>
      </c>
      <c r="E19" s="22">
        <f>$C$19</f>
        <v>1500000</v>
      </c>
      <c r="F19" s="23" t="s">
        <v>26</v>
      </c>
      <c r="G19" s="24">
        <v>0</v>
      </c>
      <c r="H19" s="2" t="s">
        <v>26</v>
      </c>
      <c r="I19" s="2"/>
      <c r="J19" s="12">
        <v>44927</v>
      </c>
      <c r="K19" s="13">
        <v>45291</v>
      </c>
    </row>
    <row r="20" spans="1:12" x14ac:dyDescent="0.25">
      <c r="A20" s="1"/>
      <c r="B20" s="5" t="s">
        <v>24</v>
      </c>
      <c r="C20" s="10">
        <v>13000000</v>
      </c>
      <c r="D20" s="15">
        <v>0</v>
      </c>
      <c r="E20" s="22">
        <f>$C$20</f>
        <v>13000000</v>
      </c>
      <c r="F20" s="23" t="s">
        <v>26</v>
      </c>
      <c r="G20" s="24">
        <v>0</v>
      </c>
      <c r="H20" s="2" t="s">
        <v>26</v>
      </c>
      <c r="I20" s="2"/>
      <c r="J20" s="12">
        <v>45017</v>
      </c>
      <c r="K20" s="13">
        <v>45291</v>
      </c>
    </row>
    <row r="21" spans="1:12" x14ac:dyDescent="0.25">
      <c r="B21" s="5" t="s">
        <v>14</v>
      </c>
      <c r="C21" s="10">
        <f>32000000-C25</f>
        <v>19000000</v>
      </c>
      <c r="D21" s="15">
        <v>0</v>
      </c>
      <c r="E21" s="10">
        <f>$C$21</f>
        <v>19000000</v>
      </c>
      <c r="F21" s="23" t="s">
        <v>26</v>
      </c>
      <c r="G21" s="15">
        <v>0</v>
      </c>
      <c r="H21" s="2" t="s">
        <v>26</v>
      </c>
      <c r="I21" s="7"/>
      <c r="J21" s="7"/>
      <c r="K21" s="7"/>
    </row>
    <row r="22" spans="1:12" x14ac:dyDescent="0.25">
      <c r="A22" s="8" t="s">
        <v>15</v>
      </c>
      <c r="B22" s="8"/>
      <c r="C22" s="11">
        <f>SUM(C19:C21)</f>
        <v>33500000</v>
      </c>
      <c r="E22" s="11">
        <f>SUM(E19:E21)</f>
        <v>33500000</v>
      </c>
    </row>
    <row r="23" spans="1:12" x14ac:dyDescent="0.25">
      <c r="A23" s="26" t="s">
        <v>23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</row>
    <row r="24" spans="1:12" ht="45" x14ac:dyDescent="0.25">
      <c r="A24" s="1" t="s">
        <v>1</v>
      </c>
      <c r="B24" s="1" t="s">
        <v>2</v>
      </c>
      <c r="C24" s="2" t="s">
        <v>3</v>
      </c>
      <c r="D24" s="1" t="s">
        <v>4</v>
      </c>
      <c r="E24" s="2" t="s">
        <v>5</v>
      </c>
      <c r="F24" s="2" t="s">
        <v>27</v>
      </c>
      <c r="G24" s="2" t="s">
        <v>6</v>
      </c>
      <c r="H24" s="2" t="s">
        <v>28</v>
      </c>
      <c r="I24" s="2" t="s">
        <v>7</v>
      </c>
      <c r="J24" s="2" t="s">
        <v>8</v>
      </c>
      <c r="K24" s="2" t="s">
        <v>9</v>
      </c>
    </row>
    <row r="25" spans="1:12" x14ac:dyDescent="0.25">
      <c r="B25" s="5" t="s">
        <v>22</v>
      </c>
      <c r="C25" s="10">
        <v>13000000</v>
      </c>
      <c r="D25" s="18">
        <v>0</v>
      </c>
      <c r="E25" s="10">
        <v>13000000</v>
      </c>
      <c r="F25" s="21" t="s">
        <v>26</v>
      </c>
      <c r="G25" s="18">
        <v>0</v>
      </c>
      <c r="H25" s="23" t="s">
        <v>26</v>
      </c>
      <c r="J25" s="7">
        <v>45383</v>
      </c>
      <c r="K25" s="7">
        <v>45657</v>
      </c>
    </row>
    <row r="26" spans="1:12" x14ac:dyDescent="0.25">
      <c r="B26" s="5" t="s">
        <v>14</v>
      </c>
      <c r="C26" s="10">
        <f>30500000-C20</f>
        <v>17500000</v>
      </c>
      <c r="D26" s="18">
        <v>0</v>
      </c>
      <c r="E26" s="10">
        <f>30500000-E20</f>
        <v>17500000</v>
      </c>
      <c r="F26" s="21" t="s">
        <v>26</v>
      </c>
      <c r="G26" s="18">
        <v>0</v>
      </c>
      <c r="H26" s="23" t="s">
        <v>26</v>
      </c>
      <c r="I26" s="7"/>
      <c r="K26" s="7"/>
    </row>
    <row r="27" spans="1:12" x14ac:dyDescent="0.25">
      <c r="A27" s="8" t="s">
        <v>15</v>
      </c>
      <c r="C27" s="11">
        <f>C20+C26</f>
        <v>30500000</v>
      </c>
      <c r="D27" s="18">
        <v>0</v>
      </c>
      <c r="E27" s="11">
        <f>SUM(E25:E26)</f>
        <v>30500000</v>
      </c>
      <c r="F27" s="21" t="s">
        <v>26</v>
      </c>
      <c r="G27" s="18">
        <v>0</v>
      </c>
      <c r="H27" s="23" t="s">
        <v>26</v>
      </c>
    </row>
    <row r="28" spans="1:12" x14ac:dyDescent="0.25">
      <c r="C28" s="17"/>
    </row>
  </sheetData>
  <mergeCells count="4">
    <mergeCell ref="A1:L1"/>
    <mergeCell ref="A9:L9"/>
    <mergeCell ref="A17:L17"/>
    <mergeCell ref="A23:L23"/>
  </mergeCells>
  <pageMargins left="0.25" right="0.25" top="1.2083333333333299" bottom="0.75" header="0.3" footer="0.3"/>
  <pageSetup scale="86" orientation="landscape" r:id="rId1"/>
  <headerFooter>
    <oddHeader>&amp;CDelta Natural Gas Company, Inc.
Case No.:  2021-00185
Fully Forecasted Test Period
Summary of Gas Capital Construction Forecast which Constitute more than five (5%) of the Total and all other Projects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Forecast Test Period</vt:lpstr>
      <vt:lpstr>'Forecast Test Period'!Print_Area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2021-06-11T17:41:30Z</dcterms:created>
  <dcterms:modified xsi:type="dcterms:W3CDTF">2021-06-11T17:41:36Z</dcterms:modified>
  <cp:category/>
  <cp:contentStatus/>
</cp:coreProperties>
</file>