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2109\Workpapers 2109\"/>
    </mc:Choice>
  </mc:AlternateContent>
  <xr:revisionPtr revIDLastSave="0" documentId="13_ncr:1_{E69AD453-9AF0-4CCC-9688-9DBFA5041DE7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Page 1" sheetId="2" r:id="rId1"/>
  </sheets>
  <externalReferences>
    <externalReference r:id="rId2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K16" i="2" l="1"/>
  <c r="G16" i="2"/>
  <c r="C16" i="2"/>
  <c r="C10" i="2"/>
  <c r="C14" i="2" l="1"/>
  <c r="C18" i="2" s="1"/>
  <c r="E10" i="2" s="1"/>
  <c r="E16" i="2" l="1"/>
  <c r="E12" i="2"/>
  <c r="E14" i="2" s="1"/>
  <c r="E18" i="2" l="1"/>
  <c r="K10" i="2" l="1"/>
  <c r="K14" i="2" l="1"/>
  <c r="K18" i="2" s="1"/>
  <c r="M10" i="2" s="1"/>
  <c r="M16" i="2" l="1"/>
  <c r="M12" i="2"/>
  <c r="G10" i="2"/>
  <c r="M14" i="2" l="1"/>
  <c r="M18" i="2" s="1"/>
  <c r="G14" i="2"/>
  <c r="G18" i="2" s="1"/>
  <c r="I10" i="2" s="1"/>
  <c r="I16" i="2" l="1"/>
  <c r="I12" i="2"/>
  <c r="I14" i="2" s="1"/>
  <c r="I18" i="2" s="1"/>
</calcChain>
</file>

<file path=xl/sharedStrings.xml><?xml version="1.0" encoding="utf-8"?>
<sst xmlns="http://schemas.openxmlformats.org/spreadsheetml/2006/main" count="21" uniqueCount="15">
  <si>
    <t>Long Term Debt</t>
  </si>
  <si>
    <t>Amount</t>
  </si>
  <si>
    <t>Outstanding</t>
  </si>
  <si>
    <t>Ratios</t>
  </si>
  <si>
    <t>Investor-provided Capitalization</t>
  </si>
  <si>
    <t>Total Permanent Capital</t>
  </si>
  <si>
    <t>Total Capital Employed</t>
  </si>
  <si>
    <t>Source of information: Company provided data</t>
  </si>
  <si>
    <t>Delta Natural Gas Company, Inc.</t>
  </si>
  <si>
    <t>Short Term Debt</t>
  </si>
  <si>
    <t>Common Equity</t>
  </si>
  <si>
    <t>Thirteen-month average for the Base Period ending August 31, 2021</t>
  </si>
  <si>
    <t>Thirteen-month average estimated for December 31, 2021</t>
  </si>
  <si>
    <t>Thirteen-month average for the Test Period ending December 31, 2022</t>
  </si>
  <si>
    <t>Thirteen-month average for the Base Period ending August 31, 2021, Thirteen-month average estimated for December 31, 2021, and Thirteen-month average for the Test Period ending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</si>
</sst>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9" x14ac:knownFonts="1">
    <font>
      <sz val="12"/>
      <name val="Arial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2" fontId="2" fillId="0" borderId="0" xfId="0" applyNumberFormat="1" applyFont="1"/>
    <xf numFmtId="41" fontId="2" fillId="0" borderId="0" xfId="0" applyNumberFormat="1" applyFont="1"/>
    <xf numFmtId="41" fontId="2" fillId="0" borderId="1" xfId="0" applyNumberFormat="1" applyFont="1" applyBorder="1"/>
    <xf numFmtId="42" fontId="2" fillId="0" borderId="2" xfId="0" applyNumberFormat="1" applyFont="1" applyBorder="1"/>
    <xf numFmtId="42" fontId="2" fillId="0" borderId="0" xfId="0" applyNumberFormat="1" applyFont="1" applyBorder="1"/>
    <xf numFmtId="42" fontId="5" fillId="0" borderId="0" xfId="0" applyNumberFormat="1" applyFont="1"/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41" fontId="2" fillId="0" borderId="0" xfId="0" applyNumberFormat="1" applyFont="1" applyBorder="1"/>
    <xf numFmtId="0" fontId="7" fillId="0" borderId="0" xfId="0" quotePrefix="1" applyFont="1" applyBorder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8" fillId="0" borderId="0" xfId="0" quotePrefix="1" applyFont="1" applyAlignment="1">
      <alignment horizontal="left"/>
    </xf>
    <xf numFmtId="10" fontId="2" fillId="0" borderId="0" xfId="0" applyNumberFormat="1" applyFont="1"/>
    <xf numFmtId="10" fontId="2" fillId="0" borderId="1" xfId="0" applyNumberFormat="1" applyFont="1" applyBorder="1"/>
    <xf numFmtId="10" fontId="2" fillId="0" borderId="0" xfId="0" applyNumberFormat="1" applyFont="1" applyBorder="1"/>
    <xf numFmtId="10" fontId="2" fillId="0" borderId="2" xfId="0" applyNumberFormat="1" applyFont="1" applyBorder="1"/>
    <xf numFmtId="0" fontId="2" fillId="0" borderId="0" xfId="0" quotePrefix="1" applyFont="1" applyBorder="1" applyAlignment="1"/>
    <xf numFmtId="0" fontId="2" fillId="0" borderId="0" xfId="0" applyFont="1" applyAlignment="1">
      <alignment wrapText="1"/>
    </xf>
    <xf numFmtId="0" fontId="6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7" fillId="0" borderId="0" xfId="0" quotePrefix="1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M-06p1,2&amp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  <sheetName val="Page 3"/>
    </sheetNames>
    <sheetDataSet>
      <sheetData sheetId="0">
        <row r="14">
          <cell r="G14">
            <v>43780338.461538464</v>
          </cell>
        </row>
        <row r="16">
          <cell r="G16">
            <v>15417368</v>
          </cell>
        </row>
      </sheetData>
      <sheetData sheetId="1">
        <row r="15">
          <cell r="G15">
            <v>47097950</v>
          </cell>
        </row>
        <row r="17">
          <cell r="G17">
            <v>16852347</v>
          </cell>
        </row>
      </sheetData>
      <sheetData sheetId="2">
        <row r="15">
          <cell r="G15">
            <v>67017890.384615384</v>
          </cell>
        </row>
        <row r="17">
          <cell r="G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zoomScaleNormal="100" workbookViewId="0">
      <selection sqref="A1:M1"/>
    </sheetView>
  </sheetViews>
  <sheetFormatPr defaultColWidth="8.71875" defaultRowHeight="12.75" x14ac:dyDescent="0.35"/>
  <cols>
    <col min="1" max="1" width="19.109375" style="2" bestFit="1" customWidth="1"/>
    <col min="2" max="2" width="2.71875" style="2" customWidth="1"/>
    <col min="3" max="3" width="11.21875" style="2" customWidth="1"/>
    <col min="4" max="4" width="2.71875" style="2" customWidth="1"/>
    <col min="5" max="5" width="6.71875" style="2" customWidth="1"/>
    <col min="6" max="6" width="2.71875" style="2" customWidth="1"/>
    <col min="7" max="7" width="11.21875" style="2" customWidth="1"/>
    <col min="8" max="8" width="2.71875" style="2" customWidth="1"/>
    <col min="9" max="9" width="6.71875" style="2" customWidth="1"/>
    <col min="10" max="10" width="2.71875" style="2" customWidth="1"/>
    <col min="11" max="11" width="11.21875" style="2" customWidth="1"/>
    <col min="12" max="12" width="2.71875" style="2" customWidth="1"/>
    <col min="13" max="13" width="6.71875" style="2" customWidth="1"/>
    <col min="14" max="16384" width="8.71875" style="2"/>
  </cols>
  <sheetData>
    <row r="1" spans="1:13" ht="13.15" x14ac:dyDescent="0.4">
      <c r="A1" s="25" t="s">
        <v>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x14ac:dyDescent="0.35">
      <c r="A2" s="26" t="s">
        <v>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s="24" customFormat="1" ht="25.7" customHeight="1" x14ac:dyDescent="0.35">
      <c r="A3" s="27" t="s">
        <v>14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x14ac:dyDescent="0.35">
      <c r="A4" s="16"/>
      <c r="B4" s="16"/>
      <c r="C4" s="16"/>
      <c r="D4" s="16"/>
      <c r="E4" s="16"/>
      <c r="F4" s="16"/>
    </row>
    <row r="5" spans="1:13" x14ac:dyDescent="0.35">
      <c r="A5" s="16"/>
      <c r="B5" s="16"/>
      <c r="C5" s="16"/>
      <c r="D5" s="16"/>
      <c r="E5" s="16"/>
      <c r="F5" s="16"/>
    </row>
    <row r="6" spans="1:13" ht="38.549999999999997" customHeight="1" x14ac:dyDescent="0.35">
      <c r="A6" s="3"/>
      <c r="C6" s="28" t="s">
        <v>11</v>
      </c>
      <c r="D6" s="29"/>
      <c r="E6" s="29"/>
      <c r="G6" s="28" t="s">
        <v>12</v>
      </c>
      <c r="H6" s="29"/>
      <c r="I6" s="29"/>
      <c r="K6" s="28" t="s">
        <v>13</v>
      </c>
      <c r="L6" s="29"/>
      <c r="M6" s="29"/>
    </row>
    <row r="7" spans="1:13" x14ac:dyDescent="0.35">
      <c r="A7" s="3"/>
      <c r="C7" s="5" t="s">
        <v>1</v>
      </c>
      <c r="D7" s="5"/>
      <c r="E7" s="5"/>
      <c r="G7" s="5" t="s">
        <v>1</v>
      </c>
      <c r="K7" s="5" t="s">
        <v>1</v>
      </c>
    </row>
    <row r="8" spans="1:13" x14ac:dyDescent="0.35">
      <c r="A8" s="12"/>
      <c r="C8" s="6" t="s">
        <v>2</v>
      </c>
      <c r="D8" s="14"/>
      <c r="E8" s="6" t="s">
        <v>3</v>
      </c>
      <c r="G8" s="6" t="s">
        <v>2</v>
      </c>
      <c r="I8" s="6" t="s">
        <v>3</v>
      </c>
      <c r="K8" s="6" t="s">
        <v>2</v>
      </c>
      <c r="M8" s="6" t="s">
        <v>3</v>
      </c>
    </row>
    <row r="9" spans="1:13" x14ac:dyDescent="0.35">
      <c r="A9" s="12"/>
      <c r="C9" s="4"/>
      <c r="D9" s="4"/>
      <c r="E9" s="4"/>
      <c r="G9" s="4"/>
      <c r="K9" s="4"/>
    </row>
    <row r="10" spans="1:13" ht="15" customHeight="1" x14ac:dyDescent="0.4">
      <c r="A10" s="1" t="s">
        <v>0</v>
      </c>
      <c r="C10" s="11">
        <f>'[1]Page 1'!$G$14</f>
        <v>43780338.461538464</v>
      </c>
      <c r="D10" s="11"/>
      <c r="E10" s="19">
        <f>ROUND(C10/C$18,4)</f>
        <v>0.36349999999999999</v>
      </c>
      <c r="G10" s="11">
        <f>'[1]Page 2'!$G$15</f>
        <v>47097950</v>
      </c>
      <c r="H10" s="18"/>
      <c r="I10" s="19">
        <f>ROUNDDOWN(G10/G$18,4)</f>
        <v>0.376</v>
      </c>
      <c r="K10" s="11">
        <f>'[1]Page 3'!$G$15</f>
        <v>67017890.384615384</v>
      </c>
      <c r="L10" s="18"/>
      <c r="M10" s="19">
        <f>ROUND(K10/K$18,4)</f>
        <v>0.4824</v>
      </c>
    </row>
    <row r="11" spans="1:13" ht="15" customHeight="1" x14ac:dyDescent="0.35">
      <c r="C11" s="8"/>
      <c r="D11" s="8"/>
      <c r="E11" s="19"/>
      <c r="G11" s="8"/>
      <c r="I11" s="19"/>
      <c r="K11" s="8"/>
      <c r="M11" s="19"/>
    </row>
    <row r="12" spans="1:13" ht="15" customHeight="1" x14ac:dyDescent="0.4">
      <c r="A12" s="23" t="s">
        <v>10</v>
      </c>
      <c r="C12" s="9">
        <v>61252085.203076914</v>
      </c>
      <c r="D12" s="15"/>
      <c r="E12" s="20">
        <f>ROUND(C12/C$18,4)</f>
        <v>0.50849999999999995</v>
      </c>
      <c r="G12" s="9">
        <v>61291525.787962325</v>
      </c>
      <c r="H12" s="18"/>
      <c r="I12" s="20">
        <f>ROUND(G12/G$18,4)</f>
        <v>0.4894</v>
      </c>
      <c r="K12" s="9">
        <v>71903674.460761786</v>
      </c>
      <c r="L12" s="18"/>
      <c r="M12" s="20">
        <f>ROUND(K12/K$18,4)</f>
        <v>0.51759999999999995</v>
      </c>
    </row>
    <row r="13" spans="1:13" ht="15" customHeight="1" x14ac:dyDescent="0.35">
      <c r="C13" s="7"/>
      <c r="D13" s="7"/>
      <c r="E13" s="19"/>
      <c r="G13" s="7"/>
      <c r="I13" s="19"/>
      <c r="K13" s="7"/>
      <c r="M13" s="19"/>
    </row>
    <row r="14" spans="1:13" ht="15" customHeight="1" x14ac:dyDescent="0.35">
      <c r="A14" s="17" t="s">
        <v>5</v>
      </c>
      <c r="C14" s="15">
        <f>SUM(C10,C12)</f>
        <v>105032423.66461538</v>
      </c>
      <c r="D14" s="11"/>
      <c r="E14" s="21">
        <f>SUM(E10,E12)</f>
        <v>0.87199999999999989</v>
      </c>
      <c r="G14" s="15">
        <f>SUM(G10,G12)</f>
        <v>108389475.78796232</v>
      </c>
      <c r="I14" s="21">
        <f>SUM(I10,I12)</f>
        <v>0.86539999999999995</v>
      </c>
      <c r="K14" s="15">
        <f>SUM(K10,K12)</f>
        <v>138921564.84537718</v>
      </c>
      <c r="M14" s="21">
        <f>SUM(M10,M12)</f>
        <v>1</v>
      </c>
    </row>
    <row r="15" spans="1:13" ht="15" customHeight="1" x14ac:dyDescent="0.35">
      <c r="E15" s="19"/>
      <c r="I15" s="19"/>
      <c r="M15" s="19"/>
    </row>
    <row r="16" spans="1:13" ht="15" customHeight="1" x14ac:dyDescent="0.35">
      <c r="A16" s="13" t="s">
        <v>9</v>
      </c>
      <c r="C16" s="9">
        <f>'[1]Page 1'!$G$16</f>
        <v>15417368</v>
      </c>
      <c r="E16" s="20">
        <f>ROUND(C16/C$18,4)</f>
        <v>0.128</v>
      </c>
      <c r="G16" s="9">
        <f>'[1]Page 2'!$G$17</f>
        <v>16852347</v>
      </c>
      <c r="I16" s="20">
        <f>ROUND(G16/G$18,4)</f>
        <v>0.1346</v>
      </c>
      <c r="K16" s="9">
        <f>'[1]Page 3'!$G$17</f>
        <v>0</v>
      </c>
      <c r="M16" s="20">
        <f>ROUND(K16/K$18,5)</f>
        <v>0</v>
      </c>
    </row>
    <row r="17" spans="1:13" ht="15" customHeight="1" x14ac:dyDescent="0.35">
      <c r="E17" s="19"/>
      <c r="I17" s="19"/>
      <c r="M17" s="19"/>
    </row>
    <row r="18" spans="1:13" ht="15" customHeight="1" thickBot="1" x14ac:dyDescent="0.4">
      <c r="A18" s="2" t="s">
        <v>6</v>
      </c>
      <c r="C18" s="10">
        <f>SUM(C14:C16)</f>
        <v>120449791.66461538</v>
      </c>
      <c r="E18" s="22">
        <f>SUM(E14,E16)</f>
        <v>0.99999999999999989</v>
      </c>
      <c r="G18" s="10">
        <f>SUM(G14:G16)</f>
        <v>125241822.78796232</v>
      </c>
      <c r="I18" s="22">
        <f>SUM(I14,I16)</f>
        <v>1</v>
      </c>
      <c r="K18" s="10">
        <f>SUM(K14:K16)</f>
        <v>138921564.84537718</v>
      </c>
      <c r="M18" s="22">
        <f>SUM(M14,M16)</f>
        <v>1</v>
      </c>
    </row>
    <row r="19" spans="1:13" ht="15" customHeight="1" thickTop="1" x14ac:dyDescent="0.35">
      <c r="C19" s="11"/>
      <c r="E19" s="21"/>
      <c r="G19" s="11"/>
      <c r="I19" s="21"/>
    </row>
    <row r="20" spans="1:13" ht="15" customHeight="1" x14ac:dyDescent="0.35"/>
    <row r="21" spans="1:13" ht="15" customHeight="1" x14ac:dyDescent="0.35"/>
    <row r="22" spans="1:13" ht="15" customHeight="1" x14ac:dyDescent="0.35">
      <c r="A22" s="2" t="s">
        <v>7</v>
      </c>
    </row>
    <row r="23" spans="1:13" ht="15" customHeight="1" x14ac:dyDescent="0.35"/>
    <row r="24" spans="1:13" ht="15" customHeight="1" x14ac:dyDescent="0.35"/>
  </sheetData>
  <mergeCells count="6">
    <mergeCell ref="A1:M1"/>
    <mergeCell ref="A2:M2"/>
    <mergeCell ref="A3:M3"/>
    <mergeCell ref="C6:E6"/>
    <mergeCell ref="G6:I6"/>
    <mergeCell ref="K6:M6"/>
  </mergeCells>
  <phoneticPr fontId="1" type="noConversion"/>
  <pageMargins left="1" right="0.5" top="1.75" bottom="0.25" header="0.5" footer="0.5"/>
  <pageSetup scale="83" orientation="portrait" r:id="rId1"/>
  <headerFooter alignWithMargins="0">
    <oddHeader xml:space="preserve">&amp;RAttachment PRM-5
Page 1 of 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Company>P. Moul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R. Moul</dc:creator>
  <cp:lastModifiedBy>Paul</cp:lastModifiedBy>
  <cp:lastPrinted>2013-02-21T16:25:28Z</cp:lastPrinted>
  <dcterms:created xsi:type="dcterms:W3CDTF">2005-08-31T16:17:42Z</dcterms:created>
  <dcterms:modified xsi:type="dcterms:W3CDTF">2021-06-10T14:22:10Z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{36D7EE3B-98A0-45D8-AEE6-E3440ED07592}</vt:lpwstr>
  </property>
</Properties>
</file>