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20" yWindow="75" windowWidth="9390" windowHeight="4935" firstSheet="2"/>
  </bookViews>
  <sheets>
    <sheet name="Tab 24 CF Forecast 2021-2024" sheetId="7" r:id="rId1"/>
    <sheet name="2021 Worksheet" sheetId="2" r:id="rId2"/>
    <sheet name="2022 Worksheet" sheetId="8" r:id="rId3"/>
    <sheet name="2023 Worksheet" sheetId="9" r:id="rId4"/>
    <sheet name="2024 Worksheet" sheetId="10" r:id="rId5"/>
    <sheet name="Balance Sheet Changes" sheetId="3" r:id="rId6"/>
    <sheet name="Forecasted Income Statements" sheetId="4" r:id="rId7"/>
    <sheet name="CapEx Forecast" sheetId="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 localSheetId="0">'[1]TRANSPORTS-revised'!#REF!</definedName>
    <definedName name="\A">'[1]TRANSPORTS-revised'!#REF!</definedName>
    <definedName name="\C" localSheetId="0">#REF!</definedName>
    <definedName name="\C">#REF!</definedName>
    <definedName name="\f" localSheetId="0">'[2]E-2'!#REF!</definedName>
    <definedName name="\f">'[2]E-2'!#REF!</definedName>
    <definedName name="\p" localSheetId="0">#REF!</definedName>
    <definedName name="\p">#REF!</definedName>
    <definedName name="\s" localSheetId="0">'[2]E-2'!#REF!</definedName>
    <definedName name="\s">'[2]E-2'!#REF!</definedName>
    <definedName name="\t" localSheetId="0">#REF!</definedName>
    <definedName name="\t">#REF!</definedName>
    <definedName name="__123Graph_A">[3]DSAR!$G$6:$G$32</definedName>
    <definedName name="__123Graph_ACCMS">[3]DSAR!$J$6:$J$32</definedName>
    <definedName name="__123Graph_ACCSP">[3]DSAR!$K$6:$K$32</definedName>
    <definedName name="__123Graph_ACG">[3]DSAR!$I$6:$I$32</definedName>
    <definedName name="__123Graph_ACM">[3]DSAR!$D$6:$D$32</definedName>
    <definedName name="__123Graph_ACMS">[3]DSAR!$H$6:$H$32</definedName>
    <definedName name="__123Graph_ACSP">[3]DSAR!$G$6:$G$32</definedName>
    <definedName name="__123Graph_AHG">[3]DSAR!$B$6:$B$32</definedName>
    <definedName name="__123Graph_AHMS">[3]DSAR!$C$6:$C$32</definedName>
    <definedName name="__123Graph_AILL">[3]DSAR!$AL$6:$AL$23</definedName>
    <definedName name="__123Graph_AIOWA">[3]DSAR!$W$6:$W$31</definedName>
    <definedName name="__123Graph_AKEOTA">[3]DSAR!$F$6:$F$32</definedName>
    <definedName name="__123Graph_ALOUD">[3]DSAR!$E$6:$E$32</definedName>
    <definedName name="__123Graph_ANL">[3]DSAR!$M$6:$M$32</definedName>
    <definedName name="__123Graph_ASAY">[3]DSAR!$L$6:$L$32</definedName>
    <definedName name="__123Graph_ATOTSYS">[3]DSAR!$T$6:$T$23</definedName>
    <definedName name="__123Graph_B">[3]DSAR!$BK$6:$BK$32</definedName>
    <definedName name="__123Graph_BCCMS">[3]DSAR!$BM$6:$BM$32</definedName>
    <definedName name="__123Graph_BCCSP">[3]DSAR!$BN$6:$BN$32</definedName>
    <definedName name="__123Graph_BCG">[3]DSAR!$BO$6:$BO$32</definedName>
    <definedName name="__123Graph_BCM">[3]DSAR!$BQ$6:$BQ$32</definedName>
    <definedName name="__123Graph_BCMS">[3]DSAR!$BL$6:$BL$32</definedName>
    <definedName name="__123Graph_BCSP">[3]DSAR!$BK$6:$BK$32</definedName>
    <definedName name="__123Graph_BHG">[3]DSAR!$BS$6:$BS$32</definedName>
    <definedName name="__123Graph_BHMS">[3]DSAR!$BR$6:$BR$32</definedName>
    <definedName name="__123Graph_BILL">[3]DSAR!$AM$6:$AM$32</definedName>
    <definedName name="__123Graph_BIOWA">[3]DSAR!$X$6:$X$32</definedName>
    <definedName name="__123Graph_BKEOTA">[3]DSAR!$BJ$6:$BJ$32</definedName>
    <definedName name="__123Graph_BLOUD">[3]DSAR!$BP$6:$BP$32</definedName>
    <definedName name="__123Graph_BNL">[3]DSAR!$AA$6:$AA$32</definedName>
    <definedName name="__123Graph_BSAY">[3]DSAR!$AF$6:$AF$32</definedName>
    <definedName name="__123Graph_BTOTSYS">[3]DSAR!$U$6:$U$32</definedName>
    <definedName name="__123Graph_C">[3]DSAR!$AW$6:$AW$23</definedName>
    <definedName name="__123Graph_CCCMS">[3]DSAR!$AY$6:$AY$29</definedName>
    <definedName name="__123Graph_CCCSP">[3]DSAR!$AZ$6:$AZ$29</definedName>
    <definedName name="__123Graph_CCG">[3]DSAR!$BA$6:$BA$29</definedName>
    <definedName name="__123Graph_CCM">[3]DSAR!$BC$6:$BC$31</definedName>
    <definedName name="__123Graph_CCMS">[3]DSAR!$AX$6:$AX$31</definedName>
    <definedName name="__123Graph_CCSP">[3]DSAR!$AW$6:$AW$31</definedName>
    <definedName name="__123Graph_CHG">[3]DSAR!$BE$6:$BE$29</definedName>
    <definedName name="__123Graph_CHMS">[3]DSAR!$BD$6:$BD$29</definedName>
    <definedName name="__123Graph_CILL">[3]DSAR!$AN$6:$AN$23</definedName>
    <definedName name="__123Graph_CIOWA">[3]DSAR!$Y$6:$Y$31</definedName>
    <definedName name="__123Graph_CKEOTA">[3]DSAR!$AV$6:$AV$31</definedName>
    <definedName name="__123Graph_CLOUD">[3]DSAR!$BB$6:$BB$29</definedName>
    <definedName name="__123Graph_CNL">[3]DSAR!$AB$6:$AB$30</definedName>
    <definedName name="__123Graph_CSAY">[3]DSAR!$AG$6:$AG$30</definedName>
    <definedName name="__123Graph_CTOTSYS">[3]DSAR!$V$6:$V$23</definedName>
    <definedName name="__123Graph_X">[3]DSAR!$A$6:$A$32</definedName>
    <definedName name="__123Graph_XCCMS">[3]DSAR!$A$6:$A$32</definedName>
    <definedName name="__123Graph_XCCSP">[3]DSAR!$A$6:$A$32</definedName>
    <definedName name="__123Graph_XCG">[3]DSAR!$A$6:$A$32</definedName>
    <definedName name="__123Graph_XCM">[3]DSAR!$A$6:$A$32</definedName>
    <definedName name="__123Graph_XCMS">[3]DSAR!$A$6:$A$32</definedName>
    <definedName name="__123Graph_XCSP">[3]DSAR!$A$6:$A$32</definedName>
    <definedName name="__123Graph_XHG">[3]DSAR!$A$6:$A$32</definedName>
    <definedName name="__123Graph_XHMS">[3]DSAR!$A$6:$A$32</definedName>
    <definedName name="__123Graph_XILL">[3]DSAR!$A$6:$A$32</definedName>
    <definedName name="__123Graph_XIOWA">[3]DSAR!$A$6:$A$32</definedName>
    <definedName name="__123Graph_XKEOTA">[3]DSAR!$A$6:$A$32</definedName>
    <definedName name="__123Graph_XLOUD">[3]DSAR!$A$6:$A$32</definedName>
    <definedName name="__123Graph_XNL">[3]DSAR!$A$6:$A$32</definedName>
    <definedName name="__123Graph_XSAY">[3]DSAR!$A$6:$A$32</definedName>
    <definedName name="__123Graph_XTOTSYS">[3]DSAR!$A$6:$A$32</definedName>
    <definedName name="__ADJ24" localSheetId="0">#REF!</definedName>
    <definedName name="__ADJ24">#REF!</definedName>
    <definedName name="__ADJ25" localSheetId="0">#REF!</definedName>
    <definedName name="__ADJ25">#REF!</definedName>
    <definedName name="__adj4" localSheetId="0">#REF!</definedName>
    <definedName name="__adj4">#REF!</definedName>
    <definedName name="__ADJ44" localSheetId="0">#REF!</definedName>
    <definedName name="__ADJ44">#REF!</definedName>
    <definedName name="__ADJ48" localSheetId="0">#REF!</definedName>
    <definedName name="__ADJ48">#REF!</definedName>
    <definedName name="__ADJ49" localSheetId="0">#REF!</definedName>
    <definedName name="__ADJ49">#REF!</definedName>
    <definedName name="__ADJ51" localSheetId="0">#REF!</definedName>
    <definedName name="__ADJ51">#REF!</definedName>
    <definedName name="__EMP11" localSheetId="0">#REF!</definedName>
    <definedName name="__EMP11">#REF!</definedName>
    <definedName name="__EMP12" localSheetId="0">#REF!</definedName>
    <definedName name="__EMP12">#REF!</definedName>
    <definedName name="__EMP14" localSheetId="0">#REF!</definedName>
    <definedName name="__EMP14">#REF!</definedName>
    <definedName name="__EMP15" localSheetId="0">#REF!</definedName>
    <definedName name="__EMP15">#REF!</definedName>
    <definedName name="__EMP16" localSheetId="0">#REF!</definedName>
    <definedName name="__EMP16">#REF!</definedName>
    <definedName name="__EMP17" localSheetId="0">#REF!</definedName>
    <definedName name="__EMP17">#REF!</definedName>
    <definedName name="__EMP18" localSheetId="0">#REF!</definedName>
    <definedName name="__EMP18">#REF!</definedName>
    <definedName name="__EMP20" localSheetId="0">#REF!</definedName>
    <definedName name="__EMP20">#REF!</definedName>
    <definedName name="__EMP22" localSheetId="0">#REF!</definedName>
    <definedName name="__EMP22">#REF!</definedName>
    <definedName name="__EMP32" localSheetId="0">#REF!</definedName>
    <definedName name="__EMP32">#REF!</definedName>
    <definedName name="__EMP34" localSheetId="0">#REF!</definedName>
    <definedName name="__EMP34">#REF!</definedName>
    <definedName name="__EMP35" localSheetId="0">#REF!</definedName>
    <definedName name="__EMP35">#REF!</definedName>
    <definedName name="__EMP37" localSheetId="0">#REF!</definedName>
    <definedName name="__EMP37">#REF!</definedName>
    <definedName name="__EMP38" localSheetId="0">#REF!</definedName>
    <definedName name="__EMP38">#REF!</definedName>
    <definedName name="__EMP43" localSheetId="0">#REF!</definedName>
    <definedName name="__EMP43">#REF!</definedName>
    <definedName name="__EMP48" localSheetId="0">#REF!</definedName>
    <definedName name="__EMP48">#REF!</definedName>
    <definedName name="__EMP51" localSheetId="0">#REF!</definedName>
    <definedName name="__EMP51">#REF!</definedName>
    <definedName name="__EMP52" localSheetId="0">#REF!</definedName>
    <definedName name="__EMP52">#REF!</definedName>
    <definedName name="__EMP53" localSheetId="0">#REF!</definedName>
    <definedName name="__EMP53">#REF!</definedName>
    <definedName name="__FXD0111" localSheetId="0">#REF!</definedName>
    <definedName name="__FXD0111">#REF!</definedName>
    <definedName name="__FXD0151" localSheetId="0">#REF!</definedName>
    <definedName name="__FXD0151">#REF!</definedName>
    <definedName name="__FXD0212" localSheetId="0">#REF!</definedName>
    <definedName name="__FXD0212">#REF!</definedName>
    <definedName name="__FXD0214" localSheetId="0">#REF!</definedName>
    <definedName name="__FXD0214">#REF!</definedName>
    <definedName name="__FXD0234" localSheetId="0">#REF!</definedName>
    <definedName name="__FXD0234">#REF!</definedName>
    <definedName name="__FXD0235" localSheetId="0">#REF!</definedName>
    <definedName name="__FXD0235">#REF!</definedName>
    <definedName name="__FXD0237" localSheetId="0">#REF!</definedName>
    <definedName name="__FXD0237">#REF!</definedName>
    <definedName name="__FXD0238" localSheetId="0">#REF!</definedName>
    <definedName name="__FXD0238">#REF!</definedName>
    <definedName name="__FXD0251" localSheetId="0">#REF!</definedName>
    <definedName name="__FXD0251">#REF!</definedName>
    <definedName name="__FXD0612" localSheetId="0">#REF!</definedName>
    <definedName name="__FXD0612">#REF!</definedName>
    <definedName name="__FXD0614" localSheetId="0">#REF!</definedName>
    <definedName name="__FXD0614">#REF!</definedName>
    <definedName name="__FXD0615" localSheetId="0">#REF!</definedName>
    <definedName name="__FXD0615">#REF!</definedName>
    <definedName name="__FXD0616" localSheetId="0">#REF!</definedName>
    <definedName name="__FXD0616">#REF!</definedName>
    <definedName name="__FXD0617" localSheetId="0">#REF!</definedName>
    <definedName name="__FXD0617">#REF!</definedName>
    <definedName name="__FXD0618" localSheetId="0">#REF!</definedName>
    <definedName name="__FXD0618">#REF!</definedName>
    <definedName name="__FXD0632" localSheetId="0">#REF!</definedName>
    <definedName name="__FXD0632">#REF!</definedName>
    <definedName name="__FXD0634" localSheetId="0">#REF!</definedName>
    <definedName name="__FXD0634">#REF!</definedName>
    <definedName name="__FXD0635" localSheetId="0">#REF!</definedName>
    <definedName name="__FXD0635">#REF!</definedName>
    <definedName name="__FXD0637" localSheetId="0">#REF!</definedName>
    <definedName name="__FXD0637">#REF!</definedName>
    <definedName name="__FXD0638" localSheetId="0">#REF!</definedName>
    <definedName name="__FXD0638">#REF!</definedName>
    <definedName name="__FXD0643" localSheetId="0">#REF!</definedName>
    <definedName name="__FXD0643">#REF!</definedName>
    <definedName name="__FXD0651" localSheetId="0">#REF!</definedName>
    <definedName name="__FXD0651">#REF!</definedName>
    <definedName name="__FXD0653" localSheetId="0">#REF!</definedName>
    <definedName name="__FXD0653">#REF!</definedName>
    <definedName name="__FXD0814" localSheetId="0">#REF!</definedName>
    <definedName name="__FXD0814">#REF!</definedName>
    <definedName name="__FXD0832" localSheetId="0">#REF!</definedName>
    <definedName name="__FXD0832">#REF!</definedName>
    <definedName name="__FXD0834" localSheetId="0">#REF!</definedName>
    <definedName name="__FXD0834">#REF!</definedName>
    <definedName name="__FXD0835" localSheetId="0">#REF!</definedName>
    <definedName name="__FXD0835">#REF!</definedName>
    <definedName name="__FXD0837" localSheetId="0">#REF!</definedName>
    <definedName name="__FXD0837">#REF!</definedName>
    <definedName name="__FXD0838" localSheetId="0">#REF!</definedName>
    <definedName name="__FXD0838">#REF!</definedName>
    <definedName name="__FXD0851" localSheetId="0">#REF!</definedName>
    <definedName name="__FXD0851">#REF!</definedName>
    <definedName name="__FXD0932" localSheetId="0">#REF!</definedName>
    <definedName name="__FXD0932">#REF!</definedName>
    <definedName name="__FXD0934" localSheetId="0">#REF!</definedName>
    <definedName name="__FXD0934">#REF!</definedName>
    <definedName name="__FXD0935" localSheetId="0">#REF!</definedName>
    <definedName name="__FXD0935">#REF!</definedName>
    <definedName name="__FXD0937" localSheetId="0">#REF!</definedName>
    <definedName name="__FXD0937">#REF!</definedName>
    <definedName name="__FXD0938" localSheetId="0">#REF!</definedName>
    <definedName name="__FXD0938">#REF!</definedName>
    <definedName name="__FXD0951" localSheetId="0">#REF!</definedName>
    <definedName name="__FXD0951">#REF!</definedName>
    <definedName name="__FXD7032" localSheetId="0">#REF!</definedName>
    <definedName name="__FXD7032">#REF!</definedName>
    <definedName name="__FXD7034" localSheetId="0">#REF!</definedName>
    <definedName name="__FXD7034">#REF!</definedName>
    <definedName name="__FXD7035" localSheetId="0">#REF!</definedName>
    <definedName name="__FXD7035">#REF!</definedName>
    <definedName name="__FXD7037" localSheetId="0">#REF!</definedName>
    <definedName name="__FXD7037">#REF!</definedName>
    <definedName name="__FXD7038" localSheetId="0">#REF!</definedName>
    <definedName name="__FXD7038">#REF!</definedName>
    <definedName name="__FXD8614" localSheetId="0">#REF!</definedName>
    <definedName name="__FXD8614">#REF!</definedName>
    <definedName name="__FXD8615" localSheetId="0">#REF!</definedName>
    <definedName name="__FXD8615">#REF!</definedName>
    <definedName name="__FXD8616" localSheetId="0">#REF!</definedName>
    <definedName name="__FXD8616">#REF!</definedName>
    <definedName name="__FXD8617" localSheetId="0">#REF!</definedName>
    <definedName name="__FXD8617">#REF!</definedName>
    <definedName name="__FXD8618" localSheetId="0">#REF!</definedName>
    <definedName name="__FXD8618">#REF!</definedName>
    <definedName name="__FXD8632" localSheetId="0">#REF!</definedName>
    <definedName name="__FXD8632">#REF!</definedName>
    <definedName name="__FXD8634" localSheetId="0">#REF!</definedName>
    <definedName name="__FXD8634">#REF!</definedName>
    <definedName name="__FXD8635" localSheetId="0">#REF!</definedName>
    <definedName name="__FXD8635">#REF!</definedName>
    <definedName name="__FXD8637" localSheetId="0">#REF!</definedName>
    <definedName name="__FXD8637">#REF!</definedName>
    <definedName name="__FXD8638" localSheetId="0">#REF!</definedName>
    <definedName name="__FXD8638">#REF!</definedName>
    <definedName name="__FXD8651" localSheetId="0">#REF!</definedName>
    <definedName name="__FXD8651">#REF!</definedName>
    <definedName name="__SCH10" localSheetId="0">'[4]Rev Def Sum'!#REF!</definedName>
    <definedName name="__SCH10">'[4]Rev Def Sum'!#REF!</definedName>
    <definedName name="__sch17" localSheetId="0">#REF!</definedName>
    <definedName name="__sch17">#REF!</definedName>
    <definedName name="__SCH33">'[5]SCHEDULE 33 A REV.'!$A$1:$H$67</definedName>
    <definedName name="__SCH6">#N/A</definedName>
    <definedName name="__SUM0111" localSheetId="0">#REF!</definedName>
    <definedName name="__SUM0111">#REF!</definedName>
    <definedName name="__SUM0113" localSheetId="0">#REF!</definedName>
    <definedName name="__SUM0113">#REF!</definedName>
    <definedName name="__SUM0210" localSheetId="0">#REF!</definedName>
    <definedName name="__SUM0210">#REF!</definedName>
    <definedName name="__SUM0213" localSheetId="0">#REF!</definedName>
    <definedName name="__SUM0213">#REF!</definedName>
    <definedName name="__SUM0401" localSheetId="0">#REF!</definedName>
    <definedName name="__SUM0401">#REF!</definedName>
    <definedName name="__SUM0402" localSheetId="0">#REF!</definedName>
    <definedName name="__SUM0402">#REF!</definedName>
    <definedName name="__SUM0408" localSheetId="0">#REF!</definedName>
    <definedName name="__SUM0408">#REF!</definedName>
    <definedName name="__SUM0409" localSheetId="0">#REF!</definedName>
    <definedName name="__SUM0409">#REF!</definedName>
    <definedName name="__SUM0411" localSheetId="0">#REF!</definedName>
    <definedName name="__SUM0411">#REF!</definedName>
    <definedName name="__SUM0501" localSheetId="0">#REF!</definedName>
    <definedName name="__SUM0501">#REF!</definedName>
    <definedName name="__SUM0502" localSheetId="0">#REF!</definedName>
    <definedName name="__SUM0502">#REF!</definedName>
    <definedName name="__SUM0508" localSheetId="0">#REF!</definedName>
    <definedName name="__SUM0508">#REF!</definedName>
    <definedName name="__SUM0509" localSheetId="0">#REF!</definedName>
    <definedName name="__SUM0509">#REF!</definedName>
    <definedName name="__SUM0510" localSheetId="0">#REF!</definedName>
    <definedName name="__SUM0510">#REF!</definedName>
    <definedName name="__SUM0511" localSheetId="0">#REF!</definedName>
    <definedName name="__SUM0511">#REF!</definedName>
    <definedName name="__SUM0613" localSheetId="0">#REF!</definedName>
    <definedName name="__SUM0613">#REF!</definedName>
    <definedName name="__SUM0701" localSheetId="0">#REF!</definedName>
    <definedName name="__SUM0701">#REF!</definedName>
    <definedName name="__SUM0702" localSheetId="0">#REF!</definedName>
    <definedName name="__SUM0702">#REF!</definedName>
    <definedName name="__SUM0708" localSheetId="0">#REF!</definedName>
    <definedName name="__SUM0708">#REF!</definedName>
    <definedName name="__SUM0709" localSheetId="0">#REF!</definedName>
    <definedName name="__SUM0709">#REF!</definedName>
    <definedName name="__SUM0813" localSheetId="0">#REF!</definedName>
    <definedName name="__SUM0813">#REF!</definedName>
    <definedName name="__SUM0901" localSheetId="0">#REF!</definedName>
    <definedName name="__SUM0901">#REF!</definedName>
    <definedName name="__SUM0902" localSheetId="0">#REF!</definedName>
    <definedName name="__SUM0902">#REF!</definedName>
    <definedName name="__SUM0908" localSheetId="0">#REF!</definedName>
    <definedName name="__SUM0908">#REF!</definedName>
    <definedName name="__SUM0911" localSheetId="0">#REF!</definedName>
    <definedName name="__SUM0911">#REF!</definedName>
    <definedName name="__SUM0913" localSheetId="0">#REF!</definedName>
    <definedName name="__SUM0913">#REF!</definedName>
    <definedName name="__SUM5701" localSheetId="0">#REF!</definedName>
    <definedName name="__SUM5701">#REF!</definedName>
    <definedName name="__SUM5702" localSheetId="0">#REF!</definedName>
    <definedName name="__SUM5702">#REF!</definedName>
    <definedName name="__SUM5708" localSheetId="0">#REF!</definedName>
    <definedName name="__SUM5708">#REF!</definedName>
    <definedName name="__SUM5709" localSheetId="0">#REF!</definedName>
    <definedName name="__SUM5709">#REF!</definedName>
    <definedName name="__SUM5711" localSheetId="0">#REF!</definedName>
    <definedName name="__SUM5711">#REF!</definedName>
    <definedName name="__SUM5801" localSheetId="0">#REF!</definedName>
    <definedName name="__SUM5801">#REF!</definedName>
    <definedName name="__SUM5802" localSheetId="0">#REF!</definedName>
    <definedName name="__SUM5802">#REF!</definedName>
    <definedName name="__SUM5811" localSheetId="0">#REF!</definedName>
    <definedName name="__SUM5811">#REF!</definedName>
    <definedName name="__SUM6001" localSheetId="0">#REF!</definedName>
    <definedName name="__SUM6001">#REF!</definedName>
    <definedName name="__SUM6002" localSheetId="0">#REF!</definedName>
    <definedName name="__SUM6002">#REF!</definedName>
    <definedName name="__SUM6008" localSheetId="0">#REF!</definedName>
    <definedName name="__SUM6008">#REF!</definedName>
    <definedName name="__sum6009" localSheetId="0">#REF!</definedName>
    <definedName name="__sum6009">#REF!</definedName>
    <definedName name="__SUM6011" localSheetId="0">#REF!</definedName>
    <definedName name="__SUM6011">#REF!</definedName>
    <definedName name="__SUM6101" localSheetId="0">#REF!</definedName>
    <definedName name="__SUM6101">#REF!</definedName>
    <definedName name="__SUM6102" localSheetId="0">#REF!</definedName>
    <definedName name="__SUM6102">#REF!</definedName>
    <definedName name="__SUM6108" localSheetId="0">#REF!</definedName>
    <definedName name="__SUM6108">#REF!</definedName>
    <definedName name="__SUM6109" localSheetId="0">#REF!</definedName>
    <definedName name="__SUM6109">#REF!</definedName>
    <definedName name="__SUM6111" localSheetId="0">#REF!</definedName>
    <definedName name="__SUM6111">#REF!</definedName>
    <definedName name="__SUM6201" localSheetId="0">#REF!</definedName>
    <definedName name="__SUM6201">#REF!</definedName>
    <definedName name="__SUM6202" localSheetId="0">#REF!</definedName>
    <definedName name="__SUM6202">#REF!</definedName>
    <definedName name="__SUM6301" localSheetId="0">#REF!</definedName>
    <definedName name="__SUM6301">#REF!</definedName>
    <definedName name="__SUM6302" localSheetId="0">#REF!</definedName>
    <definedName name="__SUM6302">#REF!</definedName>
    <definedName name="__SUM6308" localSheetId="0">#REF!</definedName>
    <definedName name="__SUM6308">#REF!</definedName>
    <definedName name="__SUM6309" localSheetId="0">#REF!</definedName>
    <definedName name="__SUM6309">#REF!</definedName>
    <definedName name="__SUM6311" localSheetId="0">#REF!</definedName>
    <definedName name="__SUM6311">#REF!</definedName>
    <definedName name="__SUM6401" localSheetId="0">#REF!</definedName>
    <definedName name="__SUM6401">#REF!</definedName>
    <definedName name="__SUM6402" localSheetId="0">#REF!</definedName>
    <definedName name="__SUM6402">#REF!</definedName>
    <definedName name="__SUM6408" localSheetId="0">#REF!</definedName>
    <definedName name="__SUM6408">#REF!</definedName>
    <definedName name="__SUM6409" localSheetId="0">#REF!</definedName>
    <definedName name="__SUM6409">#REF!</definedName>
    <definedName name="__SUM6411" localSheetId="0">#REF!</definedName>
    <definedName name="__SUM6411">#REF!</definedName>
    <definedName name="__SUM6413" localSheetId="0">#REF!</definedName>
    <definedName name="__SUM6413">#REF!</definedName>
    <definedName name="__SUM6501" localSheetId="0">#REF!</definedName>
    <definedName name="__SUM6501">#REF!</definedName>
    <definedName name="__SUM6502" localSheetId="0">#REF!</definedName>
    <definedName name="__SUM6502">#REF!</definedName>
    <definedName name="__SUM6508" localSheetId="0">#REF!</definedName>
    <definedName name="__SUM6508">#REF!</definedName>
    <definedName name="__SUM6509" localSheetId="0">#REF!</definedName>
    <definedName name="__SUM6509">#REF!</definedName>
    <definedName name="__SUM6510" localSheetId="0">#REF!</definedName>
    <definedName name="__SUM6510">#REF!</definedName>
    <definedName name="__SUM6511" localSheetId="0">#REF!</definedName>
    <definedName name="__SUM6511">#REF!</definedName>
    <definedName name="__SUM6601" localSheetId="0">#REF!</definedName>
    <definedName name="__SUM6601">#REF!</definedName>
    <definedName name="__SUM6602" localSheetId="0">#REF!</definedName>
    <definedName name="__SUM6602">#REF!</definedName>
    <definedName name="__SUM6608" localSheetId="0">#REF!</definedName>
    <definedName name="__SUM6608">#REF!</definedName>
    <definedName name="__SUM6609" localSheetId="0">#REF!</definedName>
    <definedName name="__SUM6609">#REF!</definedName>
    <definedName name="__SUM6611" localSheetId="0">#REF!</definedName>
    <definedName name="__SUM6611">#REF!</definedName>
    <definedName name="__SUM6701" localSheetId="0">#REF!</definedName>
    <definedName name="__SUM6701">#REF!</definedName>
    <definedName name="__SUM6702" localSheetId="0">#REF!</definedName>
    <definedName name="__SUM6702">#REF!</definedName>
    <definedName name="__SUM6708" localSheetId="0">#REF!</definedName>
    <definedName name="__SUM6708">#REF!</definedName>
    <definedName name="__SUM6709" localSheetId="0">#REF!</definedName>
    <definedName name="__SUM6709">#REF!</definedName>
    <definedName name="__SUM6710" localSheetId="0">#REF!</definedName>
    <definedName name="__SUM6710">#REF!</definedName>
    <definedName name="__SUM6711" localSheetId="0">#REF!</definedName>
    <definedName name="__SUM6711">#REF!</definedName>
    <definedName name="__SUM6718" localSheetId="0">#REF!</definedName>
    <definedName name="__SUM6718">#REF!</definedName>
    <definedName name="__SUM6801" localSheetId="0">#REF!</definedName>
    <definedName name="__SUM6801">#REF!</definedName>
    <definedName name="__SUM6802" localSheetId="0">#REF!</definedName>
    <definedName name="__SUM6802">#REF!</definedName>
    <definedName name="__SUM7013" localSheetId="0">#REF!</definedName>
    <definedName name="__SUM7013">#REF!</definedName>
    <definedName name="__SUM7201" localSheetId="0">#REF!</definedName>
    <definedName name="__SUM7201">#REF!</definedName>
    <definedName name="__SUM7202" localSheetId="0">#REF!</definedName>
    <definedName name="__SUM7202">#REF!</definedName>
    <definedName name="__SUM7208" localSheetId="0">#REF!</definedName>
    <definedName name="__SUM7208">#REF!</definedName>
    <definedName name="__SUM7209" localSheetId="0">#REF!</definedName>
    <definedName name="__SUM7209">#REF!</definedName>
    <definedName name="__SUM7210" localSheetId="0">#REF!</definedName>
    <definedName name="__SUM7210">#REF!</definedName>
    <definedName name="__SUM7211" localSheetId="0">#REF!</definedName>
    <definedName name="__SUM7211">#REF!</definedName>
    <definedName name="__SUM7301" localSheetId="0">#REF!</definedName>
    <definedName name="__SUM7301">#REF!</definedName>
    <definedName name="__SUM7302" localSheetId="0">#REF!</definedName>
    <definedName name="__SUM7302">#REF!</definedName>
    <definedName name="__SUM7308" localSheetId="0">#REF!</definedName>
    <definedName name="__SUM7308">#REF!</definedName>
    <definedName name="__SUM7309" localSheetId="0">#REF!</definedName>
    <definedName name="__SUM7309">#REF!</definedName>
    <definedName name="__SUM7311" localSheetId="0">#REF!</definedName>
    <definedName name="__SUM7311">#REF!</definedName>
    <definedName name="__SUM7401" localSheetId="0">#REF!</definedName>
    <definedName name="__SUM7401">#REF!</definedName>
    <definedName name="__SUM7402" localSheetId="0">#REF!</definedName>
    <definedName name="__SUM7402">#REF!</definedName>
    <definedName name="__SUM7408" localSheetId="0">#REF!</definedName>
    <definedName name="__SUM7408">#REF!</definedName>
    <definedName name="__SUM7409" localSheetId="0">#REF!</definedName>
    <definedName name="__SUM7409">#REF!</definedName>
    <definedName name="__SUM7411" localSheetId="0">#REF!</definedName>
    <definedName name="__SUM7411">#REF!</definedName>
    <definedName name="__SUM7501" localSheetId="0">#REF!</definedName>
    <definedName name="__SUM7501">#REF!</definedName>
    <definedName name="__SUM7502" localSheetId="0">#REF!</definedName>
    <definedName name="__SUM7502">#REF!</definedName>
    <definedName name="__SUM7508" localSheetId="0">#REF!</definedName>
    <definedName name="__SUM7508">#REF!</definedName>
    <definedName name="__SUM7509" localSheetId="0">#REF!</definedName>
    <definedName name="__SUM7509">#REF!</definedName>
    <definedName name="__SUM7511" localSheetId="0">#REF!</definedName>
    <definedName name="__SUM7511">#REF!</definedName>
    <definedName name="__SUM7811" localSheetId="0">#REF!</definedName>
    <definedName name="__SUM7811">#REF!</definedName>
    <definedName name="__SUM7920" localSheetId="0">#REF!</definedName>
    <definedName name="__SUM7920">#REF!</definedName>
    <definedName name="__SUM8001" localSheetId="0">#REF!</definedName>
    <definedName name="__SUM8001">#REF!</definedName>
    <definedName name="__SUM8002" localSheetId="0">#REF!</definedName>
    <definedName name="__SUM8002">#REF!</definedName>
    <definedName name="__SUM8008" localSheetId="0">#REF!</definedName>
    <definedName name="__SUM8008">#REF!</definedName>
    <definedName name="__SUM8009" localSheetId="0">#REF!</definedName>
    <definedName name="__SUM8009">#REF!</definedName>
    <definedName name="__SUM8011" localSheetId="0">#REF!</definedName>
    <definedName name="__SUM8011">#REF!</definedName>
    <definedName name="__SUM8301" localSheetId="0">#REF!</definedName>
    <definedName name="__SUM8301">#REF!</definedName>
    <definedName name="__SUM8302" localSheetId="0">#REF!</definedName>
    <definedName name="__SUM8302">#REF!</definedName>
    <definedName name="__SUM8308" localSheetId="0">#REF!</definedName>
    <definedName name="__SUM8308">#REF!</definedName>
    <definedName name="__SUM8309" localSheetId="0">#REF!</definedName>
    <definedName name="__SUM8309">#REF!</definedName>
    <definedName name="__SUM8311" localSheetId="0">#REF!</definedName>
    <definedName name="__SUM8311">#REF!</definedName>
    <definedName name="__SUM8401" localSheetId="0">#REF!</definedName>
    <definedName name="__SUM8401">#REF!</definedName>
    <definedName name="__SUM8402" localSheetId="0">#REF!</definedName>
    <definedName name="__SUM8402">#REF!</definedName>
    <definedName name="__SUM8408" localSheetId="0">#REF!</definedName>
    <definedName name="__SUM8408">#REF!</definedName>
    <definedName name="__SUM8409" localSheetId="0">#REF!</definedName>
    <definedName name="__SUM8409">#REF!</definedName>
    <definedName name="__SUM8411" localSheetId="0">#REF!</definedName>
    <definedName name="__SUM8411">#REF!</definedName>
    <definedName name="__SUM8511" localSheetId="0">#REF!</definedName>
    <definedName name="__SUM8511">#REF!</definedName>
    <definedName name="__SUM8613" localSheetId="0">#REF!</definedName>
    <definedName name="__SUM8613">#REF!</definedName>
    <definedName name="__SUM8701" localSheetId="0">#REF!</definedName>
    <definedName name="__SUM8701">#REF!</definedName>
    <definedName name="__SUM8702" localSheetId="0">#REF!</definedName>
    <definedName name="__SUM8702">#REF!</definedName>
    <definedName name="__SUM8708" localSheetId="0">#REF!</definedName>
    <definedName name="__SUM8708">#REF!</definedName>
    <definedName name="__SUM8709" localSheetId="0">#REF!</definedName>
    <definedName name="__SUM8709">#REF!</definedName>
    <definedName name="__SUM8710" localSheetId="0">#REF!</definedName>
    <definedName name="__SUM8710">#REF!</definedName>
    <definedName name="__SUM8711" localSheetId="0">#REF!</definedName>
    <definedName name="__SUM8711">#REF!</definedName>
    <definedName name="__SUM8713" localSheetId="0">#REF!</definedName>
    <definedName name="__SUM8713">#REF!</definedName>
    <definedName name="__SUM8714" localSheetId="0">#REF!</definedName>
    <definedName name="__SUM8714">#REF!</definedName>
    <definedName name="__SUM8715" localSheetId="0">#REF!</definedName>
    <definedName name="__SUM8715">#REF!</definedName>
    <definedName name="__SUM8716" localSheetId="0">#REF!</definedName>
    <definedName name="__SUM8716">#REF!</definedName>
    <definedName name="__SUM8717" localSheetId="0">#REF!</definedName>
    <definedName name="__SUM8717">#REF!</definedName>
    <definedName name="__SUM8719" localSheetId="0">#REF!</definedName>
    <definedName name="__SUM8719">#REF!</definedName>
    <definedName name="_1__123Graph_ACHART_1">[3]DSAR!$BY$6:$BY$32</definedName>
    <definedName name="_10__123Graph_XMKT_STOR">[3]DSAR!$A$6:$A$32</definedName>
    <definedName name="_10TAXPROP" localSheetId="0">#REF!</definedName>
    <definedName name="_10TAXPROP">#REF!</definedName>
    <definedName name="_11__123Graph_XX_ACTUAL">[3]DSAR!$A$6:$A$32</definedName>
    <definedName name="_11GROSSTAX" localSheetId="0">#REF!</definedName>
    <definedName name="_11GROSSTAX">#REF!</definedName>
    <definedName name="_12FRANCTAX" localSheetId="0">#REF!</definedName>
    <definedName name="_12FRANCTAX">#REF!</definedName>
    <definedName name="_13TAXFED" localSheetId="0">#REF!</definedName>
    <definedName name="_13TAXFED">#REF!</definedName>
    <definedName name="_14DEBTINTEREST" localSheetId="0">#REF!</definedName>
    <definedName name="_14DEBTINTEREST">#REF!</definedName>
    <definedName name="_1QTR" localSheetId="0">#REF!</definedName>
    <definedName name="_1QTR">#REF!</definedName>
    <definedName name="_1QTR_PROPANE" localSheetId="0">#REF!</definedName>
    <definedName name="_1QTR_PROPANE">#REF!</definedName>
    <definedName name="_2__123Graph_AMKT_STOR">[3]DSAR!$AR$6:$AR$23</definedName>
    <definedName name="_2_SUMMARY" localSheetId="0">#REF!</definedName>
    <definedName name="_2_SUMMARY">#REF!</definedName>
    <definedName name="_2_SUMMARY10" localSheetId="0">#REF!</definedName>
    <definedName name="_2_SUMMARY10">#REF!</definedName>
    <definedName name="_235" localSheetId="0">#REF!</definedName>
    <definedName name="_235">#REF!</definedName>
    <definedName name="_2QTR" localSheetId="0">#REF!</definedName>
    <definedName name="_2QTR">#REF!</definedName>
    <definedName name="_2QTR_PROPANE" localSheetId="0">#REF!</definedName>
    <definedName name="_2QTR_PROPANE">#REF!</definedName>
    <definedName name="_3__123Graph_AX_ACTUAL">[3]DSAR!$P$6:$P$32</definedName>
    <definedName name="_3_REV_LAG" localSheetId="0">#REF!</definedName>
    <definedName name="_3_REV_LAG">#REF!</definedName>
    <definedName name="_3A_COLLECTIONS" localSheetId="0">#REF!</definedName>
    <definedName name="_3A_COLLECTIONS">#REF!</definedName>
    <definedName name="_3B_ACC_REC" localSheetId="0">#REF!</definedName>
    <definedName name="_3B_ACC_REC">#REF!</definedName>
    <definedName name="_3C_ADJ_REV" localSheetId="0">#REF!</definedName>
    <definedName name="_3C_ADJ_REV">#REF!</definedName>
    <definedName name="_3QTR" localSheetId="0">#REF!</definedName>
    <definedName name="_3QTR">#REF!</definedName>
    <definedName name="_3QTR_PROPANE" localSheetId="0">#REF!</definedName>
    <definedName name="_3QTR_PROPANE">#REF!</definedName>
    <definedName name="_4__123Graph_BCHART_1">[3]DSAR!$CB$6:$CB$9</definedName>
    <definedName name="_4GASPURCHASES" localSheetId="0">#REF!</definedName>
    <definedName name="_4GASPURCHASES">#REF!</definedName>
    <definedName name="_4QTR" localSheetId="0">#REF!</definedName>
    <definedName name="_4QTR">#REF!</definedName>
    <definedName name="_4QTR_PROPANE" localSheetId="0">#REF!</definedName>
    <definedName name="_4QTR_PROPANE">#REF!</definedName>
    <definedName name="_5__123Graph_BMKT_STOR">[3]DSAR!$AS$6:$AS$32</definedName>
    <definedName name="_5A_NON_APP_GAS" localSheetId="0">#REF!</definedName>
    <definedName name="_5A_NON_APP_GAS">#REF!</definedName>
    <definedName name="_5GP_TCO" localSheetId="0">#REF!</definedName>
    <definedName name="_5GP_TCO">#REF!</definedName>
    <definedName name="_5GP_TCOINPUT" localSheetId="0">#REF!</definedName>
    <definedName name="_5GP_TCOINPUT">#REF!</definedName>
    <definedName name="_6__123Graph_CCHART_1">[3]DSAR!$CD$6:$CD$32</definedName>
    <definedName name="_6_PAYROLL_COST" localSheetId="0">#REF!</definedName>
    <definedName name="_6_PAYROLL_COST">#REF!</definedName>
    <definedName name="_7__123Graph_CMKT_STOR">[3]DSAR!$AT$6:$AT$23</definedName>
    <definedName name="_7BENEFITS" localSheetId="0">#REF!</definedName>
    <definedName name="_7BENEFITS">#REF!</definedName>
    <definedName name="_8__123Graph_CX_ACTUAL">[3]DSAR!$S$6:$S$23</definedName>
    <definedName name="_8TAXPSC" localSheetId="0">#REF!</definedName>
    <definedName name="_8TAXPSC">#REF!</definedName>
    <definedName name="_9__123Graph_XCHART_1">[3]DSAR!$A$6:$A$32</definedName>
    <definedName name="_9_PAY_TAXES" localSheetId="0">#REF!</definedName>
    <definedName name="_9_PAY_TAXES">#REF!</definedName>
    <definedName name="_ADJ24" localSheetId="0">#REF!</definedName>
    <definedName name="_ADJ24">#REF!</definedName>
    <definedName name="_ADJ25" localSheetId="0">#REF!</definedName>
    <definedName name="_ADJ25">#REF!</definedName>
    <definedName name="_adj4" localSheetId="0">#REF!</definedName>
    <definedName name="_adj4">#REF!</definedName>
    <definedName name="_ADJ44" localSheetId="0">#REF!</definedName>
    <definedName name="_ADJ44">#REF!</definedName>
    <definedName name="_ADJ48" localSheetId="0">#REF!</definedName>
    <definedName name="_ADJ48">#REF!</definedName>
    <definedName name="_ADJ49" localSheetId="0">#REF!</definedName>
    <definedName name="_ADJ49">#REF!</definedName>
    <definedName name="_ADJ51" localSheetId="0">#REF!</definedName>
    <definedName name="_ADJ51">#REF!</definedName>
    <definedName name="_Dist_Values" localSheetId="0" hidden="1">#REF!</definedName>
    <definedName name="_Dist_Values" hidden="1">#REF!</definedName>
    <definedName name="_EMP11" localSheetId="0">#REF!</definedName>
    <definedName name="_EMP11">#REF!</definedName>
    <definedName name="_EMP12" localSheetId="0">#REF!</definedName>
    <definedName name="_EMP12">#REF!</definedName>
    <definedName name="_EMP14" localSheetId="0">#REF!</definedName>
    <definedName name="_EMP14">#REF!</definedName>
    <definedName name="_EMP15" localSheetId="0">#REF!</definedName>
    <definedName name="_EMP15">#REF!</definedName>
    <definedName name="_EMP16" localSheetId="0">#REF!</definedName>
    <definedName name="_EMP16">#REF!</definedName>
    <definedName name="_EMP17" localSheetId="0">#REF!</definedName>
    <definedName name="_EMP17">#REF!</definedName>
    <definedName name="_EMP18" localSheetId="0">#REF!</definedName>
    <definedName name="_EMP18">#REF!</definedName>
    <definedName name="_EMP20" localSheetId="0">#REF!</definedName>
    <definedName name="_EMP20">#REF!</definedName>
    <definedName name="_EMP22" localSheetId="0">#REF!</definedName>
    <definedName name="_EMP22">#REF!</definedName>
    <definedName name="_EMP32" localSheetId="0">#REF!</definedName>
    <definedName name="_EMP32">#REF!</definedName>
    <definedName name="_EMP34" localSheetId="0">#REF!</definedName>
    <definedName name="_EMP34">#REF!</definedName>
    <definedName name="_EMP35" localSheetId="0">#REF!</definedName>
    <definedName name="_EMP35">#REF!</definedName>
    <definedName name="_EMP37" localSheetId="0">#REF!</definedName>
    <definedName name="_EMP37">#REF!</definedName>
    <definedName name="_EMP38" localSheetId="0">#REF!</definedName>
    <definedName name="_EMP38">#REF!</definedName>
    <definedName name="_EMP43" localSheetId="0">#REF!</definedName>
    <definedName name="_EMP43">#REF!</definedName>
    <definedName name="_EMP48" localSheetId="0">#REF!</definedName>
    <definedName name="_EMP48">#REF!</definedName>
    <definedName name="_EMP51" localSheetId="0">#REF!</definedName>
    <definedName name="_EMP51">#REF!</definedName>
    <definedName name="_EMP52" localSheetId="0">#REF!</definedName>
    <definedName name="_EMP52">#REF!</definedName>
    <definedName name="_EMP53" localSheetId="0">#REF!</definedName>
    <definedName name="_EMP53">#REF!</definedName>
    <definedName name="_Fill" localSheetId="0" hidden="1">#REF!</definedName>
    <definedName name="_Fill" hidden="1">#REF!</definedName>
    <definedName name="_FS_ESC_3_X_\TA" localSheetId="0">'[2]E-2'!#REF!</definedName>
    <definedName name="_FS_ESC_3_X_\TA">'[2]E-2'!#REF!</definedName>
    <definedName name="_FXD0111" localSheetId="0">#REF!</definedName>
    <definedName name="_FXD0111">#REF!</definedName>
    <definedName name="_FXD0151" localSheetId="0">#REF!</definedName>
    <definedName name="_FXD0151">#REF!</definedName>
    <definedName name="_FXD0212" localSheetId="0">#REF!</definedName>
    <definedName name="_FXD0212">#REF!</definedName>
    <definedName name="_FXD0214" localSheetId="0">#REF!</definedName>
    <definedName name="_FXD0214">#REF!</definedName>
    <definedName name="_FXD0234" localSheetId="0">#REF!</definedName>
    <definedName name="_FXD0234">#REF!</definedName>
    <definedName name="_FXD0235" localSheetId="0">#REF!</definedName>
    <definedName name="_FXD0235">#REF!</definedName>
    <definedName name="_FXD0237" localSheetId="0">#REF!</definedName>
    <definedName name="_FXD0237">#REF!</definedName>
    <definedName name="_FXD0238" localSheetId="0">#REF!</definedName>
    <definedName name="_FXD0238">#REF!</definedName>
    <definedName name="_FXD0251" localSheetId="0">#REF!</definedName>
    <definedName name="_FXD0251">#REF!</definedName>
    <definedName name="_FXD0612" localSheetId="0">#REF!</definedName>
    <definedName name="_FXD0612">#REF!</definedName>
    <definedName name="_FXD0614" localSheetId="0">#REF!</definedName>
    <definedName name="_FXD0614">#REF!</definedName>
    <definedName name="_FXD0615" localSheetId="0">#REF!</definedName>
    <definedName name="_FXD0615">#REF!</definedName>
    <definedName name="_FXD0616" localSheetId="0">#REF!</definedName>
    <definedName name="_FXD0616">#REF!</definedName>
    <definedName name="_FXD0617" localSheetId="0">#REF!</definedName>
    <definedName name="_FXD0617">#REF!</definedName>
    <definedName name="_FXD0618" localSheetId="0">#REF!</definedName>
    <definedName name="_FXD0618">#REF!</definedName>
    <definedName name="_FXD0632" localSheetId="0">#REF!</definedName>
    <definedName name="_FXD0632">#REF!</definedName>
    <definedName name="_FXD0634" localSheetId="0">#REF!</definedName>
    <definedName name="_FXD0634">#REF!</definedName>
    <definedName name="_FXD0635" localSheetId="0">#REF!</definedName>
    <definedName name="_FXD0635">#REF!</definedName>
    <definedName name="_FXD0637" localSheetId="0">#REF!</definedName>
    <definedName name="_FXD0637">#REF!</definedName>
    <definedName name="_FXD0638" localSheetId="0">#REF!</definedName>
    <definedName name="_FXD0638">#REF!</definedName>
    <definedName name="_FXD0643" localSheetId="0">#REF!</definedName>
    <definedName name="_FXD0643">#REF!</definedName>
    <definedName name="_FXD0651" localSheetId="0">#REF!</definedName>
    <definedName name="_FXD0651">#REF!</definedName>
    <definedName name="_FXD0653" localSheetId="0">#REF!</definedName>
    <definedName name="_FXD0653">#REF!</definedName>
    <definedName name="_FXD0814" localSheetId="0">#REF!</definedName>
    <definedName name="_FXD0814">#REF!</definedName>
    <definedName name="_FXD0832" localSheetId="0">#REF!</definedName>
    <definedName name="_FXD0832">#REF!</definedName>
    <definedName name="_FXD0834" localSheetId="0">#REF!</definedName>
    <definedName name="_FXD0834">#REF!</definedName>
    <definedName name="_FXD0835" localSheetId="0">#REF!</definedName>
    <definedName name="_FXD0835">#REF!</definedName>
    <definedName name="_FXD0837" localSheetId="0">#REF!</definedName>
    <definedName name="_FXD0837">#REF!</definedName>
    <definedName name="_FXD0838" localSheetId="0">#REF!</definedName>
    <definedName name="_FXD0838">#REF!</definedName>
    <definedName name="_FXD0851" localSheetId="0">#REF!</definedName>
    <definedName name="_FXD0851">#REF!</definedName>
    <definedName name="_FXD0932" localSheetId="0">#REF!</definedName>
    <definedName name="_FXD0932">#REF!</definedName>
    <definedName name="_FXD0934" localSheetId="0">#REF!</definedName>
    <definedName name="_FXD0934">#REF!</definedName>
    <definedName name="_FXD0935" localSheetId="0">#REF!</definedName>
    <definedName name="_FXD0935">#REF!</definedName>
    <definedName name="_FXD0937" localSheetId="0">#REF!</definedName>
    <definedName name="_FXD0937">#REF!</definedName>
    <definedName name="_FXD0938" localSheetId="0">#REF!</definedName>
    <definedName name="_FXD0938">#REF!</definedName>
    <definedName name="_FXD0951" localSheetId="0">#REF!</definedName>
    <definedName name="_FXD0951">#REF!</definedName>
    <definedName name="_FXD7032" localSheetId="0">#REF!</definedName>
    <definedName name="_FXD7032">#REF!</definedName>
    <definedName name="_FXD7034" localSheetId="0">#REF!</definedName>
    <definedName name="_FXD7034">#REF!</definedName>
    <definedName name="_FXD7035" localSheetId="0">#REF!</definedName>
    <definedName name="_FXD7035">#REF!</definedName>
    <definedName name="_FXD7037" localSheetId="0">#REF!</definedName>
    <definedName name="_FXD7037">#REF!</definedName>
    <definedName name="_FXD7038" localSheetId="0">#REF!</definedName>
    <definedName name="_FXD7038">#REF!</definedName>
    <definedName name="_FXD8614" localSheetId="0">#REF!</definedName>
    <definedName name="_FXD8614">#REF!</definedName>
    <definedName name="_FXD8615" localSheetId="0">#REF!</definedName>
    <definedName name="_FXD8615">#REF!</definedName>
    <definedName name="_FXD8616" localSheetId="0">#REF!</definedName>
    <definedName name="_FXD8616">#REF!</definedName>
    <definedName name="_FXD8617" localSheetId="0">#REF!</definedName>
    <definedName name="_FXD8617">#REF!</definedName>
    <definedName name="_FXD8618" localSheetId="0">#REF!</definedName>
    <definedName name="_FXD8618">#REF!</definedName>
    <definedName name="_FXD8632" localSheetId="0">#REF!</definedName>
    <definedName name="_FXD8632">#REF!</definedName>
    <definedName name="_FXD8634" localSheetId="0">#REF!</definedName>
    <definedName name="_FXD8634">#REF!</definedName>
    <definedName name="_FXD8635" localSheetId="0">#REF!</definedName>
    <definedName name="_FXD8635">#REF!</definedName>
    <definedName name="_FXD8637" localSheetId="0">#REF!</definedName>
    <definedName name="_FXD8637">#REF!</definedName>
    <definedName name="_FXD8638" localSheetId="0">#REF!</definedName>
    <definedName name="_FXD8638">#REF!</definedName>
    <definedName name="_FXD8651" localSheetId="0">#REF!</definedName>
    <definedName name="_FXD8651">#REF!</definedName>
    <definedName name="_HOME__APP1__LP" localSheetId="0">#REF!</definedName>
    <definedName name="_HOME__APP1__LP">#REF!</definedName>
    <definedName name="_HOME__APP1__PC" localSheetId="0">'[2]E-2'!#REF!</definedName>
    <definedName name="_HOME__APP1__PC">'[2]E-2'!#REF!</definedName>
    <definedName name="_HOME__FS_ESC_3" localSheetId="0">'[2]E-2'!#REF!</definedName>
    <definedName name="_HOME__FS_ESC_3">'[2]E-2'!#REF!</definedName>
    <definedName name="_Order1" hidden="1">255</definedName>
    <definedName name="_Order2" hidden="1">255</definedName>
    <definedName name="_PRCRSA148..O17" localSheetId="0">'[2]E-2'!#REF!</definedName>
    <definedName name="_PRCRSA148..O17">'[2]E-2'!#REF!</definedName>
    <definedName name="_PRCRSAC1..AK46" localSheetId="0">#REF!</definedName>
    <definedName name="_PRCRSAC1..AK46">#REF!</definedName>
    <definedName name="_PRCRSO1..Y60_G" localSheetId="0">#REF!</definedName>
    <definedName name="_PRCRSO1..Y60_G">#REF!</definedName>
    <definedName name="_PRCRSQ148..AE1" localSheetId="0">'[2]E-2'!#REF!</definedName>
    <definedName name="_PRCRSQ148..AE1">'[2]E-2'!#REF!</definedName>
    <definedName name="_Regression_Int" hidden="1">1</definedName>
    <definedName name="_SCH10" localSheetId="0">'[6]Rev Def Sum'!#REF!</definedName>
    <definedName name="_SCH10">'[6]Rev Def Sum'!#REF!</definedName>
    <definedName name="_sch17" localSheetId="0">#REF!</definedName>
    <definedName name="_sch17">#REF!</definedName>
    <definedName name="_SCH33">'[7]SCHEDULE 33 A REV.'!$A$1:$H$67</definedName>
    <definedName name="_SCH6">#N/A</definedName>
    <definedName name="_Sort" localSheetId="0" hidden="1">#REF!</definedName>
    <definedName name="_Sort" hidden="1">#REF!</definedName>
    <definedName name="_SUM0111" localSheetId="0">#REF!</definedName>
    <definedName name="_SUM0111">#REF!</definedName>
    <definedName name="_SUM0113" localSheetId="0">#REF!</definedName>
    <definedName name="_SUM0113">#REF!</definedName>
    <definedName name="_SUM0210" localSheetId="0">#REF!</definedName>
    <definedName name="_SUM0210">#REF!</definedName>
    <definedName name="_SUM0213" localSheetId="0">#REF!</definedName>
    <definedName name="_SUM0213">#REF!</definedName>
    <definedName name="_SUM0401" localSheetId="0">#REF!</definedName>
    <definedName name="_SUM0401">#REF!</definedName>
    <definedName name="_SUM0402" localSheetId="0">#REF!</definedName>
    <definedName name="_SUM0402">#REF!</definedName>
    <definedName name="_SUM0408" localSheetId="0">#REF!</definedName>
    <definedName name="_SUM0408">#REF!</definedName>
    <definedName name="_SUM0409" localSheetId="0">#REF!</definedName>
    <definedName name="_SUM0409">#REF!</definedName>
    <definedName name="_SUM0411" localSheetId="0">#REF!</definedName>
    <definedName name="_SUM0411">#REF!</definedName>
    <definedName name="_SUM0501" localSheetId="0">#REF!</definedName>
    <definedName name="_SUM0501">#REF!</definedName>
    <definedName name="_SUM0502" localSheetId="0">#REF!</definedName>
    <definedName name="_SUM0502">#REF!</definedName>
    <definedName name="_SUM0508" localSheetId="0">#REF!</definedName>
    <definedName name="_SUM0508">#REF!</definedName>
    <definedName name="_SUM0509" localSheetId="0">#REF!</definedName>
    <definedName name="_SUM0509">#REF!</definedName>
    <definedName name="_SUM0510" localSheetId="0">#REF!</definedName>
    <definedName name="_SUM0510">#REF!</definedName>
    <definedName name="_SUM0511" localSheetId="0">#REF!</definedName>
    <definedName name="_SUM0511">#REF!</definedName>
    <definedName name="_SUM0613" localSheetId="0">#REF!</definedName>
    <definedName name="_SUM0613">#REF!</definedName>
    <definedName name="_SUM0701" localSheetId="0">#REF!</definedName>
    <definedName name="_SUM0701">#REF!</definedName>
    <definedName name="_SUM0702" localSheetId="0">#REF!</definedName>
    <definedName name="_SUM0702">#REF!</definedName>
    <definedName name="_SUM0708" localSheetId="0">#REF!</definedName>
    <definedName name="_SUM0708">#REF!</definedName>
    <definedName name="_SUM0709" localSheetId="0">#REF!</definedName>
    <definedName name="_SUM0709">#REF!</definedName>
    <definedName name="_SUM0813" localSheetId="0">#REF!</definedName>
    <definedName name="_SUM0813">#REF!</definedName>
    <definedName name="_SUM0901" localSheetId="0">#REF!</definedName>
    <definedName name="_SUM0901">#REF!</definedName>
    <definedName name="_SUM0902" localSheetId="0">#REF!</definedName>
    <definedName name="_SUM0902">#REF!</definedName>
    <definedName name="_SUM0908" localSheetId="0">#REF!</definedName>
    <definedName name="_SUM0908">#REF!</definedName>
    <definedName name="_SUM0911" localSheetId="0">#REF!</definedName>
    <definedName name="_SUM0911">#REF!</definedName>
    <definedName name="_SUM0913" localSheetId="0">#REF!</definedName>
    <definedName name="_SUM0913">#REF!</definedName>
    <definedName name="_SUM5701" localSheetId="0">#REF!</definedName>
    <definedName name="_SUM5701">#REF!</definedName>
    <definedName name="_SUM5702" localSheetId="0">#REF!</definedName>
    <definedName name="_SUM5702">#REF!</definedName>
    <definedName name="_SUM5708" localSheetId="0">#REF!</definedName>
    <definedName name="_SUM5708">#REF!</definedName>
    <definedName name="_SUM5709" localSheetId="0">#REF!</definedName>
    <definedName name="_SUM5709">#REF!</definedName>
    <definedName name="_SUM5711" localSheetId="0">#REF!</definedName>
    <definedName name="_SUM5711">#REF!</definedName>
    <definedName name="_SUM5801" localSheetId="0">#REF!</definedName>
    <definedName name="_SUM5801">#REF!</definedName>
    <definedName name="_SUM5802" localSheetId="0">#REF!</definedName>
    <definedName name="_SUM5802">#REF!</definedName>
    <definedName name="_SUM5811" localSheetId="0">#REF!</definedName>
    <definedName name="_SUM5811">#REF!</definedName>
    <definedName name="_SUM6001" localSheetId="0">#REF!</definedName>
    <definedName name="_SUM6001">#REF!</definedName>
    <definedName name="_SUM6002" localSheetId="0">#REF!</definedName>
    <definedName name="_SUM6002">#REF!</definedName>
    <definedName name="_SUM6008" localSheetId="0">#REF!</definedName>
    <definedName name="_SUM6008">#REF!</definedName>
    <definedName name="_sum6009" localSheetId="0">#REF!</definedName>
    <definedName name="_sum6009">#REF!</definedName>
    <definedName name="_SUM6011" localSheetId="0">#REF!</definedName>
    <definedName name="_SUM6011">#REF!</definedName>
    <definedName name="_SUM6101" localSheetId="0">#REF!</definedName>
    <definedName name="_SUM6101">#REF!</definedName>
    <definedName name="_SUM6102" localSheetId="0">#REF!</definedName>
    <definedName name="_SUM6102">#REF!</definedName>
    <definedName name="_SUM6108" localSheetId="0">#REF!</definedName>
    <definedName name="_SUM6108">#REF!</definedName>
    <definedName name="_SUM6109" localSheetId="0">#REF!</definedName>
    <definedName name="_SUM6109">#REF!</definedName>
    <definedName name="_SUM6111" localSheetId="0">#REF!</definedName>
    <definedName name="_SUM6111">#REF!</definedName>
    <definedName name="_SUM6201" localSheetId="0">#REF!</definedName>
    <definedName name="_SUM6201">#REF!</definedName>
    <definedName name="_SUM6202" localSheetId="0">#REF!</definedName>
    <definedName name="_SUM6202">#REF!</definedName>
    <definedName name="_SUM6301" localSheetId="0">#REF!</definedName>
    <definedName name="_SUM6301">#REF!</definedName>
    <definedName name="_SUM6302" localSheetId="0">#REF!</definedName>
    <definedName name="_SUM6302">#REF!</definedName>
    <definedName name="_SUM6308" localSheetId="0">#REF!</definedName>
    <definedName name="_SUM6308">#REF!</definedName>
    <definedName name="_SUM6309" localSheetId="0">#REF!</definedName>
    <definedName name="_SUM6309">#REF!</definedName>
    <definedName name="_SUM6311" localSheetId="0">#REF!</definedName>
    <definedName name="_SUM6311">#REF!</definedName>
    <definedName name="_SUM6401" localSheetId="0">#REF!</definedName>
    <definedName name="_SUM6401">#REF!</definedName>
    <definedName name="_SUM6402" localSheetId="0">#REF!</definedName>
    <definedName name="_SUM6402">#REF!</definedName>
    <definedName name="_SUM6408" localSheetId="0">#REF!</definedName>
    <definedName name="_SUM6408">#REF!</definedName>
    <definedName name="_SUM6409" localSheetId="0">#REF!</definedName>
    <definedName name="_SUM6409">#REF!</definedName>
    <definedName name="_SUM6411" localSheetId="0">#REF!</definedName>
    <definedName name="_SUM6411">#REF!</definedName>
    <definedName name="_SUM6413" localSheetId="0">#REF!</definedName>
    <definedName name="_SUM6413">#REF!</definedName>
    <definedName name="_SUM6501" localSheetId="0">#REF!</definedName>
    <definedName name="_SUM6501">#REF!</definedName>
    <definedName name="_SUM6502" localSheetId="0">#REF!</definedName>
    <definedName name="_SUM6502">#REF!</definedName>
    <definedName name="_SUM6508" localSheetId="0">#REF!</definedName>
    <definedName name="_SUM6508">#REF!</definedName>
    <definedName name="_SUM6509" localSheetId="0">#REF!</definedName>
    <definedName name="_SUM6509">#REF!</definedName>
    <definedName name="_SUM6510" localSheetId="0">#REF!</definedName>
    <definedName name="_SUM6510">#REF!</definedName>
    <definedName name="_SUM6511" localSheetId="0">#REF!</definedName>
    <definedName name="_SUM6511">#REF!</definedName>
    <definedName name="_SUM6601" localSheetId="0">#REF!</definedName>
    <definedName name="_SUM6601">#REF!</definedName>
    <definedName name="_SUM6602" localSheetId="0">#REF!</definedName>
    <definedName name="_SUM6602">#REF!</definedName>
    <definedName name="_SUM6608" localSheetId="0">#REF!</definedName>
    <definedName name="_SUM6608">#REF!</definedName>
    <definedName name="_SUM6609" localSheetId="0">#REF!</definedName>
    <definedName name="_SUM6609">#REF!</definedName>
    <definedName name="_SUM6611" localSheetId="0">#REF!</definedName>
    <definedName name="_SUM6611">#REF!</definedName>
    <definedName name="_SUM6701" localSheetId="0">#REF!</definedName>
    <definedName name="_SUM6701">#REF!</definedName>
    <definedName name="_SUM6702" localSheetId="0">#REF!</definedName>
    <definedName name="_SUM6702">#REF!</definedName>
    <definedName name="_SUM6708" localSheetId="0">#REF!</definedName>
    <definedName name="_SUM6708">#REF!</definedName>
    <definedName name="_SUM6709" localSheetId="0">#REF!</definedName>
    <definedName name="_SUM6709">#REF!</definedName>
    <definedName name="_SUM6710" localSheetId="0">#REF!</definedName>
    <definedName name="_SUM6710">#REF!</definedName>
    <definedName name="_SUM6711" localSheetId="0">#REF!</definedName>
    <definedName name="_SUM6711">#REF!</definedName>
    <definedName name="_SUM6718" localSheetId="0">#REF!</definedName>
    <definedName name="_SUM6718">#REF!</definedName>
    <definedName name="_SUM6801" localSheetId="0">#REF!</definedName>
    <definedName name="_SUM6801">#REF!</definedName>
    <definedName name="_SUM6802" localSheetId="0">#REF!</definedName>
    <definedName name="_SUM6802">#REF!</definedName>
    <definedName name="_SUM7013" localSheetId="0">#REF!</definedName>
    <definedName name="_SUM7013">#REF!</definedName>
    <definedName name="_SUM7201" localSheetId="0">#REF!</definedName>
    <definedName name="_SUM7201">#REF!</definedName>
    <definedName name="_SUM7202" localSheetId="0">#REF!</definedName>
    <definedName name="_SUM7202">#REF!</definedName>
    <definedName name="_SUM7208" localSheetId="0">#REF!</definedName>
    <definedName name="_SUM7208">#REF!</definedName>
    <definedName name="_SUM7209" localSheetId="0">#REF!</definedName>
    <definedName name="_SUM7209">#REF!</definedName>
    <definedName name="_SUM7210" localSheetId="0">#REF!</definedName>
    <definedName name="_SUM7210">#REF!</definedName>
    <definedName name="_SUM7211" localSheetId="0">#REF!</definedName>
    <definedName name="_SUM7211">#REF!</definedName>
    <definedName name="_SUM7301" localSheetId="0">#REF!</definedName>
    <definedName name="_SUM7301">#REF!</definedName>
    <definedName name="_SUM7302" localSheetId="0">#REF!</definedName>
    <definedName name="_SUM7302">#REF!</definedName>
    <definedName name="_SUM7308" localSheetId="0">#REF!</definedName>
    <definedName name="_SUM7308">#REF!</definedName>
    <definedName name="_SUM7309" localSheetId="0">#REF!</definedName>
    <definedName name="_SUM7309">#REF!</definedName>
    <definedName name="_SUM7311" localSheetId="0">#REF!</definedName>
    <definedName name="_SUM7311">#REF!</definedName>
    <definedName name="_SUM7401" localSheetId="0">#REF!</definedName>
    <definedName name="_SUM7401">#REF!</definedName>
    <definedName name="_SUM7402" localSheetId="0">#REF!</definedName>
    <definedName name="_SUM7402">#REF!</definedName>
    <definedName name="_SUM7408" localSheetId="0">#REF!</definedName>
    <definedName name="_SUM7408">#REF!</definedName>
    <definedName name="_SUM7409" localSheetId="0">#REF!</definedName>
    <definedName name="_SUM7409">#REF!</definedName>
    <definedName name="_SUM7411" localSheetId="0">#REF!</definedName>
    <definedName name="_SUM7411">#REF!</definedName>
    <definedName name="_SUM7501" localSheetId="0">#REF!</definedName>
    <definedName name="_SUM7501">#REF!</definedName>
    <definedName name="_SUM7502" localSheetId="0">#REF!</definedName>
    <definedName name="_SUM7502">#REF!</definedName>
    <definedName name="_SUM7508" localSheetId="0">#REF!</definedName>
    <definedName name="_SUM7508">#REF!</definedName>
    <definedName name="_SUM7509" localSheetId="0">#REF!</definedName>
    <definedName name="_SUM7509">#REF!</definedName>
    <definedName name="_SUM7511" localSheetId="0">#REF!</definedName>
    <definedName name="_SUM7511">#REF!</definedName>
    <definedName name="_SUM7811" localSheetId="0">#REF!</definedName>
    <definedName name="_SUM7811">#REF!</definedName>
    <definedName name="_SUM7920" localSheetId="0">#REF!</definedName>
    <definedName name="_SUM7920">#REF!</definedName>
    <definedName name="_SUM8001" localSheetId="0">#REF!</definedName>
    <definedName name="_SUM8001">#REF!</definedName>
    <definedName name="_SUM8002" localSheetId="0">#REF!</definedName>
    <definedName name="_SUM8002">#REF!</definedName>
    <definedName name="_SUM8008" localSheetId="0">#REF!</definedName>
    <definedName name="_SUM8008">#REF!</definedName>
    <definedName name="_SUM8009" localSheetId="0">#REF!</definedName>
    <definedName name="_SUM8009">#REF!</definedName>
    <definedName name="_SUM8011" localSheetId="0">#REF!</definedName>
    <definedName name="_SUM8011">#REF!</definedName>
    <definedName name="_SUM8301" localSheetId="0">#REF!</definedName>
    <definedName name="_SUM8301">#REF!</definedName>
    <definedName name="_SUM8302" localSheetId="0">#REF!</definedName>
    <definedName name="_SUM8302">#REF!</definedName>
    <definedName name="_SUM8308" localSheetId="0">#REF!</definedName>
    <definedName name="_SUM8308">#REF!</definedName>
    <definedName name="_SUM8309" localSheetId="0">#REF!</definedName>
    <definedName name="_SUM8309">#REF!</definedName>
    <definedName name="_SUM8311" localSheetId="0">#REF!</definedName>
    <definedName name="_SUM8311">#REF!</definedName>
    <definedName name="_SUM8401" localSheetId="0">#REF!</definedName>
    <definedName name="_SUM8401">#REF!</definedName>
    <definedName name="_SUM8402" localSheetId="0">#REF!</definedName>
    <definedName name="_SUM8402">#REF!</definedName>
    <definedName name="_SUM8408" localSheetId="0">#REF!</definedName>
    <definedName name="_SUM8408">#REF!</definedName>
    <definedName name="_SUM8409" localSheetId="0">#REF!</definedName>
    <definedName name="_SUM8409">#REF!</definedName>
    <definedName name="_SUM8411" localSheetId="0">#REF!</definedName>
    <definedName name="_SUM8411">#REF!</definedName>
    <definedName name="_SUM8511" localSheetId="0">#REF!</definedName>
    <definedName name="_SUM8511">#REF!</definedName>
    <definedName name="_SUM8613" localSheetId="0">#REF!</definedName>
    <definedName name="_SUM8613">#REF!</definedName>
    <definedName name="_SUM8701" localSheetId="0">#REF!</definedName>
    <definedName name="_SUM8701">#REF!</definedName>
    <definedName name="_SUM8702" localSheetId="0">#REF!</definedName>
    <definedName name="_SUM8702">#REF!</definedName>
    <definedName name="_SUM8708" localSheetId="0">#REF!</definedName>
    <definedName name="_SUM8708">#REF!</definedName>
    <definedName name="_SUM8709" localSheetId="0">#REF!</definedName>
    <definedName name="_SUM8709">#REF!</definedName>
    <definedName name="_SUM8710" localSheetId="0">#REF!</definedName>
    <definedName name="_SUM8710">#REF!</definedName>
    <definedName name="_SUM8711" localSheetId="0">#REF!</definedName>
    <definedName name="_SUM8711">#REF!</definedName>
    <definedName name="_SUM8713" localSheetId="0">#REF!</definedName>
    <definedName name="_SUM8713">#REF!</definedName>
    <definedName name="_SUM8714" localSheetId="0">#REF!</definedName>
    <definedName name="_SUM8714">#REF!</definedName>
    <definedName name="_SUM8715" localSheetId="0">#REF!</definedName>
    <definedName name="_SUM8715">#REF!</definedName>
    <definedName name="_SUM8716" localSheetId="0">#REF!</definedName>
    <definedName name="_SUM8716">#REF!</definedName>
    <definedName name="_SUM8717" localSheetId="0">#REF!</definedName>
    <definedName name="_SUM8717">#REF!</definedName>
    <definedName name="_SUM8719" localSheetId="0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 localSheetId="0">#REF!</definedName>
    <definedName name="A_R_CAPCOMP">#REF!</definedName>
    <definedName name="A_R_DAILY" localSheetId="0">#REF!</definedName>
    <definedName name="A_R_DAILY">#REF!</definedName>
    <definedName name="A_R_DAILYSUPPOR" localSheetId="0">#REF!</definedName>
    <definedName name="A_R_DAILYSUPPOR">#REF!</definedName>
    <definedName name="A_R_WKSHT1" localSheetId="0">#REF!</definedName>
    <definedName name="A_R_WKSHT1">#REF!</definedName>
    <definedName name="A_R_WKST2" localSheetId="0">#REF!</definedName>
    <definedName name="A_R_WKST2">#REF!</definedName>
    <definedName name="ACCT106" localSheetId="0">#REF!</definedName>
    <definedName name="ACCT106">#REF!</definedName>
    <definedName name="ACCT495" localSheetId="0">#REF!</definedName>
    <definedName name="ACCT495">#REF!</definedName>
    <definedName name="ACCT904" localSheetId="0">#REF!</definedName>
    <definedName name="ACCT904">#REF!</definedName>
    <definedName name="acctXref" localSheetId="0">#REF!</definedName>
    <definedName name="acctXref">#REF!</definedName>
    <definedName name="Active">[8]Inputs!$B$4</definedName>
    <definedName name="ACTUAL_VOL" localSheetId="0">#REF!</definedName>
    <definedName name="ACTUAL_VOL">#REF!</definedName>
    <definedName name="AddPMA" localSheetId="0">#REF!</definedName>
    <definedName name="AddPMA">#REF!</definedName>
    <definedName name="AddUSF" localSheetId="0">#REF!</definedName>
    <definedName name="AddUSF">#REF!</definedName>
    <definedName name="adj1to3" localSheetId="0">#REF!</definedName>
    <definedName name="adj1to3">#REF!</definedName>
    <definedName name="adj4a" localSheetId="0">#REF!</definedName>
    <definedName name="adj4a">#REF!</definedName>
    <definedName name="adj4b" localSheetId="0">#REF!</definedName>
    <definedName name="adj4b">#REF!</definedName>
    <definedName name="adj4c" localSheetId="0">#REF!</definedName>
    <definedName name="adj4c">#REF!</definedName>
    <definedName name="adj4d" localSheetId="0">#REF!</definedName>
    <definedName name="adj4d">#REF!</definedName>
    <definedName name="adj4e1" localSheetId="0">#REF!</definedName>
    <definedName name="adj4e1">#REF!</definedName>
    <definedName name="adj4e3" localSheetId="0">#REF!</definedName>
    <definedName name="adj4e3">#REF!</definedName>
    <definedName name="adj4f1" localSheetId="0">#REF!</definedName>
    <definedName name="adj4f1">#REF!</definedName>
    <definedName name="adj4f2" localSheetId="0">#REF!</definedName>
    <definedName name="adj4f2">#REF!</definedName>
    <definedName name="adj4f3" localSheetId="0">#REF!</definedName>
    <definedName name="adj4f3">#REF!</definedName>
    <definedName name="adj4g" localSheetId="0">#REF!</definedName>
    <definedName name="adj4g">#REF!</definedName>
    <definedName name="adj4h" localSheetId="0">#REF!</definedName>
    <definedName name="adj4h">#REF!</definedName>
    <definedName name="ADJ52_1of2" localSheetId="0">#REF!</definedName>
    <definedName name="ADJ52_1of2">#REF!</definedName>
    <definedName name="ADJ52_2of2" localSheetId="0">#REF!</definedName>
    <definedName name="ADJ52_2of2">#REF!</definedName>
    <definedName name="ADJMCF" localSheetId="0">#REF!</definedName>
    <definedName name="ADJMCF">#REF!</definedName>
    <definedName name="ADJMCF2" localSheetId="0">#REF!</definedName>
    <definedName name="ADJMCF2">#REF!</definedName>
    <definedName name="adjno">[9]Sch1!$G$1</definedName>
    <definedName name="ADJSUM" localSheetId="0">#REF!</definedName>
    <definedName name="ADJSUM">#REF!</definedName>
    <definedName name="AGENCY_GASCOSTS" localSheetId="0">#REF!</definedName>
    <definedName name="AGENCY_GASCOSTS">#REF!</definedName>
    <definedName name="AGENCY_HISTORY" localSheetId="0">#REF!</definedName>
    <definedName name="AGENCY_HISTORY">#REF!</definedName>
    <definedName name="AGENCY_TRANSP" localSheetId="0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'[10]L Graph (Data)'!$A$6:$DS$21</definedName>
    <definedName name="Ainputvol">'[11]L Graph (Data)'!$A$6:$DS$17</definedName>
    <definedName name="ali" hidden="1">{"'Server Configuration'!$A$1:$DB$281"}</definedName>
    <definedName name="AllData">OFFSET('[12]SLCs Due &amp; Recd'!$A$11,0,0,COUNTA('[12]SLCs Due &amp; Recd'!$B$1:$B$65536),COUNTA('[12]SLCs Due &amp; Recd'!$A$11:$IV$11))</definedName>
    <definedName name="ALLOC">[13]VLOOKUP!$A$2:$S$26</definedName>
    <definedName name="ALLPAGES" localSheetId="0">#REF!</definedName>
    <definedName name="ALLPAGES">#REF!</definedName>
    <definedName name="ANGINC" localSheetId="0">#REF!</definedName>
    <definedName name="ANGINC">#REF!</definedName>
    <definedName name="ANNPCT" localSheetId="0">#REF!</definedName>
    <definedName name="ANNPCT">#REF!</definedName>
    <definedName name="ANNPCTANG" localSheetId="0">#REF!</definedName>
    <definedName name="ANNPCTANG">#REF!</definedName>
    <definedName name="Application_Fees">[8]Inputs!$B$50</definedName>
    <definedName name="AR" localSheetId="0">#REF!</definedName>
    <definedName name="AR">#REF!</definedName>
    <definedName name="AUTO11" localSheetId="0">#REF!</definedName>
    <definedName name="AUTO11">#REF!</definedName>
    <definedName name="AUTO12" localSheetId="0">#REF!</definedName>
    <definedName name="AUTO12">#REF!</definedName>
    <definedName name="AUTO14" localSheetId="0">#REF!</definedName>
    <definedName name="AUTO14">#REF!</definedName>
    <definedName name="AUTO15" localSheetId="0">#REF!</definedName>
    <definedName name="AUTO15">#REF!</definedName>
    <definedName name="AUTO16" localSheetId="0">#REF!</definedName>
    <definedName name="AUTO16">#REF!</definedName>
    <definedName name="AUTO17" localSheetId="0">#REF!</definedName>
    <definedName name="AUTO17">#REF!</definedName>
    <definedName name="AUTO18" localSheetId="0">#REF!</definedName>
    <definedName name="AUTO18">#REF!</definedName>
    <definedName name="AUTO20" localSheetId="0">#REF!</definedName>
    <definedName name="AUTO20">#REF!</definedName>
    <definedName name="AUTO22" localSheetId="0">#REF!</definedName>
    <definedName name="AUTO22">#REF!</definedName>
    <definedName name="AUTO32" localSheetId="0">#REF!</definedName>
    <definedName name="AUTO32">#REF!</definedName>
    <definedName name="AUTO34" localSheetId="0">#REF!</definedName>
    <definedName name="AUTO34">#REF!</definedName>
    <definedName name="AUTO35" localSheetId="0">#REF!</definedName>
    <definedName name="AUTO35">#REF!</definedName>
    <definedName name="AUTO37" localSheetId="0">#REF!</definedName>
    <definedName name="AUTO37">#REF!</definedName>
    <definedName name="AUTO38" localSheetId="0">#REF!</definedName>
    <definedName name="AUTO38">#REF!</definedName>
    <definedName name="AUTO48" localSheetId="0">#REF!</definedName>
    <definedName name="AUTO48">#REF!</definedName>
    <definedName name="AUTO51" localSheetId="0">#REF!</definedName>
    <definedName name="AUTO51">#REF!</definedName>
    <definedName name="AUTO52" localSheetId="0">#REF!</definedName>
    <definedName name="AUTO52">#REF!</definedName>
    <definedName name="AUTO53" localSheetId="0">#REF!</definedName>
    <definedName name="AUTO53">#REF!</definedName>
    <definedName name="AVG_BANK_BAL">[14]EXH10!$A$1:$J$47</definedName>
    <definedName name="Avg_Mo_pmt">[8]Inputs!$B$7</definedName>
    <definedName name="AVGrate">'[15]AVG FXrates'!$B$4:$F$47</definedName>
    <definedName name="b" hidden="1">{"'Server Configuration'!$A$1:$DB$281"}</definedName>
    <definedName name="b_1" hidden="1">{"'Server Configuration'!$A$1:$DB$281"}</definedName>
    <definedName name="Bank" localSheetId="0">[16]Input!#REF!</definedName>
    <definedName name="Bank">[16]Input!#REF!</definedName>
    <definedName name="base">'[17]Index A'!$C$16</definedName>
    <definedName name="Baseline" localSheetId="0">#REF!</definedName>
    <definedName name="Baseline">#REF!</definedName>
    <definedName name="bdate">'[18]Oper Rev&amp;Exp by Accts C2.1A'!$A$4</definedName>
    <definedName name="BENEFITS" localSheetId="0">#REF!</definedName>
    <definedName name="BENEFITS">#REF!</definedName>
    <definedName name="Binputrusum">'[10]L Graph (Data)'!$A$97:$DS$109</definedName>
    <definedName name="binputsum">'[11]L Graph (Data)'!$A$19:$DS$29</definedName>
    <definedName name="binputsumru">'[19]L Graph (Data)'!$A$91:$DS$105</definedName>
    <definedName name="binputvol">'[19]L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 localSheetId="0">#REF!</definedName>
    <definedName name="blort">#REF!</definedName>
    <definedName name="BMSGRADE">[20]Assumptions!$J$8:$J$21</definedName>
    <definedName name="BOB" localSheetId="0">#REF!</definedName>
    <definedName name="BOB">#REF!</definedName>
    <definedName name="BTU">[21]Input!$B$11</definedName>
    <definedName name="ByTower" localSheetId="0">#REF!</definedName>
    <definedName name="ByTower">#REF!</definedName>
    <definedName name="CALDEN" localSheetId="0">#REF!</definedName>
    <definedName name="CALDEN">#REF!</definedName>
    <definedName name="Cap_Structure" localSheetId="0">#REF!</definedName>
    <definedName name="Cap_Structure">#REF!</definedName>
    <definedName name="case">'[17]B-1 p.1 Summary (Base)'!$A$2</definedName>
    <definedName name="CCCfeeadj">'[11]L Graph (Data)'!$A$410:$DS$457</definedName>
    <definedName name="CCCvoladj">'[11]L Graph (Data)'!$A$359:$DS$406</definedName>
    <definedName name="Central_Call_Handling_Charge">'[22]Router Configuration'!$S$1</definedName>
    <definedName name="CHART32" localSheetId="0">#REF!</definedName>
    <definedName name="CHART32">#REF!</definedName>
    <definedName name="CHART34" localSheetId="0">#REF!</definedName>
    <definedName name="CHART34">#REF!</definedName>
    <definedName name="CHART35" localSheetId="0">#REF!</definedName>
    <definedName name="CHART35">#REF!</definedName>
    <definedName name="CHART37" localSheetId="0">#REF!</definedName>
    <definedName name="CHART37">#REF!</definedName>
    <definedName name="CHART38" localSheetId="0">#REF!</definedName>
    <definedName name="CHART38">#REF!</definedName>
    <definedName name="CInputChg">'[10]L Graph (Data)'!$A$41:$IV$56</definedName>
    <definedName name="Cinputvol">'[19]L Graph (Data)'!$A$38:$DS$51</definedName>
    <definedName name="Clarification" localSheetId="0">#REF!</definedName>
    <definedName name="Clarification">#REF!</definedName>
    <definedName name="co">'[17]Index A'!$A$10</definedName>
    <definedName name="COLUMN1" localSheetId="0">#REF!</definedName>
    <definedName name="COLUMN1">#REF!</definedName>
    <definedName name="COLUMN2" localSheetId="0">#REF!</definedName>
    <definedName name="COLUMN2">#REF!</definedName>
    <definedName name="Commodity">[16]Input!$C$10</definedName>
    <definedName name="Companies" localSheetId="0">#REF!</definedName>
    <definedName name="Companies">#REF!</definedName>
    <definedName name="company">'[18]Operating Income Summary C-1'!$A$1</definedName>
    <definedName name="CONAME">[16]B!$A$1</definedName>
    <definedName name="CONTENTS" localSheetId="0">#REF!</definedName>
    <definedName name="CONTENTS">#REF!</definedName>
    <definedName name="Criticality" localSheetId="0">#REF!</definedName>
    <definedName name="Criticality">#REF!</definedName>
    <definedName name="curr_cust_pmts">'[8]Payment Calculation'!$C$24</definedName>
    <definedName name="CUSTCHG" localSheetId="0">#REF!</definedName>
    <definedName name="CUSTCHG">#REF!</definedName>
    <definedName name="CUSTCOM32" localSheetId="0">#REF!</definedName>
    <definedName name="CUSTCOM32">#REF!</definedName>
    <definedName name="CUSTCOM34" localSheetId="0">#REF!</definedName>
    <definedName name="CUSTCOM34">#REF!</definedName>
    <definedName name="CUSTCOM35" localSheetId="0">#REF!</definedName>
    <definedName name="CUSTCOM35">#REF!</definedName>
    <definedName name="CUSTCOM37" localSheetId="0">#REF!</definedName>
    <definedName name="CUSTCOM37">#REF!</definedName>
    <definedName name="CUSTCOM38" localSheetId="0">#REF!</definedName>
    <definedName name="CUSTCOM38">#REF!</definedName>
    <definedName name="CUSTGAS32" localSheetId="0">#REF!</definedName>
    <definedName name="CUSTGAS32">#REF!</definedName>
    <definedName name="CUSTGAS34" localSheetId="0">#REF!</definedName>
    <definedName name="CUSTGAS34">#REF!</definedName>
    <definedName name="CUSTGAS37" localSheetId="0">#REF!</definedName>
    <definedName name="CUSTGAS37">#REF!</definedName>
    <definedName name="CUSTHP32" localSheetId="0">#REF!</definedName>
    <definedName name="CUSTHP32">#REF!</definedName>
    <definedName name="CUSTHP34" localSheetId="0">#REF!</definedName>
    <definedName name="CUSTHP34">#REF!</definedName>
    <definedName name="CUSTHP35" localSheetId="0">#REF!</definedName>
    <definedName name="CUSTHP35">#REF!</definedName>
    <definedName name="CUSTHP37" localSheetId="0">#REF!</definedName>
    <definedName name="CUSTHP37">#REF!</definedName>
    <definedName name="CUSTHP38" localSheetId="0">#REF!</definedName>
    <definedName name="CUSTHP38">#REF!</definedName>
    <definedName name="CUSTRES32" localSheetId="0">#REF!</definedName>
    <definedName name="CUSTRES32">#REF!</definedName>
    <definedName name="CUSTRES34" localSheetId="0">#REF!</definedName>
    <definedName name="CUSTRES34">#REF!</definedName>
    <definedName name="CUSTRES35" localSheetId="0">#REF!</definedName>
    <definedName name="CUSTRES35">#REF!</definedName>
    <definedName name="CUSTRES37" localSheetId="0">#REF!</definedName>
    <definedName name="CUSTRES37">#REF!</definedName>
    <definedName name="CUSTRES38" localSheetId="0">#REF!</definedName>
    <definedName name="CUSTRES38">#REF!</definedName>
    <definedName name="CUSTRET16" localSheetId="0">#REF!</definedName>
    <definedName name="CUSTRET16">#REF!</definedName>
    <definedName name="CUSTRET32" localSheetId="0">#REF!</definedName>
    <definedName name="CUSTRET32">#REF!</definedName>
    <definedName name="CUSTRET34" localSheetId="0">#REF!</definedName>
    <definedName name="CUSTRET34">#REF!</definedName>
    <definedName name="CUSTRET35" localSheetId="0">#REF!</definedName>
    <definedName name="CUSTRET35">#REF!</definedName>
    <definedName name="CUSTRET37" localSheetId="0">#REF!</definedName>
    <definedName name="CUSTRET37">#REF!</definedName>
    <definedName name="CUSTRET38" localSheetId="0">#REF!</definedName>
    <definedName name="CUSTRET38">#REF!</definedName>
    <definedName name="CUSTRET43" localSheetId="0">#REF!</definedName>
    <definedName name="CUSTRET43">#REF!</definedName>
    <definedName name="CUSTTRAN32" localSheetId="0">#REF!</definedName>
    <definedName name="CUSTTRAN32">#REF!</definedName>
    <definedName name="CUSTTRAN34" localSheetId="0">#REF!</definedName>
    <definedName name="CUSTTRAN34">#REF!</definedName>
    <definedName name="CUSTTRAN35" localSheetId="0">#REF!</definedName>
    <definedName name="CUSTTRAN35">#REF!</definedName>
    <definedName name="CUSTTRAN37" localSheetId="0">#REF!</definedName>
    <definedName name="CUSTTRAN37">#REF!</definedName>
    <definedName name="CUSTTRAN38" localSheetId="0">#REF!</definedName>
    <definedName name="CUSTTRAN38">#REF!</definedName>
    <definedName name="CWC" localSheetId="0">'[6]Rev Def Sum'!#REF!</definedName>
    <definedName name="CWC">'[6]Rev Def Sum'!#REF!</definedName>
    <definedName name="CWC_12_96" localSheetId="0">#REF!</definedName>
    <definedName name="CWC_12_96">#REF!</definedName>
    <definedName name="CWC_12_97" localSheetId="0">#REF!</definedName>
    <definedName name="CWC_12_97">#REF!</definedName>
    <definedName name="CWC_9_97" localSheetId="0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 localSheetId="0">#REF!</definedName>
    <definedName name="DATA2">#REF!</definedName>
    <definedName name="_xlnm.Database" localSheetId="0">#REF!</definedName>
    <definedName name="_xlnm.Database">#REF!</definedName>
    <definedName name="date">'[23]Operating Income Summary C-1'!$A$4</definedName>
    <definedName name="dateb">'[17]B-1 p.1 Summary (Base)'!$A$4</definedName>
    <definedName name="datef">'[17]B-1 p.2 Summary (Forecast)'!$A$4</definedName>
    <definedName name="DAVE" localSheetId="0">'[2]E-2'!#REF!</definedName>
    <definedName name="DAVE">'[2]E-2'!#REF!</definedName>
    <definedName name="DC" localSheetId="0">[9]Sch2!#REF!</definedName>
    <definedName name="DC">[9]Sch2!#REF!</definedName>
    <definedName name="DEBT">[24]RORB!$B$2:$F$24</definedName>
    <definedName name="DEPPROD51" localSheetId="0">#REF!</definedName>
    <definedName name="DEPPROD51">#REF!</definedName>
    <definedName name="DEPR" localSheetId="0">#REF!</definedName>
    <definedName name="DEPR">#REF!</definedName>
    <definedName name="DEPTOT11" localSheetId="0">#REF!</definedName>
    <definedName name="DEPTOT11">#REF!</definedName>
    <definedName name="DEPTOT12" localSheetId="0">#REF!</definedName>
    <definedName name="DEPTOT12">#REF!</definedName>
    <definedName name="DEPTOT14" localSheetId="0">#REF!</definedName>
    <definedName name="DEPTOT14">#REF!</definedName>
    <definedName name="DEPTOT15" localSheetId="0">#REF!</definedName>
    <definedName name="DEPTOT15">#REF!</definedName>
    <definedName name="DEPTOT16" localSheetId="0">#REF!</definedName>
    <definedName name="DEPTOT16">#REF!</definedName>
    <definedName name="DEPTOT17" localSheetId="0">#REF!</definedName>
    <definedName name="DEPTOT17">#REF!</definedName>
    <definedName name="DEPTOT18" localSheetId="0">#REF!</definedName>
    <definedName name="DEPTOT18">#REF!</definedName>
    <definedName name="DEPTOT20" localSheetId="0">#REF!</definedName>
    <definedName name="DEPTOT20">#REF!</definedName>
    <definedName name="DEPTOT22" localSheetId="0">#REF!</definedName>
    <definedName name="DEPTOT22">#REF!</definedName>
    <definedName name="DEPTOT32" localSheetId="0">#REF!</definedName>
    <definedName name="DEPTOT32">#REF!</definedName>
    <definedName name="DEPTOT34" localSheetId="0">#REF!</definedName>
    <definedName name="DEPTOT34">#REF!</definedName>
    <definedName name="DEPTOT35" localSheetId="0">#REF!</definedName>
    <definedName name="DEPTOT35">#REF!</definedName>
    <definedName name="DEPTOT37" localSheetId="0">#REF!</definedName>
    <definedName name="DEPTOT37">#REF!</definedName>
    <definedName name="DEPTOT38" localSheetId="0">#REF!</definedName>
    <definedName name="DEPTOT38">#REF!</definedName>
    <definedName name="DEPTOT45" localSheetId="0">#REF!</definedName>
    <definedName name="DEPTOT45">#REF!</definedName>
    <definedName name="DEPTOT48" localSheetId="0">#REF!</definedName>
    <definedName name="DEPTOT48">#REF!</definedName>
    <definedName name="DEPTOT51" localSheetId="0">#REF!</definedName>
    <definedName name="DEPTOT51">#REF!</definedName>
    <definedName name="DEPTOT52" localSheetId="0">#REF!</definedName>
    <definedName name="DEPTOT52">#REF!</definedName>
    <definedName name="DEPTOT53" localSheetId="0">#REF!</definedName>
    <definedName name="DEPTOT53">#REF!</definedName>
    <definedName name="DIRBIL11" localSheetId="0">#REF!</definedName>
    <definedName name="DIRBIL11">#REF!</definedName>
    <definedName name="DIRBIL14" localSheetId="0">#REF!</definedName>
    <definedName name="DIRBIL14">#REF!</definedName>
    <definedName name="DIRBIL15" localSheetId="0">#REF!</definedName>
    <definedName name="DIRBIL15">#REF!</definedName>
    <definedName name="DIRBIL16" localSheetId="0">#REF!</definedName>
    <definedName name="DIRBIL16">#REF!</definedName>
    <definedName name="DIRBIL17" localSheetId="0">#REF!</definedName>
    <definedName name="DIRBIL17">#REF!</definedName>
    <definedName name="DIRBIL18" localSheetId="0">#REF!</definedName>
    <definedName name="DIRBIL18">#REF!</definedName>
    <definedName name="DIRBIL20" localSheetId="0">#REF!</definedName>
    <definedName name="DIRBIL20">#REF!</definedName>
    <definedName name="DIRBIL22" localSheetId="0">#REF!</definedName>
    <definedName name="DIRBIL22">#REF!</definedName>
    <definedName name="DIRBIL32" localSheetId="0">#REF!</definedName>
    <definedName name="DIRBIL32">#REF!</definedName>
    <definedName name="DIRBIL34" localSheetId="0">#REF!</definedName>
    <definedName name="DIRBIL34">#REF!</definedName>
    <definedName name="DIRBIL35" localSheetId="0">#REF!</definedName>
    <definedName name="DIRBIL35">#REF!</definedName>
    <definedName name="DIRBIL37" localSheetId="0">#REF!</definedName>
    <definedName name="DIRBIL37">#REF!</definedName>
    <definedName name="DIRBIL38" localSheetId="0">#REF!</definedName>
    <definedName name="DIRBIL38">#REF!</definedName>
    <definedName name="DIRBIL43" localSheetId="0">#REF!</definedName>
    <definedName name="DIRBIL43">#REF!</definedName>
    <definedName name="DIRBIL45" localSheetId="0">#REF!</definedName>
    <definedName name="DIRBIL45">#REF!</definedName>
    <definedName name="DIRBIL48" localSheetId="0">#REF!</definedName>
    <definedName name="DIRBIL48">#REF!</definedName>
    <definedName name="DIRBIL51" localSheetId="0">#REF!</definedName>
    <definedName name="DIRBIL51">#REF!</definedName>
    <definedName name="DIRBIL52" localSheetId="0">#REF!</definedName>
    <definedName name="DIRBIL52">#REF!</definedName>
    <definedName name="DIRBIL53" localSheetId="0">#REF!</definedName>
    <definedName name="DIRBIL53">#REF!</definedName>
    <definedName name="DISTINC" localSheetId="0">#REF!</definedName>
    <definedName name="DISTINC">#REF!</definedName>
    <definedName name="E_factor_amt">[8]Inputs!$B$32</definedName>
    <definedName name="EA">[8]Inputs!$B$8</definedName>
    <definedName name="EGC">[16]Input!$C$11</definedName>
    <definedName name="EGCDATE">[16]Input!$C$14</definedName>
    <definedName name="ENDrate">'[15]END FXrates'!$B$4:$F$46</definedName>
    <definedName name="Enrolled">[8]Inputs!$B$5</definedName>
    <definedName name="EQUITY">[24]RORB!$A$25:$G$49</definedName>
    <definedName name="Est_Enrollment">[8]Inputs!$B$17</definedName>
    <definedName name="EX3_SHT1" localSheetId="0">#REF!</definedName>
    <definedName name="EX3_SHT1">#REF!</definedName>
    <definedName name="EX3_SHT2" localSheetId="0">#REF!</definedName>
    <definedName name="EX3_SHT2">#REF!</definedName>
    <definedName name="EXPDIST32" localSheetId="0">#REF!</definedName>
    <definedName name="EXPDIST32">#REF!</definedName>
    <definedName name="EXPDIST34" localSheetId="0">#REF!</definedName>
    <definedName name="EXPDIST34">#REF!</definedName>
    <definedName name="EXPDIST35" localSheetId="0">#REF!</definedName>
    <definedName name="EXPDIST35">#REF!</definedName>
    <definedName name="EXPDIST37" localSheetId="0">#REF!</definedName>
    <definedName name="EXPDIST37">#REF!</definedName>
    <definedName name="EXPDIST38" localSheetId="0">#REF!</definedName>
    <definedName name="EXPDIST38">#REF!</definedName>
    <definedName name="EXPENSES" localSheetId="0">#REF!</definedName>
    <definedName name="EXPENSES">#REF!</definedName>
    <definedName name="EXPFACTOR" localSheetId="0">#REF!</definedName>
    <definedName name="EXPFACTOR">#REF!</definedName>
    <definedName name="EXPPROD51" localSheetId="0">#REF!</definedName>
    <definedName name="EXPPROD51">#REF!</definedName>
    <definedName name="EXPTOT11" localSheetId="0">#REF!</definedName>
    <definedName name="EXPTOT11">#REF!</definedName>
    <definedName name="EXPTOT12" localSheetId="0">#REF!</definedName>
    <definedName name="EXPTOT12">#REF!</definedName>
    <definedName name="EXPTOT14" localSheetId="0">#REF!</definedName>
    <definedName name="EXPTOT14">#REF!</definedName>
    <definedName name="EXPTOT15" localSheetId="0">#REF!</definedName>
    <definedName name="EXPTOT15">#REF!</definedName>
    <definedName name="EXPTOT16" localSheetId="0">#REF!</definedName>
    <definedName name="EXPTOT16">#REF!</definedName>
    <definedName name="EXPTOT17" localSheetId="0">#REF!</definedName>
    <definedName name="EXPTOT17">#REF!</definedName>
    <definedName name="EXPTOT18" localSheetId="0">#REF!</definedName>
    <definedName name="EXPTOT18">#REF!</definedName>
    <definedName name="EXPTOT20" localSheetId="0">#REF!</definedName>
    <definedName name="EXPTOT20">#REF!</definedName>
    <definedName name="EXPTOT22" localSheetId="0">#REF!</definedName>
    <definedName name="EXPTOT22">#REF!</definedName>
    <definedName name="EXPTOT32" localSheetId="0">#REF!</definedName>
    <definedName name="EXPTOT32">#REF!</definedName>
    <definedName name="EXPTOT34" localSheetId="0">#REF!</definedName>
    <definedName name="EXPTOT34">#REF!</definedName>
    <definedName name="EXPTOT35" localSheetId="0">#REF!</definedName>
    <definedName name="EXPTOT35">#REF!</definedName>
    <definedName name="EXPTOT37" localSheetId="0">#REF!</definedName>
    <definedName name="EXPTOT37">#REF!</definedName>
    <definedName name="EXPTOT38" localSheetId="0">#REF!</definedName>
    <definedName name="EXPTOT38">#REF!</definedName>
    <definedName name="EXPTOT45" localSheetId="0">#REF!</definedName>
    <definedName name="EXPTOT45">#REF!</definedName>
    <definedName name="EXPTOT48" localSheetId="0">#REF!</definedName>
    <definedName name="EXPTOT48">#REF!</definedName>
    <definedName name="EXPTOT51" localSheetId="0">#REF!</definedName>
    <definedName name="EXPTOT51">#REF!</definedName>
    <definedName name="EXPTOT52" localSheetId="0">#REF!</definedName>
    <definedName name="EXPTOT52">#REF!</definedName>
    <definedName name="EXPTOT53" localSheetId="0">#REF!</definedName>
    <definedName name="EXPTOT53">#REF!</definedName>
    <definedName name="EXPTRAN14" localSheetId="0">#REF!</definedName>
    <definedName name="EXPTRAN14">#REF!</definedName>
    <definedName name="EXPTRAN51" localSheetId="0">#REF!</definedName>
    <definedName name="EXPTRAN51">#REF!</definedName>
    <definedName name="FADIST32" localSheetId="0">#REF!</definedName>
    <definedName name="FADIST32">#REF!</definedName>
    <definedName name="FADIST34" localSheetId="0">#REF!</definedName>
    <definedName name="FADIST34">#REF!</definedName>
    <definedName name="FADIST35" localSheetId="0">#REF!</definedName>
    <definedName name="FADIST35">#REF!</definedName>
    <definedName name="FADIST37" localSheetId="0">#REF!</definedName>
    <definedName name="FADIST37">#REF!</definedName>
    <definedName name="FADIST38" localSheetId="0">#REF!</definedName>
    <definedName name="FADIST38">#REF!</definedName>
    <definedName name="FADSIT37" localSheetId="0">#REF!</definedName>
    <definedName name="FADSIT37">#REF!</definedName>
    <definedName name="FAPROD51" localSheetId="0">#REF!</definedName>
    <definedName name="FAPROD51">#REF!</definedName>
    <definedName name="FATOT11" localSheetId="0">#REF!</definedName>
    <definedName name="FATOT11">#REF!</definedName>
    <definedName name="FATOT12" localSheetId="0">#REF!</definedName>
    <definedName name="FATOT12">#REF!</definedName>
    <definedName name="FATOT14" localSheetId="0">#REF!</definedName>
    <definedName name="FATOT14">#REF!</definedName>
    <definedName name="FATOT15" localSheetId="0">#REF!</definedName>
    <definedName name="FATOT15">#REF!</definedName>
    <definedName name="FATOT16" localSheetId="0">#REF!</definedName>
    <definedName name="FATOT16">#REF!</definedName>
    <definedName name="FATOT17" localSheetId="0">#REF!</definedName>
    <definedName name="FATOT17">#REF!</definedName>
    <definedName name="FATOT18" localSheetId="0">#REF!</definedName>
    <definedName name="FATOT18">#REF!</definedName>
    <definedName name="FATOT20" localSheetId="0">#REF!</definedName>
    <definedName name="FATOT20">#REF!</definedName>
    <definedName name="FATOT22" localSheetId="0">#REF!</definedName>
    <definedName name="FATOT22">#REF!</definedName>
    <definedName name="FATOT32" localSheetId="0">#REF!</definedName>
    <definedName name="FATOT32">#REF!</definedName>
    <definedName name="FATOT34" localSheetId="0">#REF!</definedName>
    <definedName name="FATOT34">#REF!</definedName>
    <definedName name="FATOT35" localSheetId="0">#REF!</definedName>
    <definedName name="FATOT35">#REF!</definedName>
    <definedName name="FATOT37" localSheetId="0">#REF!</definedName>
    <definedName name="FATOT37">#REF!</definedName>
    <definedName name="FATOT38" localSheetId="0">#REF!</definedName>
    <definedName name="FATOT38">#REF!</definedName>
    <definedName name="fatot45" localSheetId="0">#REF!</definedName>
    <definedName name="fatot45">#REF!</definedName>
    <definedName name="FATOT48" localSheetId="0">#REF!</definedName>
    <definedName name="FATOT48">#REF!</definedName>
    <definedName name="FATOT51" localSheetId="0">#REF!</definedName>
    <definedName name="FATOT51">#REF!</definedName>
    <definedName name="FATOT52" localSheetId="0">#REF!</definedName>
    <definedName name="FATOT52">#REF!</definedName>
    <definedName name="FATOT53" localSheetId="0">#REF!</definedName>
    <definedName name="FATOT53">#REF!</definedName>
    <definedName name="FATRAN14" localSheetId="0">#REF!</definedName>
    <definedName name="FATRAN14">#REF!</definedName>
    <definedName name="FATRAN51" localSheetId="0">#REF!</definedName>
    <definedName name="FATRAN51">#REF!</definedName>
    <definedName name="fbdate">'[18]Operating Income Summary C-1'!$A$4</definedName>
    <definedName name="FDATE">'[18]Oper Rev&amp;Exp by Accts C2.1B'!$A$4</definedName>
    <definedName name="FEDTAX" localSheetId="0">'[6]Rev Def Sum'!#REF!</definedName>
    <definedName name="FEDTAX">'[6]Rev Def Sum'!#REF!</definedName>
    <definedName name="FICA">[25]Sheet1!$A$2:$R$48</definedName>
    <definedName name="FICA_CALULATION" localSheetId="0">#REF!</definedName>
    <definedName name="FICA_CALULATION">#REF!</definedName>
    <definedName name="FICA_FIC_TAX_MO" localSheetId="0">#REF!</definedName>
    <definedName name="FICA_FIC_TAX_MO">#REF!</definedName>
    <definedName name="FICA_FIT_TAX_BW" localSheetId="0">#REF!</definedName>
    <definedName name="FICA_FIT_TAX_BW">#REF!</definedName>
    <definedName name="FindRef">OFFSET('[12]% Invoice'!$A$1,0,0,COUNTA('[12]% Invoice'!$A$1:$A$65536),1)</definedName>
    <definedName name="forecast">'[17]Index A'!$C$18</definedName>
    <definedName name="FOREM_S" localSheetId="0">#REF!</definedName>
    <definedName name="FOREM_S">#REF!</definedName>
    <definedName name="FORESTORE" localSheetId="0">#REF!</definedName>
    <definedName name="FORESTORE">#REF!</definedName>
    <definedName name="FORESUM" localSheetId="0">#REF!</definedName>
    <definedName name="FORESUM">#REF!</definedName>
    <definedName name="FTLEE" localSheetId="0">#REF!</definedName>
    <definedName name="FTLEE">#REF!</definedName>
    <definedName name="FTY" localSheetId="0">#REF!</definedName>
    <definedName name="FTY">#REF!</definedName>
    <definedName name="FUELCOST" localSheetId="0">#REF!</definedName>
    <definedName name="FUELCOST">#REF!</definedName>
    <definedName name="FY" localSheetId="0">[9]Sch2!#REF!</definedName>
    <definedName name="FY">[9]Sch2!#REF!</definedName>
    <definedName name="FYDESC" localSheetId="0">#REF!</definedName>
    <definedName name="FYDESC">#REF!</definedName>
    <definedName name="GARY" localSheetId="0">#REF!</definedName>
    <definedName name="GARY">#REF!</definedName>
    <definedName name="GAS_PURCH_SORT" localSheetId="0">#REF!</definedName>
    <definedName name="GAS_PURCH_SORT">#REF!</definedName>
    <definedName name="GASCOST" localSheetId="0">#REF!</definedName>
    <definedName name="GASCOST">#REF!</definedName>
    <definedName name="GASNOTE" localSheetId="0">#REF!</definedName>
    <definedName name="GASNOTE">#REF!</definedName>
    <definedName name="Grade">[20]Assumptions!$J$8:$J$21</definedName>
    <definedName name="GROSS_WAGES" localSheetId="0">#REF!</definedName>
    <definedName name="GROSS_WAGES">#REF!</definedName>
    <definedName name="header" localSheetId="0">#REF!</definedName>
    <definedName name="header">#REF!</definedName>
    <definedName name="HIS_AVG_RT_BASE" localSheetId="0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'[19]L Graph (Data)'!$A$71:$DS$84</definedName>
    <definedName name="IBM">{"'Server Configuration'!$A$1:$DB$281"}</definedName>
    <definedName name="IC">{"'Server Configuration'!$A$1:$DB$281"}</definedName>
    <definedName name="IMFILE" localSheetId="0">#REF!</definedName>
    <definedName name="IMFILE">#REF!</definedName>
    <definedName name="INCTAX" localSheetId="0">'[6]Rev Def Sum'!#REF!</definedName>
    <definedName name="INCTAX">'[6]Rev Def Sum'!#REF!</definedName>
    <definedName name="INCTAX2" localSheetId="0">'[6]Rev Def Sum'!#REF!</definedName>
    <definedName name="INCTAX2">'[6]Rev Def Sum'!#REF!</definedName>
    <definedName name="INDADD" localSheetId="0">#REF!</definedName>
    <definedName name="INDADD">#REF!</definedName>
    <definedName name="INPUT" localSheetId="0">#REF!</definedName>
    <definedName name="INPUT">#REF!</definedName>
    <definedName name="Inputbase" localSheetId="0">'[10]A (Input) Inv MO Service Charge'!#REF!</definedName>
    <definedName name="Inputbase">'[10]A (Input) Inv MO Service Charge'!#REF!</definedName>
    <definedName name="INTCO" localSheetId="0">#REF!</definedName>
    <definedName name="INTCO">#REF!</definedName>
    <definedName name="INTEREST_WKST" localSheetId="0">#REF!</definedName>
    <definedName name="INTEREST_WKST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DIN">"AUTO"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MT_OUT">"c2145"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BROKER_REC_NO_REUT">"c5315"</definedName>
    <definedName name="IQ_AVG_BROKER_REC_REUT">"c3630"</definedName>
    <definedName name="IQ_AVG_DAILY_VOL">"c65"</definedName>
    <definedName name="IQ_AVG_INDUSTRY_REC">"c4455"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NCHMARK_SECURITY">"c2154"</definedName>
    <definedName name="IQ_BENCHMARK_SPRD">"c2153"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OND_COUPON">"c2183"</definedName>
    <definedName name="IQ_BOND_COUPON_TYPE">"c2184"</definedName>
    <definedName name="IQ_BOND_PRICE">"c2162"</definedName>
    <definedName name="IQ_BROK_COMISSION">"c98"</definedName>
    <definedName name="IQ_BROK_COMMISSION">"c3514"</definedName>
    <definedName name="IQ_BUILDINGS">"c99"</definedName>
    <definedName name="IQ_BUS_SEG_ASSETS">"c4067"</definedName>
    <definedName name="IQ_BUS_SEG_ASSETS_ABS">"c4089"</definedName>
    <definedName name="IQ_BUS_SEG_ASSETS_TOTAL">"c4112"</definedName>
    <definedName name="IQ_BUS_SEG_CAPEX">"c4079"</definedName>
    <definedName name="IQ_BUS_SEG_CAPEX_ABS">"c4101"</definedName>
    <definedName name="IQ_BUS_SEG_CAPEX_TOTAL">"c4116"</definedName>
    <definedName name="IQ_BUS_SEG_DA">"c4078"</definedName>
    <definedName name="IQ_BUS_SEG_DA_ABS">"c4100"</definedName>
    <definedName name="IQ_BUS_SEG_DA_TOTAL">"c4115"</definedName>
    <definedName name="IQ_BUS_SEG_EARNINGS_OP">"c4063"</definedName>
    <definedName name="IQ_BUS_SEG_EARNINGS_OP_ABS">"c4085"</definedName>
    <definedName name="IQ_BUS_SEG_EARNINGS_OP_TOTAL">"c4108"</definedName>
    <definedName name="IQ_BUS_SEG_EBT">"c4064"</definedName>
    <definedName name="IQ_BUS_SEG_EBT_ABS">"c4086"</definedName>
    <definedName name="IQ_BUS_SEG_EBT_TOTAL">"c4110"</definedName>
    <definedName name="IQ_BUS_SEG_GP">"c4066"</definedName>
    <definedName name="IQ_BUS_SEG_GP_ABS">"c4088"</definedName>
    <definedName name="IQ_BUS_SEG_GP_TOTAL">"c4109"</definedName>
    <definedName name="IQ_BUS_SEG_INC_TAX">"c4077"</definedName>
    <definedName name="IQ_BUS_SEG_INC_TAX_ABS">"c4099"</definedName>
    <definedName name="IQ_BUS_SEG_INC_TAX_TOTAL">"c4114"</definedName>
    <definedName name="IQ_BUS_SEG_INTEREST_EXP">"c4076"</definedName>
    <definedName name="IQ_BUS_SEG_INTEREST_EXP_ABS">"c4098"</definedName>
    <definedName name="IQ_BUS_SEG_INTEREST_EXP_TOTAL">"c4113"</definedName>
    <definedName name="IQ_BUS_SEG_NAME">"c5482"</definedName>
    <definedName name="IQ_BUS_SEG_NAME_ABS">"c5483"</definedName>
    <definedName name="IQ_BUS_SEG_NI">"c4065"</definedName>
    <definedName name="IQ_BUS_SEG_NI_ABS">"c4087"</definedName>
    <definedName name="IQ_BUS_SEG_NI_TOTAL">"c4111"</definedName>
    <definedName name="IQ_BUS_SEG_OPER_INC">"c4062"</definedName>
    <definedName name="IQ_BUS_SEG_OPER_INC_ABS">"c4084"</definedName>
    <definedName name="IQ_BUS_SEG_OPER_INC_TOTAL">"c4107"</definedName>
    <definedName name="IQ_BUS_SEG_REV">"c4068"</definedName>
    <definedName name="IQ_BUS_SEG_REV_ABS">"c4090"</definedName>
    <definedName name="IQ_BUS_SEG_REV_TOTAL">"c4106"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LL_DATE_SCHEDULE">"c2481"</definedName>
    <definedName name="IQ_CALL_FEATURE">"c2197"</definedName>
    <definedName name="IQ_CALL_PRICE_SCHEDULE">"c2482"</definedName>
    <definedName name="IQ_CALLABLE">"c2196"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"c3460"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FLOW_ACT_OR_EST">"c4154"</definedName>
    <definedName name="IQ_CASH_INTEREST">"c120"</definedName>
    <definedName name="IQ_CASH_INVEST">"c121"</definedName>
    <definedName name="IQ_CASH_OPER">"c122"</definedName>
    <definedName name="IQ_CASH_OPER_ACT_OR_EST">"c4164"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_DATE">"c2191"</definedName>
    <definedName name="IQ_CONV_EXP_DATE">"c3043"</definedName>
    <definedName name="IQ_CONV_PREMIUM">"c2195"</definedName>
    <definedName name="IQ_CONV_PRICE">"c2193"</definedName>
    <definedName name="IQ_CONV_RATIO">"c2192"</definedName>
    <definedName name="IQ_CONV_SECURITY">"c2189"</definedName>
    <definedName name="IQ_CONV_SECURITY_ISSUER">"c2190"</definedName>
    <definedName name="IQ_CONV_SECURITY_PRICE">"c2194"</definedName>
    <definedName name="IQ_CONVERT">"c2536"</definedName>
    <definedName name="IQ_CONVERT_PCT">"c2537"</definedName>
    <definedName name="IQ_CONVEXITY">"c2182"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EBITDA">"c5528"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TED_DATE">"c2185"</definedName>
    <definedName name="IQ_DAY_COUNT">"c2161"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OSITS_INTEREST_SECURITIES">"c5509"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ACT_OR_EST">"c4278"</definedName>
    <definedName name="IQ_DISTRIBUTABLE_CASH_PAYOUT">"c3005"</definedName>
    <definedName name="IQ_DISTRIBUTABLE_CASH_SHARE">"c3003"</definedName>
    <definedName name="IQ_DISTRIBUTABLE_CASH_SHARE_ACT_OR_EST">"c4286"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URATION">"c2181"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ANNOUNCE_DATE_REUT">"c5314"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EQ_INC">"c3498"</definedName>
    <definedName name="IQ_EBIT_EQ_INC_EXCL_SBC">"c3502"</definedName>
    <definedName name="IQ_EBIT_EXCL_SBC">"c3082"</definedName>
    <definedName name="IQ_EBIT_GW_ACT_OR_EST">"c4306"</definedName>
    <definedName name="IQ_EBIT_INT">"c360"</definedName>
    <definedName name="IQ_EBIT_MARGIN">"c359"</definedName>
    <definedName name="IQ_EBIT_OVER_IE">"c1369"</definedName>
    <definedName name="IQ_EBIT_SBC_ACT_OR_EST">"c4316"</definedName>
    <definedName name="IQ_EBIT_SBC_GW_ACT_OR_EST">"c4320"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ST_REUT">"c3640"</definedName>
    <definedName name="IQ_EBITDA_EXCL_SBC">"c3081"</definedName>
    <definedName name="IQ_EBITDA_HIGH_EST">"c370"</definedName>
    <definedName name="IQ_EBITDA_HIGH_EST_REUT">"c3642"</definedName>
    <definedName name="IQ_EBITDA_INT">"c373"</definedName>
    <definedName name="IQ_EBITDA_LOW_EST">"c371"</definedName>
    <definedName name="IQ_EBITDA_LOW_EST_REUT">"c3643"</definedName>
    <definedName name="IQ_EBITDA_MARGIN">"c372"</definedName>
    <definedName name="IQ_EBITDA_MEDIAN_EST">"c1663"</definedName>
    <definedName name="IQ_EBITDA_MEDIAN_EST_REUT">"c3641"</definedName>
    <definedName name="IQ_EBITDA_NUM_EST">"c374"</definedName>
    <definedName name="IQ_EBITDA_NUM_EST_REUT">"c3644"</definedName>
    <definedName name="IQ_EBITDA_OVER_TOTAL_IE">"c1371"</definedName>
    <definedName name="IQ_EBITDA_SBC_ACT_OR_EST">"c4337"</definedName>
    <definedName name="IQ_EBITDA_STDDEV_EST">"c375"</definedName>
    <definedName name="IQ_EBITDA_STDDEV_EST_REUT">"c3645"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SBC_ACT_OR_EST">"c4350"</definedName>
    <definedName name="IQ_EBT_SBC_GW_ACT_OR_EST">"c4354"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EST">"c399"</definedName>
    <definedName name="IQ_EPS_EST_REUT">"c5453"</definedName>
    <definedName name="IQ_EPS_HIGH_EST">"c400"</definedName>
    <definedName name="IQ_EPS_HIGH_EST_REUT">"c5454"</definedName>
    <definedName name="IQ_EPS_LOW_EST">"c401"</definedName>
    <definedName name="IQ_EPS_LOW_EST_REUT">"c5455"</definedName>
    <definedName name="IQ_EPS_MEDIAN_EST">"c1661"</definedName>
    <definedName name="IQ_EPS_MEDIAN_EST_REUT">"c5456"</definedName>
    <definedName name="IQ_EPS_NORM">"c1902"</definedName>
    <definedName name="IQ_EPS_NUM_EST">"c402"</definedName>
    <definedName name="IQ_EPS_NUM_EST_REUT">"c5451"</definedName>
    <definedName name="IQ_EPS_SBC_ACT_OR_EST">"c4376"</definedName>
    <definedName name="IQ_EPS_SBC_GW_ACT_OR_EST">"c4380"</definedName>
    <definedName name="IQ_EPS_STDDEV_EST">"c403"</definedName>
    <definedName name="IQ_EPS_STDDEV_EST_REUT">"c5452"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CURRENCY">"c2140"</definedName>
    <definedName name="IQ_EST_CURRENCY_REUT">"c5437"</definedName>
    <definedName name="IQ_EST_DATE">"c1634"</definedName>
    <definedName name="IQ_EST_DATE_REUT">"c5438"</definedName>
    <definedName name="IQ_EST_EPS_GROWTH_1YR">"c1636"</definedName>
    <definedName name="IQ_EST_EPS_GROWTH_1YR_REUT">"c3646"</definedName>
    <definedName name="IQ_EST_EPS_GROWTH_5YR">"c1655"</definedName>
    <definedName name="IQ_EST_EPS_GROWTH_5YR_REUT">"c3633"</definedName>
    <definedName name="IQ_EST_EPS_GROWTH_Q_1YR">"c1641"</definedName>
    <definedName name="IQ_EST_EPS_GROWTH_Q_1YR_REUT">"c5410"</definedName>
    <definedName name="IQ_EST_VENDOR">"c5564"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VAL_DATE">"c2180"</definedName>
    <definedName name="IQ_EXCHANGE">"c405"</definedName>
    <definedName name="IQ_EXCISE_TAXES_EXCL_SALES">"c5515"</definedName>
    <definedName name="IQ_EXCISE_TAXES_INCL_SALES">"c5514"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DJ_ACT_OR_EST">"c4435"</definedName>
    <definedName name="IQ_FFO_PAYOUT_RATIO">"c3492"</definedName>
    <definedName name="IQ_FFO_SHARE_ACT_OR_EST">"c4446"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CURRENT_PORT_DEBT_TOTAL">"c5524"</definedName>
    <definedName name="IQ_FIN_DIV_CURRENT_PORT_LEASES_TOTAL">"c5523"</definedName>
    <definedName name="IQ_FIN_DIV_DEBT_CURRENT">"c429"</definedName>
    <definedName name="IQ_FIN_DIV_DEBT_LT">"c430"</definedName>
    <definedName name="IQ_FIN_DIV_DEBT_LT_TOTAL">"c5526"</definedName>
    <definedName name="IQ_FIN_DIV_EXP">"c431"</definedName>
    <definedName name="IQ_FIN_DIV_INT_EXP">"c432"</definedName>
    <definedName name="IQ_FIN_DIV_LEASES_LT_TOTAL">"c5525"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NOTES_PAY_TOTAL">"c5522"</definedName>
    <definedName name="IQ_FIN_DIV_REV">"c437"</definedName>
    <definedName name="IQ_FIN_DIV_ST_DEBT_TOTAL">"c5527"</definedName>
    <definedName name="IQ_FINANCING_CASH">"c1405"</definedName>
    <definedName name="IQ_FINANCING_CASH_SUPPL">"c1406"</definedName>
    <definedName name="IQ_FINISHED_INV">"c438"</definedName>
    <definedName name="IQ_FIRST_INT_DATE">"c2186"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EO_SEG_ASSETS">"c4069"</definedName>
    <definedName name="IQ_GEO_SEG_ASSETS_ABS">"c4091"</definedName>
    <definedName name="IQ_GEO_SEG_ASSETS_TOTAL">"c4123"</definedName>
    <definedName name="IQ_GEO_SEG_CAPEX">"c4083"</definedName>
    <definedName name="IQ_GEO_SEG_CAPEX_ABS">"c4105"</definedName>
    <definedName name="IQ_GEO_SEG_CAPEX_TOTAL">"c4127"</definedName>
    <definedName name="IQ_GEO_SEG_DA">"c4082"</definedName>
    <definedName name="IQ_GEO_SEG_DA_ABS">"c4104"</definedName>
    <definedName name="IQ_GEO_SEG_DA_TOTAL">"c4126"</definedName>
    <definedName name="IQ_GEO_SEG_EARNINGS_OP">"c4073"</definedName>
    <definedName name="IQ_GEO_SEG_EARNINGS_OP_ABS">"c4095"</definedName>
    <definedName name="IQ_GEO_SEG_EARNINGS_OP_TOTAL">"c4119"</definedName>
    <definedName name="IQ_GEO_SEG_EBT">"c4072"</definedName>
    <definedName name="IQ_GEO_SEG_EBT_ABS">"c4094"</definedName>
    <definedName name="IQ_GEO_SEG_EBT_TOTAL">"c4121"</definedName>
    <definedName name="IQ_GEO_SEG_GP">"c4070"</definedName>
    <definedName name="IQ_GEO_SEG_GP_ABS">"c4092"</definedName>
    <definedName name="IQ_GEO_SEG_GP_TOTAL">"c4120"</definedName>
    <definedName name="IQ_GEO_SEG_INC_TAX">"c4081"</definedName>
    <definedName name="IQ_GEO_SEG_INC_TAX_ABS">"c4103"</definedName>
    <definedName name="IQ_GEO_SEG_INC_TAX_TOTAL">"c4125"</definedName>
    <definedName name="IQ_GEO_SEG_INTEREST_EXP">"c4080"</definedName>
    <definedName name="IQ_GEO_SEG_INTEREST_EXP_ABS">"c4102"</definedName>
    <definedName name="IQ_GEO_SEG_INTEREST_EXP_TOTAL">"c4124"</definedName>
    <definedName name="IQ_GEO_SEG_NAME">"c5484"</definedName>
    <definedName name="IQ_GEO_SEG_NAME_ABS">"c5485"</definedName>
    <definedName name="IQ_GEO_SEG_NI">"c4071"</definedName>
    <definedName name="IQ_GEO_SEG_NI_ABS">"c4093"</definedName>
    <definedName name="IQ_GEO_SEG_NI_TOTAL">"c4122"</definedName>
    <definedName name="IQ_GEO_SEG_OPER_INC">"c4075"</definedName>
    <definedName name="IQ_GEO_SEG_OPER_INC_ABS">"c4097"</definedName>
    <definedName name="IQ_GEO_SEG_OPER_INC_TOTAL">"c4118"</definedName>
    <definedName name="IQ_GEO_SEG_REV">"c4074"</definedName>
    <definedName name="IQ_GEO_SEG_REV_ABS">"c4096"</definedName>
    <definedName name="IQ_GEO_SEG_REV_TOTAL">"c4117"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SPRD">"c2155"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_TARGET_PRICE_REUT">"c5317"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DUSTRY">"c3601"</definedName>
    <definedName name="IQ_INDUSTRY_GROUP">"c3602"</definedName>
    <definedName name="IQ_INDUSTRY_SECTOR">"c3603"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GOV_SECURITY">"c5510"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MUNI_SECURITY">"c5512"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_SECURITY_SUPPL">"c5511"</definedName>
    <definedName name="IQ_IPRD">"c644"</definedName>
    <definedName name="IQ_ISS_DEBT_NET">"c1391"</definedName>
    <definedName name="IQ_ISS_STOCK_NET">"c1601"</definedName>
    <definedName name="IQ_ISSUE_CURRENCY">"c2156"</definedName>
    <definedName name="IQ_ISSUE_NAME">"c2142"</definedName>
    <definedName name="IQ_ISSUER">"c2143"</definedName>
    <definedName name="IQ_ISSUER_CIQID">"c2258"</definedName>
    <definedName name="IQ_ISSUER_PARENT">"c2144"</definedName>
    <definedName name="IQ_ISSUER_PARENT_CIQID">"c2260"</definedName>
    <definedName name="IQ_ISSUER_PARENT_TICKER">"c2259"</definedName>
    <definedName name="IQ_ISSUER_TICKER">"c2252"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PMT_DATE">"c2188"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_TARGET_PRICE_REUT">"c5318"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CAPEX_ACT_OR_EST">"c4458"</definedName>
    <definedName name="IQ_MAINT_REPAIR">"c2087"</definedName>
    <definedName name="IQ_MAKE_WHOLE_END_DATE">"c2493"</definedName>
    <definedName name="IQ_MAKE_WHOLE_SPREAD">"c2494"</definedName>
    <definedName name="IQ_MAKE_WHOLE_START_DATE">"c2492"</definedName>
    <definedName name="IQ_MARKET_CAP_LFCF">"c2209"</definedName>
    <definedName name="IQ_MARKETCAP">"c712"</definedName>
    <definedName name="IQ_MARKETING">"c2239"</definedName>
    <definedName name="IQ_MATURITY_DATE">"c2146"</definedName>
    <definedName name="IQ_MC_RATIO">"c2783"</definedName>
    <definedName name="IQ_MC_STATUTORY_SURPLUS">"c2772"</definedName>
    <definedName name="IQ_MEDIAN_TARGET_PRICE">"c1650"</definedName>
    <definedName name="IQ_MEDIAN_TARGET_PRICE_REUT">"c5316"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KTCAP_TOTAL_REV_FWD_REUT">"c4048"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EXT_CALL_DATE">"c2198"</definedName>
    <definedName name="IQ_NEXT_CALL_PRICE">"c2199"</definedName>
    <definedName name="IQ_NEXT_INT_DATE">"c2187"</definedName>
    <definedName name="IQ_NEXT_PUT_DATE">"c2200"</definedName>
    <definedName name="IQ_NEXT_PUT_PRICE">"c2201"</definedName>
    <definedName name="IQ_NEXT_SINK_FUND_AMOUNT">"c2490"</definedName>
    <definedName name="IQ_NEXT_SINK_FUND_DATE">"c2489"</definedName>
    <definedName name="IQ_NEXT_SINK_FUND_PRICE">"c2491"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SBC_ACT_OR_EST">"c4474"</definedName>
    <definedName name="IQ_NI_SBC_GW_ACT_OR_EST">"c4478"</definedName>
    <definedName name="IQ_NI_SFAS">"c795"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FFER_AMOUNT">"c2152"</definedName>
    <definedName name="IQ_OFFER_COUPON">"c2147"</definedName>
    <definedName name="IQ_OFFER_COUPON_TYPE">"c2148"</definedName>
    <definedName name="IQ_OFFER_DATE">"c2149"</definedName>
    <definedName name="IQ_OFFER_PRICE">"c2150"</definedName>
    <definedName name="IQ_OFFER_YIELD">"c2151"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UNRECOG_PRIOR">"c3320"</definedName>
    <definedName name="IQ_OPEB_UNRECOG_PRIOR_DOM">"c3318"</definedName>
    <definedName name="IQ_OPEB_UNRECOG_PRIOR_FOREIGN">"c3319"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MORT">"c5563"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OWNERSHIP">"c2160"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EXCL_FWD_REUT">"c4049"</definedName>
    <definedName name="IQ_PE_NORMALIZED">"c2207"</definedName>
    <definedName name="IQ_PE_RATIO">"c1610"</definedName>
    <definedName name="IQ_PEG_FWD">"c1863"</definedName>
    <definedName name="IQ_PEG_FWD_REUT">"c4052"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MT_FREQ">"c2236"</definedName>
    <definedName name="IQ_POISON_PUT_EFFECT_DATE">"c2486"</definedName>
    <definedName name="IQ_POISON_PUT_EXPIRATION_DATE">"c2487"</definedName>
    <definedName name="IQ_POISON_PUT_PRICE">"c2488"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ICE_OVER_BVPS">"c1412"</definedName>
    <definedName name="IQ_PRICE_OVER_LTM_EPS">"c1413"</definedName>
    <definedName name="IQ_PRICE_TARGET">"c82"</definedName>
    <definedName name="IQ_PRICE_TARGET_REUT">"c3631"</definedName>
    <definedName name="IQ_PRICEDATE">"c1069"</definedName>
    <definedName name="IQ_PRICING_DATE">"c1613"</definedName>
    <definedName name="IQ_PRIMARY_INDUSTRY">"c1070"</definedName>
    <definedName name="IQ_PRINCIPAL_AMT">"c2157"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T_DATE_SCHEDULE">"c2483"</definedName>
    <definedName name="IQ_PUT_NOTIFICATION">"c2485"</definedName>
    <definedName name="IQ_PUT_PRICE_SCHEDULE">"c2484"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CURRING_PROFIT_ACT_OR_EST">"c4507"</definedName>
    <definedName name="IQ_RECURRING_PROFIT_SHARE_ACT_OR_EST">"c4508"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STDDEV_EST_REUT">"c3639"</definedName>
    <definedName name="IQ_REV_UTI">"c1125"</definedName>
    <definedName name="IQ_REVENUE">"c1422"</definedName>
    <definedName name="IQ_REVENUE_EST">"c1126"</definedName>
    <definedName name="IQ_REVENUE_EST_REUT">"c3634"</definedName>
    <definedName name="IQ_REVENUE_HIGH_EST">"c1127"</definedName>
    <definedName name="IQ_REVENUE_HIGH_EST_REUT">"c3636"</definedName>
    <definedName name="IQ_REVENUE_LOW_EST">"c1128"</definedName>
    <definedName name="IQ_REVENUE_LOW_EST_REUT">"c3637"</definedName>
    <definedName name="IQ_REVENUE_MEDIAN_EST">"c1662"</definedName>
    <definedName name="IQ_REVENUE_MEDIAN_EST_REUT">"c3635"</definedName>
    <definedName name="IQ_REVENUE_NUM_EST">"c1129"</definedName>
    <definedName name="IQ_REVENUE_NUM_EST_REUT">"c3638"</definedName>
    <definedName name="IQ_REVISION_DATE_">39483.7502777778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_PURCHASED_RESELL">"c5513"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LEVEL">"c2159"</definedName>
    <definedName name="IQ_SECURITY_NOTES">"c2202"</definedName>
    <definedName name="IQ_SECURITY_OWN">"c1153"</definedName>
    <definedName name="IQ_SECURITY_RESELL">"c1154"</definedName>
    <definedName name="IQ_SECURITY_TYPE">"c2158"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_BANK">"c2637"</definedName>
    <definedName name="IQ_SP_BANK_ACTION">"c2636"</definedName>
    <definedName name="IQ_SP_BANK_DATE">"c2635"</definedName>
    <definedName name="IQ_SP_FIN_ENHANCE_FX">"c2631"</definedName>
    <definedName name="IQ_SP_FIN_ENHANCE_FX_ACTION">"c2630"</definedName>
    <definedName name="IQ_SP_FIN_ENHANCE_FX_DATE">"c2629"</definedName>
    <definedName name="IQ_SP_FIN_ENHANCE_LC">"c2634"</definedName>
    <definedName name="IQ_SP_FIN_ENHANCE_LC_ACTION">"c2633"</definedName>
    <definedName name="IQ_SP_FIN_ENHANCE_LC_DATE">"c2632"</definedName>
    <definedName name="IQ_SP_FIN_STRENGTH_LC_ACTION_LT">"c2625"</definedName>
    <definedName name="IQ_SP_FIN_STRENGTH_LC_ACTION_ST">"c2626"</definedName>
    <definedName name="IQ_SP_FIN_STRENGTH_LC_DATE_LT">"c2623"</definedName>
    <definedName name="IQ_SP_FIN_STRENGTH_LC_DATE_ST">"c2624"</definedName>
    <definedName name="IQ_SP_FIN_STRENGTH_LC_LT">"c2627"</definedName>
    <definedName name="IQ_SP_FIN_STRENGTH_LC_ST">"c2628"</definedName>
    <definedName name="IQ_SP_FX_ACTION_LT">"c2613"</definedName>
    <definedName name="IQ_SP_FX_ACTION_ST">"c2614"</definedName>
    <definedName name="IQ_SP_FX_DATE_LT">"c2611"</definedName>
    <definedName name="IQ_SP_FX_DATE_ST">"c2612"</definedName>
    <definedName name="IQ_SP_FX_LT">"c2615"</definedName>
    <definedName name="IQ_SP_FX_ST">"c2616"</definedName>
    <definedName name="IQ_SP_ISSUE_ACTION">"c2644"</definedName>
    <definedName name="IQ_SP_ISSUE_DATE">"c2643"</definedName>
    <definedName name="IQ_SP_ISSUE_LT">"c2645"</definedName>
    <definedName name="IQ_SP_ISSUE_OUTLOOK_WATCH">"c2650"</definedName>
    <definedName name="IQ_SP_ISSUE_OUTLOOK_WATCH_DATE">"c2649"</definedName>
    <definedName name="IQ_SP_ISSUE_RECOVER">"c2648"</definedName>
    <definedName name="IQ_SP_ISSUE_RECOVER_ACTION">"c2647"</definedName>
    <definedName name="IQ_SP_ISSUE_RECOVER_DATE">"c2646"</definedName>
    <definedName name="IQ_SP_LC_ACTION_LT">"c2619"</definedName>
    <definedName name="IQ_SP_LC_ACTION_ST">"c2620"</definedName>
    <definedName name="IQ_SP_LC_DATE_LT">"c2617"</definedName>
    <definedName name="IQ_SP_LC_DATE_ST">"c2618"</definedName>
    <definedName name="IQ_SP_LC_LT">"c2621"</definedName>
    <definedName name="IQ_SP_LC_ST">"c2622"</definedName>
    <definedName name="IQ_SP_OUTLOOK_WATCH">"c2639"</definedName>
    <definedName name="IQ_SP_OUTLOOK_WATCH_DATE">"c2638"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TW">"c2166"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NUM_REUT">"c5319"</definedName>
    <definedName name="IQ_TARGET_PRICE_STDDEV">"c1654"</definedName>
    <definedName name="IQ_TARGET_PRICE_STDDEV_REUT">"c5320"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BITDA_FWD_REUT">"c4050"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TOTAL_REV_FWD_REUT">"c4051"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UNUSUAL_BNK">"c5516"</definedName>
    <definedName name="IQ_TOTAL_UNUSUAL_BR">"c5517"</definedName>
    <definedName name="IQ_TOTAL_UNUSUAL_FIN">"c5518"</definedName>
    <definedName name="IQ_TOTAL_UNUSUAL_INS">"c5519"</definedName>
    <definedName name="IQ_TOTAL_UNUSUAL_REIT">"c5520"</definedName>
    <definedName name="IQ_TOTAL_UNUSUAL_UTI">"c5521"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_EQ_INC">"c3611"</definedName>
    <definedName name="IQ_TR_ACQ_EBITDA">"c2381"</definedName>
    <definedName name="IQ_TR_ACQ_EBITDA_EQ_INC">"c3610"</definedName>
    <definedName name="IQ_TR_ACQ_FILING_CURRENCY">"c3033"</definedName>
    <definedName name="IQ_TR_ACQ_FILINGDATE">"c3607"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ERIODDATE">"c3606"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_EQ_INC">"c3609"</definedName>
    <definedName name="IQ_TR_TARGET_EBITDA">"c2334"</definedName>
    <definedName name="IQ_TR_TARGET_EBITDA_EQ_INC">"c3608"</definedName>
    <definedName name="IQ_TR_TARGET_FILING_CURRENCY">"c3034"</definedName>
    <definedName name="IQ_TR_TARGET_FILINGDATE">"c3605"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ERIODDATE">"c3604"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LT_PARENT">"c3037"</definedName>
    <definedName name="IQ_ULT_PARENT_CIQID">"c3039"</definedName>
    <definedName name="IQ_ULT_PARENT_TICKER">"c3038"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W">"c2163"</definedName>
    <definedName name="IQ_YTW_DATE">"c2164"</definedName>
    <definedName name="IQ_YTW_DATE_TYPE">"c2165"</definedName>
    <definedName name="IQ_Z_SCORE">"c1339"</definedName>
    <definedName name="IRefbase">'[10]L Graph (Data)'!$A$113:$DS$126</definedName>
    <definedName name="Irefbaseunits">'[19]L Graph (Data)'!$A$109:$DS$125</definedName>
    <definedName name="ITARCRRCCHARGE">'[11]L Graph (Data)'!$A$187:$DS$233</definedName>
    <definedName name="ITbasefee">'[11]L Graph (Data)'!$A$49:$DS$60</definedName>
    <definedName name="ITbaseRUFee">'[11]L Graph (Data)'!$A$239:$DS$286</definedName>
    <definedName name="ITbinputsumru">'[11]L Graph (Data)'!$A$81:$DS$128</definedName>
    <definedName name="ITbinputvol">'[11]L Graph (Data)'!$A$19:$DS$30</definedName>
    <definedName name="ITCinputvol">'[11]L Graph (Data)'!$A$34:$DS$45</definedName>
    <definedName name="ITIbaselineunits">'[11]L Graph (Data)'!$A$63:$DS$74</definedName>
    <definedName name="ITNetArcCharge">'[11]L Graph (Data)'!$A$293:$DS$339</definedName>
    <definedName name="ITnetservfee">'[11]L Graph (Data)'!$A$344:$DS$355</definedName>
    <definedName name="ITrefbaselineunits">'[11]L Graph (Data)'!$A$132:$DS$181</definedName>
    <definedName name="JTC">'[17]Operating Income Summary C-1'!$M$9</definedName>
    <definedName name="LABOR" localSheetId="0">#REF!</definedName>
    <definedName name="LABOR">#REF!</definedName>
    <definedName name="licenseduration" localSheetId="0">#REF!</definedName>
    <definedName name="licenseduration">#REF!</definedName>
    <definedName name="licensescope" localSheetId="0">#REF!</definedName>
    <definedName name="licensescope">#REF!</definedName>
    <definedName name="LOBBYING" localSheetId="0">#REF!</definedName>
    <definedName name="LOBBYING">#REF!</definedName>
    <definedName name="lookup">'[26]Input Sheet'!$A$9:$BM$140</definedName>
    <definedName name="M_S" localSheetId="0">#REF!</definedName>
    <definedName name="M_S">#REF!</definedName>
    <definedName name="mktcomp" localSheetId="0">#REF!</definedName>
    <definedName name="mktcomp">#REF!</definedName>
    <definedName name="mktfin2" localSheetId="0">#REF!</definedName>
    <definedName name="mktfin2">#REF!</definedName>
    <definedName name="mktfin3" localSheetId="0">#REF!</definedName>
    <definedName name="mktfin3">#REF!</definedName>
    <definedName name="mktfin6" localSheetId="0">#REF!</definedName>
    <definedName name="mktfin6">#REF!</definedName>
    <definedName name="mktpage4" localSheetId="0">#REF!</definedName>
    <definedName name="mktpage4">#REF!</definedName>
    <definedName name="MKTPRODUCT" localSheetId="0">#REF!</definedName>
    <definedName name="MKTPRODUCT">#REF!</definedName>
    <definedName name="NCSC" localSheetId="0">'[27]Rev Def Sum'!#REF!</definedName>
    <definedName name="NCSC">'[27]Rev Def Sum'!#REF!</definedName>
    <definedName name="NCSCLB" hidden="1">{"'Server Configuration'!$A$1:$DB$281"}</definedName>
    <definedName name="NEBT" localSheetId="0">#REF!</definedName>
    <definedName name="NEBT">#REF!</definedName>
    <definedName name="NEWFILE" localSheetId="0">#REF!</definedName>
    <definedName name="NEWFILE">#REF!</definedName>
    <definedName name="NJANG" localSheetId="0">#REF!</definedName>
    <definedName name="NJANG">#REF!</definedName>
    <definedName name="NJDIST" localSheetId="0">#REF!</definedName>
    <definedName name="NJDIST">#REF!</definedName>
    <definedName name="No." localSheetId="0">#REF!</definedName>
    <definedName name="No.">#REF!</definedName>
    <definedName name="NORM_VOL" localSheetId="0">#REF!</definedName>
    <definedName name="NORM_VOL">#REF!</definedName>
    <definedName name="nousf" localSheetId="0">#REF!</definedName>
    <definedName name="nousf">#REF!</definedName>
    <definedName name="NPM" localSheetId="0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 localSheetId="0">#REF!='[28]September Travel Detail'!#REF!</definedName>
    <definedName name="NvsInstanceHook">#REF!='[28]September Travel Detail'!#REF!</definedName>
    <definedName name="NvsInstanceHook_1" localSheetId="0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[8]Inputs!$B$34</definedName>
    <definedName name="OTHERTAX" localSheetId="0">#REF!</definedName>
    <definedName name="OTHERTAX">#REF!</definedName>
    <definedName name="OTPAY" localSheetId="0">#REF!</definedName>
    <definedName name="OTPAY">#REF!</definedName>
    <definedName name="PAGE_" localSheetId="0">#REF!</definedName>
    <definedName name="PAGE_">#REF!</definedName>
    <definedName name="PAGE_1" localSheetId="0">#REF!</definedName>
    <definedName name="PAGE_1">#REF!</definedName>
    <definedName name="PAGE_10" localSheetId="0">#REF!</definedName>
    <definedName name="PAGE_10">#REF!</definedName>
    <definedName name="PAGE_11" localSheetId="0">#REF!</definedName>
    <definedName name="PAGE_11">#REF!</definedName>
    <definedName name="PAGE_12" localSheetId="0">#REF!</definedName>
    <definedName name="PAGE_12">#REF!</definedName>
    <definedName name="PAGE_13" localSheetId="0">#REF!</definedName>
    <definedName name="PAGE_13">#REF!</definedName>
    <definedName name="PAGE_14" localSheetId="0">#REF!</definedName>
    <definedName name="PAGE_14">#REF!</definedName>
    <definedName name="PAGE_19" localSheetId="0">#REF!</definedName>
    <definedName name="PAGE_19">#REF!</definedName>
    <definedName name="PAGE_2" localSheetId="0">#REF!</definedName>
    <definedName name="PAGE_2">#REF!</definedName>
    <definedName name="PAGE_20" localSheetId="0">#REF!</definedName>
    <definedName name="PAGE_20">#REF!</definedName>
    <definedName name="PAGE_21" localSheetId="0">#REF!</definedName>
    <definedName name="PAGE_21">#REF!</definedName>
    <definedName name="PAGE_25" localSheetId="0">#REF!</definedName>
    <definedName name="PAGE_25">#REF!</definedName>
    <definedName name="PAGE_3" localSheetId="0">#REF!</definedName>
    <definedName name="PAGE_3">#REF!</definedName>
    <definedName name="PAGE_4" localSheetId="0">#REF!</definedName>
    <definedName name="PAGE_4">#REF!</definedName>
    <definedName name="PAGE_5" localSheetId="0">#REF!</definedName>
    <definedName name="PAGE_5">#REF!</definedName>
    <definedName name="PAGE_6" localSheetId="0">#REF!</definedName>
    <definedName name="PAGE_6">#REF!</definedName>
    <definedName name="PAGE_7" localSheetId="0">#REF!</definedName>
    <definedName name="PAGE_7">#REF!</definedName>
    <definedName name="PAGE_8" localSheetId="0">#REF!</definedName>
    <definedName name="PAGE_8">#REF!</definedName>
    <definedName name="PAGE_9" localSheetId="0">#REF!</definedName>
    <definedName name="PAGE_9">#REF!</definedName>
    <definedName name="PAGE01" localSheetId="0">#REF!</definedName>
    <definedName name="PAGE01">#REF!</definedName>
    <definedName name="PAGE1" localSheetId="0">#REF!</definedName>
    <definedName name="PAGE1">#REF!</definedName>
    <definedName name="PAGE2" localSheetId="0">'[29]Rate Base Summary Sch B-1'!#REF!</definedName>
    <definedName name="PAGE2">'[29]Rate Base Summary Sch B-1'!#REF!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'[30]B-2.3'!#REF!</definedName>
    <definedName name="PAGE5">'[30]B-2.3'!#REF!</definedName>
    <definedName name="PAGE6" localSheetId="0">'[30]B-2.3'!#REF!</definedName>
    <definedName name="PAGE6">'[30]B-2.3'!#REF!</definedName>
    <definedName name="PAGE7" localSheetId="0">#REF!</definedName>
    <definedName name="PAGE7">#REF!</definedName>
    <definedName name="PAGE8" localSheetId="0">#REF!</definedName>
    <definedName name="PAGE8">#REF!</definedName>
    <definedName name="penalty" localSheetId="0">#REF!</definedName>
    <definedName name="penalty">#REF!</definedName>
    <definedName name="PerInvoiceLookup">OFFSET('[12]% Invoice'!$A$1,0,0,COUNTA('[12]% Invoice'!$A$1:$A$65536),COUNTA('[12]% Invoice'!$A$1:$IV$1))</definedName>
    <definedName name="PG5A" localSheetId="0">#REF!</definedName>
    <definedName name="PG5A">#REF!</definedName>
    <definedName name="PG5B" localSheetId="0">#REF!</definedName>
    <definedName name="PG5B">#REF!</definedName>
    <definedName name="PG5C" localSheetId="0">#REF!</definedName>
    <definedName name="PG5C">#REF!</definedName>
    <definedName name="PG5D" localSheetId="0">#REF!</definedName>
    <definedName name="PG5D">#REF!</definedName>
    <definedName name="PG5E" localSheetId="0">#REF!</definedName>
    <definedName name="PG5E">#REF!</definedName>
    <definedName name="PG5F" localSheetId="0">#REF!</definedName>
    <definedName name="PG5F">#REF!</definedName>
    <definedName name="plug" localSheetId="0">#REF!</definedName>
    <definedName name="plug">#REF!</definedName>
    <definedName name="plug1" localSheetId="0">#REF!</definedName>
    <definedName name="plug1">#REF!</definedName>
    <definedName name="pook" localSheetId="0">#REF!</definedName>
    <definedName name="pook">#REF!</definedName>
    <definedName name="PPTY" localSheetId="0">#REF!</definedName>
    <definedName name="PPTY">#REF!</definedName>
    <definedName name="PREMPAY" localSheetId="0">#REF!</definedName>
    <definedName name="PREMPAY">#REF!</definedName>
    <definedName name="PRINT" localSheetId="0">#REF!</definedName>
    <definedName name="PRINT">#REF!</definedName>
    <definedName name="_xlnm.Print_Area" localSheetId="0">'Tab 24 CF Forecast 2021-2024'!$A$1:$J$17</definedName>
    <definedName name="PRINTADJ" localSheetId="0">#REF!</definedName>
    <definedName name="PRINTADJ">#REF!</definedName>
    <definedName name="PRINTADS" localSheetId="0">#REF!</definedName>
    <definedName name="PRINTADS">#REF!</definedName>
    <definedName name="PRINTBENEFITS" localSheetId="0">#REF!</definedName>
    <definedName name="PRINTBENEFITS">#REF!</definedName>
    <definedName name="PRINTBILL" localSheetId="0">#REF!</definedName>
    <definedName name="PRINTBILL">#REF!</definedName>
    <definedName name="PRINTFICA" localSheetId="0">#REF!</definedName>
    <definedName name="PRINTFICA">#REF!</definedName>
    <definedName name="PRINTGC" localSheetId="0">#REF!</definedName>
    <definedName name="PRINTGC">#REF!</definedName>
    <definedName name="PRINTINPUT" localSheetId="0">#REF!</definedName>
    <definedName name="PRINTINPUT">#REF!</definedName>
    <definedName name="PRINTLABOR" localSheetId="0">#REF!</definedName>
    <definedName name="PRINTLABOR">#REF!</definedName>
    <definedName name="PRINTMAIN" localSheetId="0">#REF!</definedName>
    <definedName name="PRINTMAIN">#REF!</definedName>
    <definedName name="PRINTNORM" localSheetId="0">#REF!</definedName>
    <definedName name="PRINTNORM">#REF!</definedName>
    <definedName name="PRINTREVC" localSheetId="0">#REF!</definedName>
    <definedName name="PRINTREVC">#REF!</definedName>
    <definedName name="PRINTSCH35B" localSheetId="0">#REF!</definedName>
    <definedName name="PRINTSCH35B">#REF!</definedName>
    <definedName name="PRINTSUMMARY" localSheetId="0">#REF!</definedName>
    <definedName name="PRINTSUMMARY">#REF!</definedName>
    <definedName name="productlist">'[31]Product List'!$A$1:$E$23153</definedName>
    <definedName name="proj_cust_pmts">'[8]Payment Calculation'!$C$25</definedName>
    <definedName name="PROPTAX" localSheetId="0">#REF!</definedName>
    <definedName name="PROPTAX">#REF!</definedName>
    <definedName name="qryFTECategbyCountry" localSheetId="0">#REF!</definedName>
    <definedName name="qryFTECategbyCountry">#REF!</definedName>
    <definedName name="Quest" localSheetId="0">#REF!</definedName>
    <definedName name="Quest">#REF!</definedName>
    <definedName name="RATEBASE" localSheetId="0">'[6]Rev Def Sum'!#REF!</definedName>
    <definedName name="RATEBASE">'[6]Rev Def Sum'!#REF!</definedName>
    <definedName name="rates" localSheetId="0">#REF!</definedName>
    <definedName name="rates">#REF!</definedName>
    <definedName name="RECLASS" localSheetId="0">#REF!</definedName>
    <definedName name="RECLASS">#REF!</definedName>
    <definedName name="RECON2" localSheetId="0">#REF!</definedName>
    <definedName name="RECON2">#REF!</definedName>
    <definedName name="RECONCILATION" localSheetId="0">#REF!</definedName>
    <definedName name="RECONCILATION">#REF!</definedName>
    <definedName name="_xlnm.Recorder" localSheetId="0">#REF!</definedName>
    <definedName name="_xlnm.Recorder">#REF!</definedName>
    <definedName name="RefFunction">[20]Assumptions!$F$34:$F$39</definedName>
    <definedName name="RefGrade">[20]Assumptions!$F$7:$F$16</definedName>
    <definedName name="RefJobTitle">[20]Assumptions!$F$18:$F$31</definedName>
    <definedName name="REVALLOC">'[7]ATTACH REH-5A REV'!$A$1:$J$39</definedName>
    <definedName name="RISK" localSheetId="0">#REF!</definedName>
    <definedName name="RISK">#REF!</definedName>
    <definedName name="Rollups" localSheetId="0">#REF!</definedName>
    <definedName name="Rollups">#REF!</definedName>
    <definedName name="Rusty" hidden="1">{"'Server Configuration'!$A$1:$DB$281"}</definedName>
    <definedName name="S35A" localSheetId="0">#REF!</definedName>
    <definedName name="S35A">#REF!</definedName>
    <definedName name="S35B" localSheetId="0">#REF!</definedName>
    <definedName name="S35B">#REF!</definedName>
    <definedName name="SAS_GasCost" localSheetId="0">[16]Input!#REF!</definedName>
    <definedName name="SAS_GasCost">[16]Input!#REF!</definedName>
    <definedName name="SCH_17_1of2" localSheetId="0">#REF!</definedName>
    <definedName name="SCH_17_1of2">#REF!</definedName>
    <definedName name="SCH_17_2of2" localSheetId="0">#REF!</definedName>
    <definedName name="SCH_17_2of2">#REF!</definedName>
    <definedName name="sch35a" localSheetId="0">#REF!</definedName>
    <definedName name="sch35a">#REF!</definedName>
    <definedName name="sch35b" localSheetId="0">#REF!</definedName>
    <definedName name="sch35b">#REF!</definedName>
    <definedName name="SCHEDULE_12" localSheetId="0">#REF!</definedName>
    <definedName name="SCHEDULE_12">#REF!</definedName>
    <definedName name="Sep_08_Man_Fee" localSheetId="0">#REF!</definedName>
    <definedName name="Sep_08_Man_Fee">#REF!</definedName>
    <definedName name="SGA" localSheetId="0">#REF!</definedName>
    <definedName name="SGA">#REF!</definedName>
    <definedName name="SHEET1" localSheetId="0">#REF!</definedName>
    <definedName name="SHEET1">#REF!</definedName>
    <definedName name="SHEET10" localSheetId="0">#REF!</definedName>
    <definedName name="SHEET10">#REF!</definedName>
    <definedName name="SHEET108" localSheetId="0">#REF!</definedName>
    <definedName name="SHEET108">#REF!</definedName>
    <definedName name="SHEET108_2" localSheetId="0">#REF!</definedName>
    <definedName name="SHEET108_2">#REF!</definedName>
    <definedName name="SHEET11" localSheetId="0">#REF!</definedName>
    <definedName name="SHEET11">#REF!</definedName>
    <definedName name="SHEET12" localSheetId="0">#REF!</definedName>
    <definedName name="SHEET12">#REF!</definedName>
    <definedName name="SHEET13" localSheetId="0">#REF!</definedName>
    <definedName name="SHEET13">#REF!</definedName>
    <definedName name="SHEET2" localSheetId="0">#REF!</definedName>
    <definedName name="SHEET2">#REF!</definedName>
    <definedName name="SHEET3" localSheetId="0">#REF!</definedName>
    <definedName name="SHEET3">#REF!</definedName>
    <definedName name="SHEET4" localSheetId="0">#REF!</definedName>
    <definedName name="SHEET4">#REF!</definedName>
    <definedName name="SHEET5" localSheetId="0">#REF!</definedName>
    <definedName name="SHEET5">#REF!</definedName>
    <definedName name="SHEET6" localSheetId="0">#REF!</definedName>
    <definedName name="SHEET6">#REF!</definedName>
    <definedName name="SHEET7" localSheetId="0">#REF!</definedName>
    <definedName name="SHEET7">#REF!</definedName>
    <definedName name="SHEET8" localSheetId="0">#REF!</definedName>
    <definedName name="SHEET8">#REF!</definedName>
    <definedName name="SHEET9" localSheetId="0">#REF!</definedName>
    <definedName name="SHEET9">#REF!</definedName>
    <definedName name="SMK">'[17]B-1 p.1 Summary (Base)'!$J$8</definedName>
    <definedName name="SPECIFIC" localSheetId="0">#REF!</definedName>
    <definedName name="SPECIFIC">#REF!</definedName>
    <definedName name="STATETAX_PAY_MO" localSheetId="0">#REF!</definedName>
    <definedName name="STATETAX_PAY_MO">#REF!</definedName>
    <definedName name="STATETAX_PAY_WK" localSheetId="0">#REF!</definedName>
    <definedName name="STATETAX_PAY_WK">#REF!</definedName>
    <definedName name="STORAGE" localSheetId="0">#REF!</definedName>
    <definedName name="STORAGE">#REF!</definedName>
    <definedName name="STUDY" localSheetId="0">#REF!</definedName>
    <definedName name="STUDY">#REF!</definedName>
    <definedName name="SUM6406E" localSheetId="0">#REF!</definedName>
    <definedName name="SUM6406E">#REF!</definedName>
    <definedName name="SUM6406P" localSheetId="0">#REF!</definedName>
    <definedName name="SUM6406P">#REF!</definedName>
    <definedName name="SUM6503E" localSheetId="0">#REF!</definedName>
    <definedName name="SUM6503E">#REF!</definedName>
    <definedName name="SUM6503P" localSheetId="0">#REF!</definedName>
    <definedName name="SUM6503P">#REF!</definedName>
    <definedName name="SUM6703E" localSheetId="0">#REF!</definedName>
    <definedName name="SUM6703E">#REF!</definedName>
    <definedName name="SUM6703P" localSheetId="0">#REF!</definedName>
    <definedName name="SUM6703P">#REF!</definedName>
    <definedName name="SUM7203E" localSheetId="0">#REF!</definedName>
    <definedName name="SUM7203E">#REF!</definedName>
    <definedName name="SUM7203P" localSheetId="0">#REF!</definedName>
    <definedName name="SUM7203P">#REF!</definedName>
    <definedName name="SUM8703E" localSheetId="0">#REF!</definedName>
    <definedName name="SUM8703E">#REF!</definedName>
    <definedName name="SUM8703P" localSheetId="0">#REF!</definedName>
    <definedName name="SUM8703P">#REF!</definedName>
    <definedName name="SUMM5" localSheetId="0">#REF!</definedName>
    <definedName name="SUMM5">#REF!</definedName>
    <definedName name="SUMMARY" localSheetId="0">#REF!</definedName>
    <definedName name="SUMMARY">#REF!</definedName>
    <definedName name="SummaryTable" localSheetId="0">#REF!</definedName>
    <definedName name="SummaryTable">#REF!</definedName>
    <definedName name="TABLE" localSheetId="0">#REF!</definedName>
    <definedName name="TABLE">#REF!</definedName>
    <definedName name="TaxRate">'[32]Tax Rates'!$A$1:$F$24</definedName>
    <definedName name="Teldata" localSheetId="0">#REF!</definedName>
    <definedName name="Teldata">#REF!</definedName>
    <definedName name="TEMP" localSheetId="0">#REF!</definedName>
    <definedName name="TEMP">#REF!</definedName>
    <definedName name="test" localSheetId="0">'[26]Input Sheet'!#REF!</definedName>
    <definedName name="test">'[26]Input Sheet'!#REF!</definedName>
    <definedName name="test1" localSheetId="0">'[26]Input Sheet'!#REF!</definedName>
    <definedName name="test1">'[26]Input Sheet'!#REF!</definedName>
    <definedName name="tol">0.001</definedName>
    <definedName name="TOTALONM" localSheetId="0">#REF!</definedName>
    <definedName name="TOTALONM">#REF!</definedName>
    <definedName name="Totals" localSheetId="0">'[33]Complete Listing incl LCN'!#REF!</definedName>
    <definedName name="Totals">'[33]Complete Listing incl LCN'!#REF!</definedName>
    <definedName name="TY" localSheetId="0">[16]B!#REF!</definedName>
    <definedName name="TY">[16]B!#REF!</definedName>
    <definedName name="TYDESC">[16]B!$A$3</definedName>
    <definedName name="UNEMPLOY_TAX" localSheetId="0">#REF!</definedName>
    <definedName name="UNEMPLOY_TAX">#REF!</definedName>
    <definedName name="Usage_per_Cust">[8]Inputs!$B$12</definedName>
    <definedName name="usd">[34]Assumptions!$C$13</definedName>
    <definedName name="USF" localSheetId="0">#REF!</definedName>
    <definedName name="USF">#REF!</definedName>
    <definedName name="VOL_COMP2" localSheetId="0">#REF!</definedName>
    <definedName name="VOL_COMP2">#REF!</definedName>
    <definedName name="VOL_COMPARISON" localSheetId="0">#REF!</definedName>
    <definedName name="VOL_COMPARISON">#REF!</definedName>
    <definedName name="WCSUM" localSheetId="0">#REF!</definedName>
    <definedName name="WCSUM">#REF!</definedName>
    <definedName name="wit">'[18]Operating Income Summary C-1'!$M$9</definedName>
    <definedName name="Witness">[16]Input!$B$8</definedName>
    <definedName name="WORKAREA">'[7]ATTACH REH-5A REV'!$B$52:$K$169</definedName>
    <definedName name="WorkingDaysPerYear">210</definedName>
    <definedName name="Xref">'[35]xref acct'!$A$3:$C$167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0" l="1"/>
  <c r="B25" i="9"/>
  <c r="B25" i="8"/>
  <c r="H10" i="7"/>
  <c r="I22" i="7"/>
  <c r="H22" i="7"/>
  <c r="I21" i="7"/>
  <c r="H21" i="7"/>
  <c r="I20" i="7"/>
  <c r="I23" i="7" s="1"/>
  <c r="H20" i="7"/>
  <c r="I18" i="7"/>
  <c r="H18" i="7"/>
  <c r="I14" i="7"/>
  <c r="H14" i="7"/>
  <c r="I13" i="7"/>
  <c r="H13" i="7"/>
  <c r="I11" i="7"/>
  <c r="H11" i="7"/>
  <c r="I10" i="7"/>
  <c r="I9" i="7"/>
  <c r="H9" i="7"/>
  <c r="I8" i="7"/>
  <c r="H8" i="7"/>
  <c r="I5" i="7"/>
  <c r="H5" i="7"/>
  <c r="I3" i="7"/>
  <c r="H3" i="7"/>
  <c r="H23" i="7"/>
  <c r="G22" i="7"/>
  <c r="G21" i="7"/>
  <c r="G20" i="7"/>
  <c r="G18" i="7"/>
  <c r="G14" i="7"/>
  <c r="G13" i="7"/>
  <c r="G11" i="7"/>
  <c r="G10" i="7"/>
  <c r="G9" i="7"/>
  <c r="G8" i="7"/>
  <c r="G5" i="7"/>
  <c r="G3" i="7"/>
  <c r="F22" i="7"/>
  <c r="F21" i="7"/>
  <c r="G23" i="7"/>
  <c r="F20" i="7"/>
  <c r="F18" i="7"/>
  <c r="G15" i="7"/>
  <c r="F15" i="7"/>
  <c r="F14" i="7"/>
  <c r="F13" i="7"/>
  <c r="F11" i="7"/>
  <c r="F10" i="7"/>
  <c r="F9" i="7"/>
  <c r="F8" i="7"/>
  <c r="F6" i="7"/>
  <c r="F5" i="7"/>
  <c r="F3" i="7"/>
  <c r="R2" i="10"/>
  <c r="D3" i="10"/>
  <c r="C13" i="10"/>
  <c r="B27" i="10"/>
  <c r="B18" i="10"/>
  <c r="B15" i="10"/>
  <c r="B14" i="10"/>
  <c r="B13" i="10"/>
  <c r="B8" i="10"/>
  <c r="B8" i="9"/>
  <c r="B5" i="10"/>
  <c r="B3" i="10"/>
  <c r="B2" i="10"/>
  <c r="AA9" i="9"/>
  <c r="R2" i="9"/>
  <c r="D3" i="9"/>
  <c r="C13" i="9"/>
  <c r="B30" i="8"/>
  <c r="B27" i="9"/>
  <c r="B18" i="9"/>
  <c r="B15" i="9"/>
  <c r="B14" i="9"/>
  <c r="B13" i="9"/>
  <c r="B9" i="9"/>
  <c r="B8" i="8"/>
  <c r="B6" i="9"/>
  <c r="B5" i="9"/>
  <c r="B4" i="9"/>
  <c r="B3" i="9"/>
  <c r="B2" i="9"/>
  <c r="R2" i="8"/>
  <c r="D3" i="8"/>
  <c r="C13" i="8"/>
  <c r="B27" i="8"/>
  <c r="B18" i="8"/>
  <c r="B15" i="8"/>
  <c r="B14" i="8"/>
  <c r="B13" i="8"/>
  <c r="B5" i="8"/>
  <c r="B4" i="8"/>
  <c r="B3" i="8"/>
  <c r="B2" i="8"/>
  <c r="Y29" i="10"/>
  <c r="Y30" i="10" s="1"/>
  <c r="W29" i="10"/>
  <c r="W30" i="10" s="1"/>
  <c r="U29" i="10"/>
  <c r="U30" i="10" s="1"/>
  <c r="F29" i="10"/>
  <c r="F30" i="10" s="1"/>
  <c r="Q28" i="10"/>
  <c r="E27" i="10"/>
  <c r="AA27" i="10" s="1"/>
  <c r="AB27" i="10" s="1"/>
  <c r="E26" i="10"/>
  <c r="AA26" i="10" s="1"/>
  <c r="AB26" i="10" s="1"/>
  <c r="E25" i="10"/>
  <c r="P24" i="10"/>
  <c r="AA24" i="10" s="1"/>
  <c r="AB24" i="10" s="1"/>
  <c r="P23" i="10"/>
  <c r="AA23" i="10" s="1"/>
  <c r="AB23" i="10" s="1"/>
  <c r="P22" i="10"/>
  <c r="AA22" i="10" s="1"/>
  <c r="AB22" i="10" s="1"/>
  <c r="P21" i="10"/>
  <c r="I20" i="10"/>
  <c r="AA20" i="10" s="1"/>
  <c r="AB20" i="10" s="1"/>
  <c r="N19" i="10"/>
  <c r="O18" i="10"/>
  <c r="M17" i="10"/>
  <c r="AA16" i="10"/>
  <c r="AB16" i="10" s="1"/>
  <c r="X15" i="10"/>
  <c r="V14" i="10"/>
  <c r="AA12" i="10"/>
  <c r="AB12" i="10" s="1"/>
  <c r="L11" i="10"/>
  <c r="AA11" i="10" s="1"/>
  <c r="AB11" i="10" s="1"/>
  <c r="L10" i="10"/>
  <c r="J8" i="10"/>
  <c r="I7" i="10"/>
  <c r="G5" i="10"/>
  <c r="B30" i="10"/>
  <c r="Y29" i="9"/>
  <c r="Y30" i="9" s="1"/>
  <c r="W29" i="9"/>
  <c r="W30" i="9" s="1"/>
  <c r="U29" i="9"/>
  <c r="U30" i="9" s="1"/>
  <c r="F29" i="9"/>
  <c r="F30" i="9" s="1"/>
  <c r="Q28" i="9"/>
  <c r="E27" i="9"/>
  <c r="AA27" i="9" s="1"/>
  <c r="AB27" i="9" s="1"/>
  <c r="E26" i="9"/>
  <c r="AA26" i="9" s="1"/>
  <c r="AB26" i="9" s="1"/>
  <c r="E25" i="9"/>
  <c r="P24" i="9"/>
  <c r="AA24" i="9" s="1"/>
  <c r="AB24" i="9" s="1"/>
  <c r="P23" i="9"/>
  <c r="AA23" i="9" s="1"/>
  <c r="AB23" i="9" s="1"/>
  <c r="P22" i="9"/>
  <c r="AA22" i="9" s="1"/>
  <c r="AB22" i="9" s="1"/>
  <c r="P21" i="9"/>
  <c r="I20" i="9"/>
  <c r="AA20" i="9" s="1"/>
  <c r="AB20" i="9" s="1"/>
  <c r="N19" i="9"/>
  <c r="O18" i="9"/>
  <c r="M17" i="9"/>
  <c r="AA16" i="9"/>
  <c r="AB16" i="9" s="1"/>
  <c r="X15" i="9"/>
  <c r="V14" i="9"/>
  <c r="AA12" i="9"/>
  <c r="AB12" i="9" s="1"/>
  <c r="L11" i="9"/>
  <c r="AA11" i="9" s="1"/>
  <c r="AB11" i="9" s="1"/>
  <c r="L10" i="9"/>
  <c r="J8" i="9"/>
  <c r="I7" i="9"/>
  <c r="G5" i="9"/>
  <c r="B30" i="9"/>
  <c r="Y29" i="8"/>
  <c r="Y30" i="8" s="1"/>
  <c r="W29" i="8"/>
  <c r="W30" i="8" s="1"/>
  <c r="U29" i="8"/>
  <c r="U30" i="8" s="1"/>
  <c r="F29" i="8"/>
  <c r="F30" i="8" s="1"/>
  <c r="Q28" i="8"/>
  <c r="E27" i="8"/>
  <c r="AA27" i="8" s="1"/>
  <c r="AB27" i="8" s="1"/>
  <c r="E26" i="8"/>
  <c r="AA26" i="8" s="1"/>
  <c r="AB26" i="8" s="1"/>
  <c r="E25" i="8"/>
  <c r="P24" i="8"/>
  <c r="AA24" i="8" s="1"/>
  <c r="AB24" i="8" s="1"/>
  <c r="P23" i="8"/>
  <c r="AA23" i="8" s="1"/>
  <c r="AB23" i="8" s="1"/>
  <c r="P22" i="8"/>
  <c r="AA22" i="8" s="1"/>
  <c r="AB22" i="8" s="1"/>
  <c r="P21" i="8"/>
  <c r="I20" i="8"/>
  <c r="AA20" i="8" s="1"/>
  <c r="AB20" i="8" s="1"/>
  <c r="N19" i="8"/>
  <c r="O18" i="8"/>
  <c r="M17" i="8"/>
  <c r="AA16" i="8"/>
  <c r="AB16" i="8" s="1"/>
  <c r="X15" i="8"/>
  <c r="V14" i="8"/>
  <c r="AA12" i="8"/>
  <c r="AB12" i="8" s="1"/>
  <c r="L11" i="8"/>
  <c r="AA11" i="8" s="1"/>
  <c r="AB11" i="8" s="1"/>
  <c r="L10" i="8"/>
  <c r="J8" i="8"/>
  <c r="I7" i="8"/>
  <c r="G5" i="8"/>
  <c r="Z4" i="8"/>
  <c r="B25" i="2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S2" i="10" l="1"/>
  <c r="D29" i="10"/>
  <c r="D30" i="10" s="1"/>
  <c r="Z29" i="10"/>
  <c r="AB4" i="10"/>
  <c r="G29" i="10"/>
  <c r="AA5" i="10"/>
  <c r="AB5" i="10" s="1"/>
  <c r="H29" i="10"/>
  <c r="AA6" i="10"/>
  <c r="AB6" i="10" s="1"/>
  <c r="I29" i="10"/>
  <c r="AA7" i="10"/>
  <c r="AB7" i="10" s="1"/>
  <c r="J29" i="10"/>
  <c r="AA8" i="10"/>
  <c r="AB8" i="10" s="1"/>
  <c r="K29" i="10"/>
  <c r="AA9" i="10"/>
  <c r="AB9" i="10" s="1"/>
  <c r="L29" i="10"/>
  <c r="AA10" i="10"/>
  <c r="AB10" i="10" s="1"/>
  <c r="C29" i="10"/>
  <c r="C30" i="10" s="1"/>
  <c r="T13" i="10"/>
  <c r="V29" i="10"/>
  <c r="V30" i="10" s="1"/>
  <c r="AA14" i="10"/>
  <c r="AB14" i="10" s="1"/>
  <c r="X29" i="10"/>
  <c r="X30" i="10" s="1"/>
  <c r="AA15" i="10"/>
  <c r="AB15" i="10" s="1"/>
  <c r="M29" i="10"/>
  <c r="AA17" i="10"/>
  <c r="AB17" i="10" s="1"/>
  <c r="O29" i="10"/>
  <c r="AA18" i="10"/>
  <c r="AB18" i="10" s="1"/>
  <c r="N29" i="10"/>
  <c r="AA19" i="10"/>
  <c r="AB19" i="10" s="1"/>
  <c r="P29" i="10"/>
  <c r="AA21" i="10"/>
  <c r="AB21" i="10" s="1"/>
  <c r="E29" i="10"/>
  <c r="AA25" i="10"/>
  <c r="AB25" i="10" s="1"/>
  <c r="Q29" i="10"/>
  <c r="AA28" i="10"/>
  <c r="AB28" i="10" s="1"/>
  <c r="S2" i="9"/>
  <c r="D29" i="9"/>
  <c r="D30" i="9" s="1"/>
  <c r="Z29" i="9"/>
  <c r="AA4" i="9"/>
  <c r="G29" i="9"/>
  <c r="AA5" i="9"/>
  <c r="AB5" i="9" s="1"/>
  <c r="H29" i="9"/>
  <c r="AA6" i="9"/>
  <c r="I29" i="9"/>
  <c r="AA7" i="9"/>
  <c r="AB7" i="9" s="1"/>
  <c r="J29" i="9"/>
  <c r="AA8" i="9"/>
  <c r="AB8" i="9" s="1"/>
  <c r="K29" i="9"/>
  <c r="L29" i="9"/>
  <c r="AA10" i="9"/>
  <c r="AB10" i="9" s="1"/>
  <c r="C29" i="9"/>
  <c r="C30" i="9" s="1"/>
  <c r="T13" i="9"/>
  <c r="V29" i="9"/>
  <c r="V30" i="9" s="1"/>
  <c r="AA14" i="9"/>
  <c r="AB14" i="9" s="1"/>
  <c r="X29" i="9"/>
  <c r="X30" i="9" s="1"/>
  <c r="AA15" i="9"/>
  <c r="AB15" i="9" s="1"/>
  <c r="M29" i="9"/>
  <c r="AA17" i="9"/>
  <c r="AB17" i="9" s="1"/>
  <c r="O29" i="9"/>
  <c r="AA18" i="9"/>
  <c r="AB18" i="9" s="1"/>
  <c r="N29" i="9"/>
  <c r="AA19" i="9"/>
  <c r="AB19" i="9" s="1"/>
  <c r="P29" i="9"/>
  <c r="AA21" i="9"/>
  <c r="AB21" i="9" s="1"/>
  <c r="E29" i="9"/>
  <c r="AA25" i="9"/>
  <c r="AB25" i="9" s="1"/>
  <c r="Q29" i="9"/>
  <c r="AA28" i="9"/>
  <c r="AB28" i="9" s="1"/>
  <c r="S2" i="8"/>
  <c r="D29" i="8"/>
  <c r="D30" i="8" s="1"/>
  <c r="Z29" i="8"/>
  <c r="AA4" i="8"/>
  <c r="AB4" i="8" s="1"/>
  <c r="G29" i="8"/>
  <c r="AA5" i="8"/>
  <c r="AB5" i="8" s="1"/>
  <c r="H29" i="8"/>
  <c r="AA6" i="8"/>
  <c r="AB6" i="8" s="1"/>
  <c r="I29" i="8"/>
  <c r="AA7" i="8"/>
  <c r="AB7" i="8" s="1"/>
  <c r="J29" i="8"/>
  <c r="AA8" i="8"/>
  <c r="AB8" i="8" s="1"/>
  <c r="K29" i="8"/>
  <c r="AA9" i="8"/>
  <c r="AB9" i="8" s="1"/>
  <c r="L29" i="8"/>
  <c r="AA10" i="8"/>
  <c r="AB10" i="8" s="1"/>
  <c r="C29" i="8"/>
  <c r="C30" i="8" s="1"/>
  <c r="T13" i="8"/>
  <c r="V29" i="8"/>
  <c r="V30" i="8" s="1"/>
  <c r="AA14" i="8"/>
  <c r="AB14" i="8" s="1"/>
  <c r="X29" i="8"/>
  <c r="X30" i="8" s="1"/>
  <c r="AA15" i="8"/>
  <c r="AB15" i="8" s="1"/>
  <c r="M29" i="8"/>
  <c r="AA17" i="8"/>
  <c r="AB17" i="8" s="1"/>
  <c r="O29" i="8"/>
  <c r="AA18" i="8"/>
  <c r="AB18" i="8" s="1"/>
  <c r="N29" i="8"/>
  <c r="AA19" i="8"/>
  <c r="AB19" i="8" s="1"/>
  <c r="P29" i="8"/>
  <c r="AA21" i="8"/>
  <c r="AB21" i="8" s="1"/>
  <c r="E29" i="8"/>
  <c r="AA25" i="8"/>
  <c r="AB25" i="8" s="1"/>
  <c r="Q29" i="8"/>
  <c r="AA28" i="8"/>
  <c r="AB28" i="8" s="1"/>
  <c r="C13" i="2"/>
  <c r="R2" i="2"/>
  <c r="D3" i="2"/>
  <c r="B15" i="2"/>
  <c r="X15" i="2" s="1"/>
  <c r="B27" i="2"/>
  <c r="B18" i="2"/>
  <c r="B14" i="2"/>
  <c r="V14" i="2" s="1"/>
  <c r="B13" i="2"/>
  <c r="B9" i="2"/>
  <c r="B6" i="2"/>
  <c r="B5" i="2"/>
  <c r="B4" i="2"/>
  <c r="B3" i="2"/>
  <c r="B2" i="2"/>
  <c r="E30" i="10" l="1"/>
  <c r="I6" i="7"/>
  <c r="I16" i="7" s="1"/>
  <c r="I24" i="7" s="1"/>
  <c r="I26" i="7" s="1"/>
  <c r="E30" i="9"/>
  <c r="H6" i="7"/>
  <c r="H16" i="7" s="1"/>
  <c r="H24" i="7" s="1"/>
  <c r="H26" i="7" s="1"/>
  <c r="E30" i="8"/>
  <c r="G6" i="7"/>
  <c r="G16" i="7" s="1"/>
  <c r="G24" i="7" s="1"/>
  <c r="G26" i="7" s="1"/>
  <c r="M30" i="10"/>
  <c r="T29" i="10"/>
  <c r="T30" i="10" s="1"/>
  <c r="AA13" i="10"/>
  <c r="AB13" i="10" s="1"/>
  <c r="G30" i="10"/>
  <c r="S3" i="10"/>
  <c r="AA2" i="10"/>
  <c r="M30" i="9"/>
  <c r="T29" i="9"/>
  <c r="T30" i="9" s="1"/>
  <c r="AA13" i="9"/>
  <c r="AB13" i="9" s="1"/>
  <c r="G30" i="9"/>
  <c r="S3" i="9"/>
  <c r="AA2" i="9"/>
  <c r="M30" i="8"/>
  <c r="T29" i="8"/>
  <c r="T30" i="8" s="1"/>
  <c r="AA13" i="8"/>
  <c r="AB13" i="8" s="1"/>
  <c r="G30" i="8"/>
  <c r="S3" i="8"/>
  <c r="AA2" i="8"/>
  <c r="T13" i="2"/>
  <c r="S2" i="2"/>
  <c r="S3" i="2" s="1"/>
  <c r="R3" i="2" s="1"/>
  <c r="B30" i="2"/>
  <c r="P21" i="2"/>
  <c r="E25" i="2"/>
  <c r="M17" i="2"/>
  <c r="I20" i="2"/>
  <c r="AA20" i="2" s="1"/>
  <c r="AB20" i="2" s="1"/>
  <c r="E27" i="2"/>
  <c r="AA27" i="2" s="1"/>
  <c r="AB27" i="2" s="1"/>
  <c r="D29" i="2"/>
  <c r="F29" i="2"/>
  <c r="F30" i="2" s="1"/>
  <c r="AA12" i="2"/>
  <c r="T29" i="2"/>
  <c r="AA14" i="2"/>
  <c r="W29" i="2"/>
  <c r="W30" i="2" s="1"/>
  <c r="X29" i="2"/>
  <c r="Y29" i="2"/>
  <c r="Y30" i="2" s="1"/>
  <c r="AA16" i="2"/>
  <c r="C29" i="2"/>
  <c r="C30" i="2" s="1"/>
  <c r="U29" i="2"/>
  <c r="U30" i="2" s="1"/>
  <c r="V29" i="2"/>
  <c r="Z4" i="2"/>
  <c r="N19" i="2"/>
  <c r="AB2" i="10" l="1"/>
  <c r="R3" i="10"/>
  <c r="S29" i="10"/>
  <c r="Y31" i="10" s="1"/>
  <c r="M31" i="10"/>
  <c r="AB2" i="9"/>
  <c r="R3" i="9"/>
  <c r="S29" i="9"/>
  <c r="Y31" i="9" s="1"/>
  <c r="M31" i="9"/>
  <c r="AB2" i="8"/>
  <c r="R3" i="8"/>
  <c r="S29" i="8"/>
  <c r="Y31" i="8" s="1"/>
  <c r="M31" i="8"/>
  <c r="V30" i="2"/>
  <c r="X30" i="2"/>
  <c r="T30" i="2"/>
  <c r="D30" i="2"/>
  <c r="S29" i="2"/>
  <c r="Y31" i="2" s="1"/>
  <c r="AA2" i="2"/>
  <c r="P23" i="2"/>
  <c r="AA23" i="2" s="1"/>
  <c r="AB23" i="2" s="1"/>
  <c r="G5" i="2"/>
  <c r="G29" i="2" s="1"/>
  <c r="O18" i="2"/>
  <c r="AA18" i="2" s="1"/>
  <c r="AB18" i="2" s="1"/>
  <c r="AB14" i="2"/>
  <c r="L10" i="2"/>
  <c r="AA10" i="2" s="1"/>
  <c r="AB10" i="2" s="1"/>
  <c r="AB16" i="2"/>
  <c r="AB2" i="2"/>
  <c r="J8" i="2"/>
  <c r="J29" i="2" s="1"/>
  <c r="I7" i="2"/>
  <c r="AA7" i="2" s="1"/>
  <c r="AB7" i="2" s="1"/>
  <c r="H6" i="2"/>
  <c r="H29" i="2" s="1"/>
  <c r="P24" i="2"/>
  <c r="AA24" i="2" s="1"/>
  <c r="AB24" i="2" s="1"/>
  <c r="K9" i="2"/>
  <c r="AA9" i="2" s="1"/>
  <c r="AB9" i="2" s="1"/>
  <c r="Q28" i="2"/>
  <c r="Q29" i="2" s="1"/>
  <c r="P22" i="2"/>
  <c r="AA22" i="2" s="1"/>
  <c r="AB22" i="2" s="1"/>
  <c r="L11" i="2"/>
  <c r="AA11" i="2" s="1"/>
  <c r="AB11" i="2" s="1"/>
  <c r="E26" i="2"/>
  <c r="AA26" i="2" s="1"/>
  <c r="AB26" i="2" s="1"/>
  <c r="AA13" i="2"/>
  <c r="AB13" i="2" s="1"/>
  <c r="AA15" i="2"/>
  <c r="AB15" i="2" s="1"/>
  <c r="AA8" i="2"/>
  <c r="AB8" i="2" s="1"/>
  <c r="AA25" i="2"/>
  <c r="AB25" i="2" s="1"/>
  <c r="AA17" i="2"/>
  <c r="AB17" i="2" s="1"/>
  <c r="M29" i="2"/>
  <c r="AA19" i="2"/>
  <c r="AB19" i="2" s="1"/>
  <c r="N29" i="2"/>
  <c r="Z29" i="2"/>
  <c r="AA4" i="2"/>
  <c r="AB4" i="2" s="1"/>
  <c r="AA21" i="2"/>
  <c r="AB21" i="2" s="1"/>
  <c r="AB12" i="2"/>
  <c r="R29" i="10" l="1"/>
  <c r="AA3" i="10"/>
  <c r="R29" i="9"/>
  <c r="AA3" i="9"/>
  <c r="R29" i="8"/>
  <c r="AA3" i="8"/>
  <c r="F23" i="7"/>
  <c r="K29" i="2"/>
  <c r="O29" i="2"/>
  <c r="AA5" i="2"/>
  <c r="AB5" i="2" s="1"/>
  <c r="E29" i="2"/>
  <c r="L29" i="2"/>
  <c r="AA28" i="2"/>
  <c r="AB28" i="2" s="1"/>
  <c r="I29" i="2"/>
  <c r="G30" i="2" s="1"/>
  <c r="AA6" i="2"/>
  <c r="AB6" i="2" s="1"/>
  <c r="P29" i="2"/>
  <c r="AB3" i="10" l="1"/>
  <c r="AB29" i="10" s="1"/>
  <c r="AA29" i="10"/>
  <c r="R31" i="10"/>
  <c r="Z31" i="10" s="1"/>
  <c r="R30" i="10"/>
  <c r="Z30" i="10" s="1"/>
  <c r="AB3" i="9"/>
  <c r="AB29" i="9" s="1"/>
  <c r="AA29" i="9"/>
  <c r="R31" i="9"/>
  <c r="Z31" i="9" s="1"/>
  <c r="R30" i="9"/>
  <c r="Z30" i="9" s="1"/>
  <c r="AB3" i="8"/>
  <c r="AB29" i="8" s="1"/>
  <c r="AA29" i="8"/>
  <c r="R31" i="8"/>
  <c r="Z31" i="8" s="1"/>
  <c r="R30" i="8"/>
  <c r="Z30" i="8" s="1"/>
  <c r="M30" i="2"/>
  <c r="E30" i="2"/>
  <c r="F16" i="7"/>
  <c r="M31" i="2"/>
  <c r="AA3" i="2"/>
  <c r="AA29" i="2" s="1"/>
  <c r="R29" i="2"/>
  <c r="R30" i="2" l="1"/>
  <c r="Z30" i="2" s="1"/>
  <c r="F24" i="7"/>
  <c r="F26" i="7" s="1"/>
  <c r="AB3" i="2"/>
  <c r="AB29" i="2" s="1"/>
  <c r="R31" i="2"/>
  <c r="Z31" i="2" s="1"/>
</calcChain>
</file>

<file path=xl/sharedStrings.xml><?xml version="1.0" encoding="utf-8"?>
<sst xmlns="http://schemas.openxmlformats.org/spreadsheetml/2006/main" count="398" uniqueCount="144">
  <si>
    <t>Line Number</t>
  </si>
  <si>
    <t>2021</t>
  </si>
  <si>
    <t>2022</t>
  </si>
  <si>
    <t>2023</t>
  </si>
  <si>
    <t>2024</t>
  </si>
  <si>
    <t xml:space="preserve"> </t>
  </si>
  <si>
    <t>Cash Flows from Operating Activities</t>
  </si>
  <si>
    <t>Net Income</t>
  </si>
  <si>
    <t>Adjustments to reconcile net income to net cash provided by (used in) operating activities</t>
  </si>
  <si>
    <t>Depreciation and amortization</t>
  </si>
  <si>
    <t>Deferred income taxes</t>
  </si>
  <si>
    <t>Changes in current assets and current liabilities</t>
  </si>
  <si>
    <t>Accounts receivable</t>
  </si>
  <si>
    <t>Gas in storage</t>
  </si>
  <si>
    <t>Materials and supplies</t>
  </si>
  <si>
    <t xml:space="preserve">Prepayments </t>
  </si>
  <si>
    <t>Other assets</t>
  </si>
  <si>
    <t>Accounts payable</t>
  </si>
  <si>
    <t>Accrued taxes</t>
  </si>
  <si>
    <t>Other liabilities</t>
  </si>
  <si>
    <t>Net cash provided by operating activities</t>
  </si>
  <si>
    <t>Cash Flows from Investing Activities</t>
  </si>
  <si>
    <t>Expenditures for Property, Plant and Equipment</t>
  </si>
  <si>
    <t>Cash Flows from Financing Activities</t>
  </si>
  <si>
    <t>Net increase (decrease) in short-term debt</t>
  </si>
  <si>
    <t>Net increase (decrease) in long-term debt</t>
  </si>
  <si>
    <t>Equity transfer to/from parent</t>
  </si>
  <si>
    <t>Net cash provided from financing activities</t>
  </si>
  <si>
    <t>Net Increase (Decrease) in Cash and Cash Equivalents</t>
  </si>
  <si>
    <t>Cash and Cash Equivalents, at Beginning of Year</t>
  </si>
  <si>
    <t>Cash and Cash Equivalents, at End of Year</t>
  </si>
  <si>
    <t xml:space="preserve"> Caption</t>
  </si>
  <si>
    <t>Change</t>
  </si>
  <si>
    <t>Depreciation, Depletion &amp; Amortization</t>
  </si>
  <si>
    <t>Deferred Income Taxes &amp; ITC</t>
  </si>
  <si>
    <t xml:space="preserve">Dep exp capitalized, plus salvage balue net of COR </t>
  </si>
  <si>
    <t>Accounts Receivable</t>
  </si>
  <si>
    <t>Gas in Storage</t>
  </si>
  <si>
    <t>Advance (deferred) recovery of gas cost</t>
  </si>
  <si>
    <t>Materials and Supplies</t>
  </si>
  <si>
    <t>Prepayments</t>
  </si>
  <si>
    <t>Other Assets</t>
  </si>
  <si>
    <t>Accounts Payable</t>
  </si>
  <si>
    <t>Refunds due customers</t>
  </si>
  <si>
    <t>Other current liabilites</t>
  </si>
  <si>
    <t>Advances for construction and other</t>
  </si>
  <si>
    <t>Capital Expenditures</t>
  </si>
  <si>
    <t>Retirements</t>
  </si>
  <si>
    <t>Dividends</t>
  </si>
  <si>
    <t>Issuance of common stock, net</t>
  </si>
  <si>
    <t>Issuance of long-term debt</t>
  </si>
  <si>
    <t>Repayment of long-term debt</t>
  </si>
  <si>
    <t>Issuance of short-term debt</t>
  </si>
  <si>
    <t>Repayment of short-term debt</t>
  </si>
  <si>
    <t>Cash</t>
  </si>
  <si>
    <t>Total accounted for</t>
  </si>
  <si>
    <t>Difference</t>
  </si>
  <si>
    <t xml:space="preserve">       GAS PLANT, AT COST</t>
  </si>
  <si>
    <t xml:space="preserve">       ACC PROV FOR DEPR</t>
  </si>
  <si>
    <t xml:space="preserve">       CASH</t>
  </si>
  <si>
    <t xml:space="preserve">       ACCOUNTS RECEIVABLE</t>
  </si>
  <si>
    <t xml:space="preserve">       GAS IN STORAGE</t>
  </si>
  <si>
    <t xml:space="preserve">       DEFERRED GAS COSTS</t>
  </si>
  <si>
    <t xml:space="preserve">       MATERIALS &amp; SUPPLIES</t>
  </si>
  <si>
    <t xml:space="preserve">       PREPAYMENTS</t>
  </si>
  <si>
    <t xml:space="preserve">       CSV of officers' life insurance</t>
  </si>
  <si>
    <t xml:space="preserve">       Note receivable from officer</t>
  </si>
  <si>
    <t xml:space="preserve">       Unamort debt exp &amp; other</t>
  </si>
  <si>
    <t xml:space="preserve">          COMMON EQUITY</t>
  </si>
  <si>
    <t xml:space="preserve">       LONG TERM DEBT</t>
  </si>
  <si>
    <t xml:space="preserve">       NOTES PAYABLE</t>
  </si>
  <si>
    <t xml:space="preserve">       L/T DEBT DUE IN YEAR</t>
  </si>
  <si>
    <t xml:space="preserve">       ACCOUNTS PAYABLE</t>
  </si>
  <si>
    <t xml:space="preserve">       ACCRUED TAXES</t>
  </si>
  <si>
    <t xml:space="preserve">       REFUND DUE CUSTOMERS</t>
  </si>
  <si>
    <t xml:space="preserve">       ADV PAYT OF GAS COST</t>
  </si>
  <si>
    <t xml:space="preserve">       CUSTOMER DEPOSITS</t>
  </si>
  <si>
    <t xml:space="preserve">       ACC INTEREST ON DEBT</t>
  </si>
  <si>
    <t xml:space="preserve">       ACCRUED VACATION</t>
  </si>
  <si>
    <t xml:space="preserve">       OTHER CURRENT LIAB</t>
  </si>
  <si>
    <t xml:space="preserve">       DEFERRED INC TAXES</t>
  </si>
  <si>
    <t xml:space="preserve">       INVESTMENT TAX CR</t>
  </si>
  <si>
    <t xml:space="preserve">       Regulatory items</t>
  </si>
  <si>
    <t xml:space="preserve">       Adv Construction &amp; Other</t>
  </si>
  <si>
    <t>CF Line Items</t>
  </si>
  <si>
    <t>CF Subtotals</t>
  </si>
  <si>
    <t>2021 Change</t>
  </si>
  <si>
    <t>2022 Change</t>
  </si>
  <si>
    <t>2023 Change</t>
  </si>
  <si>
    <t>2024 Change</t>
  </si>
  <si>
    <t>ASSETS AND OTHER DEBITS</t>
  </si>
  <si>
    <t>UTILITY PLANT</t>
  </si>
  <si>
    <t xml:space="preserve">  Total Utility Plant (Gross)</t>
  </si>
  <si>
    <t xml:space="preserve"> Accum Prov for Depr &amp; Amort (108,111,115)</t>
  </si>
  <si>
    <t>Total Utility Net Plant</t>
  </si>
  <si>
    <t>TOTAL OTHER PROPERTY &amp; INVESTMENTS</t>
  </si>
  <si>
    <t xml:space="preserve"> -   </t>
  </si>
  <si>
    <t>CURRENT AND ACCRUED ASSETS</t>
  </si>
  <si>
    <t>Accum Prov - Uncollectible Accts (144)</t>
  </si>
  <si>
    <t>Accts Receivable from Assoc. Co.'s (146)</t>
  </si>
  <si>
    <t>Plant Materials &amp; Operating Supplies (154)</t>
  </si>
  <si>
    <t>Gas Stored Underground - Current (164.1)</t>
  </si>
  <si>
    <t>Prepayments (165)</t>
  </si>
  <si>
    <t>Total Current and Accrued Assets</t>
  </si>
  <si>
    <t>DEFERRED DEBITS AND OTHER</t>
  </si>
  <si>
    <t>Other Regulatory Assets</t>
  </si>
  <si>
    <t>Accumulated Deferred Income Taxes (190)</t>
  </si>
  <si>
    <t>Unrecoverd Purchased Gas Costs (191)</t>
  </si>
  <si>
    <t>Total Deferred Debits and Other</t>
  </si>
  <si>
    <t>TOTAL ASSETS</t>
  </si>
  <si>
    <t>LIABILITIES AND OTHER CREDITS</t>
  </si>
  <si>
    <t>TOTAL PROPRIETARY CAPITAL</t>
  </si>
  <si>
    <t>TOTAL LONG TERM DEBT</t>
  </si>
  <si>
    <t>TOTAL CAPITALIZATION</t>
  </si>
  <si>
    <t>TOTAL OTHER NON-CURRENT LIABILITIES</t>
  </si>
  <si>
    <t>CURRENT AND ACCRUED LIABILITIES</t>
  </si>
  <si>
    <t>Accounts Payable (232)</t>
  </si>
  <si>
    <t>Notes Payable to Assoc Companies (233)</t>
  </si>
  <si>
    <t>Accounts Payable to Assoc Companies (234)</t>
  </si>
  <si>
    <t>Customer Deposits (235)</t>
  </si>
  <si>
    <t>Taxes Accrued (236)</t>
  </si>
  <si>
    <t>Interest Accrued (237)</t>
  </si>
  <si>
    <t>Tax Collections payable (241)</t>
  </si>
  <si>
    <t>Total Current and Accrued Liabilities</t>
  </si>
  <si>
    <t>DEFERRED CREDITS</t>
  </si>
  <si>
    <t>Other Deferred Credits (253)</t>
  </si>
  <si>
    <t>Other Regulatory Liabilities (254)</t>
  </si>
  <si>
    <t>Accum Deferred Income Taxes (281-283)</t>
  </si>
  <si>
    <t>Total Deferred Credits</t>
  </si>
  <si>
    <t>TOTAL LIABILITIES AND EQUITY</t>
  </si>
  <si>
    <t>Operating Revenues</t>
  </si>
  <si>
    <t>Total Operating Revenues</t>
  </si>
  <si>
    <t>Operating Expenses</t>
  </si>
  <si>
    <t>Gas Supply Expense</t>
  </si>
  <si>
    <t>Other Operations Expenses</t>
  </si>
  <si>
    <t>Maintenance</t>
  </si>
  <si>
    <t>Depreciation and Amortization</t>
  </si>
  <si>
    <t>Taxes Other Than Income Taxes</t>
  </si>
  <si>
    <t>Total Income Taxes</t>
  </si>
  <si>
    <t>Total Operating Expenses</t>
  </si>
  <si>
    <t>Net Operating Income</t>
  </si>
  <si>
    <t>Other Income less deductions</t>
  </si>
  <si>
    <t>Income before Interest Charges</t>
  </si>
  <si>
    <t>Interest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</si>
</sst>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0.0%"/>
  </numFmts>
  <fonts count="17" x14ac:knownFonts="1">
    <font>
      <sz val="12"/>
      <name val="Times New Roman"/>
    </font>
    <font>
      <sz val="11"/>
      <color theme="1"/>
      <name val="Calibri"/>
      <family val="2"/>
      <scheme val="minor"/>
    </font>
    <font>
      <sz val="5"/>
      <name val="Arial Narrow"/>
      <family val="2"/>
    </font>
    <font>
      <u val="singleAccounting"/>
      <sz val="5"/>
      <name val="Arial Narrow"/>
      <family val="2"/>
    </font>
    <font>
      <sz val="10"/>
      <name val="Arial"/>
      <family val="2"/>
    </font>
    <font>
      <sz val="12"/>
      <name val="Times New Roman"/>
    </font>
    <font>
      <u val="singleAccounting"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u val="singleAccounting"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 val="doubleAccounting"/>
      <sz val="9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41" fontId="2" fillId="0" borderId="0" xfId="0" applyNumberFormat="1" applyFont="1"/>
    <xf numFmtId="41" fontId="3" fillId="0" borderId="0" xfId="0" applyNumberFormat="1" applyFont="1" applyAlignment="1">
      <alignment horizontal="center" wrapText="1"/>
    </xf>
    <xf numFmtId="41" fontId="3" fillId="0" borderId="0" xfId="0" applyNumberFormat="1" applyFont="1" applyAlignment="1">
      <alignment horizontal="left" textRotation="90" wrapText="1"/>
    </xf>
    <xf numFmtId="164" fontId="2" fillId="0" borderId="0" xfId="0" applyNumberFormat="1" applyFont="1"/>
    <xf numFmtId="41" fontId="2" fillId="0" borderId="0" xfId="0" quotePrefix="1" applyNumberFormat="1" applyFont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/>
    <xf numFmtId="3" fontId="7" fillId="0" borderId="0" xfId="0" applyNumberFormat="1" applyFont="1"/>
    <xf numFmtId="0" fontId="8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65" fontId="12" fillId="0" borderId="0" xfId="3" applyNumberFormat="1" applyFont="1"/>
    <xf numFmtId="165" fontId="11" fillId="0" borderId="0" xfId="3" applyNumberFormat="1" applyFont="1"/>
    <xf numFmtId="165" fontId="15" fillId="0" borderId="0" xfId="3" applyNumberFormat="1" applyFont="1"/>
    <xf numFmtId="165" fontId="0" fillId="0" borderId="0" xfId="3" applyNumberFormat="1" applyFont="1"/>
    <xf numFmtId="165" fontId="11" fillId="0" borderId="0" xfId="3" quotePrefix="1" applyNumberFormat="1" applyFont="1" applyAlignment="1">
      <alignment horizontal="center" wrapText="1"/>
    </xf>
    <xf numFmtId="43" fontId="11" fillId="0" borderId="0" xfId="1" applyFont="1" applyFill="1" applyAlignment="1">
      <alignment horizontal="center" wrapText="1"/>
    </xf>
    <xf numFmtId="165" fontId="11" fillId="0" borderId="0" xfId="4" applyNumberFormat="1" applyFont="1" applyFill="1" applyAlignment="1">
      <alignment horizontal="center" wrapText="1"/>
    </xf>
    <xf numFmtId="165" fontId="11" fillId="0" borderId="0" xfId="1" quotePrefix="1" applyNumberFormat="1" applyFont="1" applyFill="1" applyAlignment="1">
      <alignment horizontal="center" wrapText="1"/>
    </xf>
    <xf numFmtId="0" fontId="12" fillId="0" borderId="0" xfId="2" applyFont="1" applyFill="1" applyAlignment="1">
      <alignment horizontal="center"/>
    </xf>
    <xf numFmtId="0" fontId="13" fillId="0" borderId="0" xfId="2" applyFont="1" applyFill="1"/>
    <xf numFmtId="165" fontId="12" fillId="0" borderId="0" xfId="4" applyNumberFormat="1" applyFont="1" applyFill="1" applyAlignment="1">
      <alignment horizontal="center"/>
    </xf>
    <xf numFmtId="0" fontId="12" fillId="0" borderId="0" xfId="2" applyFont="1" applyFill="1"/>
    <xf numFmtId="165" fontId="12" fillId="0" borderId="0" xfId="1" applyNumberFormat="1" applyFont="1" applyFill="1"/>
    <xf numFmtId="165" fontId="11" fillId="0" borderId="0" xfId="1" applyNumberFormat="1" applyFont="1" applyFill="1"/>
    <xf numFmtId="165" fontId="15" fillId="0" borderId="0" xfId="1" applyNumberFormat="1" applyFont="1" applyFill="1"/>
    <xf numFmtId="43" fontId="12" fillId="0" borderId="0" xfId="1" applyFont="1" applyFill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166" fontId="12" fillId="0" borderId="0" xfId="5" applyNumberFormat="1" applyFont="1" applyFill="1"/>
    <xf numFmtId="165" fontId="12" fillId="0" borderId="0" xfId="2" applyNumberFormat="1" applyFont="1" applyFill="1"/>
    <xf numFmtId="165" fontId="12" fillId="0" borderId="0" xfId="4" applyNumberFormat="1" applyFont="1" applyFill="1"/>
    <xf numFmtId="41" fontId="11" fillId="0" borderId="0" xfId="2" applyNumberFormat="1" applyFont="1" applyFill="1"/>
    <xf numFmtId="41" fontId="2" fillId="0" borderId="1" xfId="0" applyNumberFormat="1" applyFont="1" applyBorder="1"/>
    <xf numFmtId="0" fontId="0" fillId="0" borderId="1" xfId="0" applyBorder="1"/>
    <xf numFmtId="41" fontId="3" fillId="0" borderId="2" xfId="0" applyNumberFormat="1" applyFont="1" applyBorder="1" applyAlignment="1">
      <alignment horizontal="center" wrapText="1"/>
    </xf>
    <xf numFmtId="41" fontId="3" fillId="0" borderId="3" xfId="0" applyNumberFormat="1" applyFont="1" applyBorder="1" applyAlignment="1">
      <alignment horizontal="center" wrapText="1"/>
    </xf>
    <xf numFmtId="41" fontId="3" fillId="0" borderId="2" xfId="0" applyNumberFormat="1" applyFont="1" applyBorder="1" applyAlignment="1">
      <alignment horizontal="left" textRotation="90" wrapText="1"/>
    </xf>
    <xf numFmtId="0" fontId="0" fillId="0" borderId="2" xfId="0" applyBorder="1"/>
    <xf numFmtId="41" fontId="2" fillId="0" borderId="0" xfId="0" applyNumberFormat="1" applyFont="1" applyFill="1"/>
    <xf numFmtId="41" fontId="3" fillId="0" borderId="2" xfId="0" applyNumberFormat="1" applyFont="1" applyFill="1" applyBorder="1" applyAlignment="1">
      <alignment horizontal="left" textRotation="90" wrapText="1"/>
    </xf>
    <xf numFmtId="3" fontId="16" fillId="0" borderId="0" xfId="0" applyNumberFormat="1" applyFont="1"/>
    <xf numFmtId="41" fontId="2" fillId="0" borderId="1" xfId="0" applyNumberFormat="1" applyFont="1" applyFill="1" applyBorder="1"/>
    <xf numFmtId="0" fontId="12" fillId="0" borderId="0" xfId="2" applyFont="1" applyFill="1" applyAlignment="1">
      <alignment wrapText="1"/>
    </xf>
    <xf numFmtId="0" fontId="8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14" fillId="0" borderId="0" xfId="0" applyFont="1" applyAlignment="1"/>
    <xf numFmtId="0" fontId="12" fillId="0" borderId="0" xfId="0" applyFont="1" applyAlignment="1"/>
    <xf numFmtId="0" fontId="13" fillId="0" borderId="0" xfId="0" applyFont="1" applyAlignment="1"/>
  </cellXfs>
  <cellStyles count="7">
    <cellStyle name="Comma" xfId="3" builtinId="3"/>
    <cellStyle name="Comma 10" xfId="1"/>
    <cellStyle name="Comma 2" xfId="4"/>
    <cellStyle name="Normal" xfId="0" builtinId="0"/>
    <cellStyle name="Normal 2" xfId="2"/>
    <cellStyle name="Percent 2" xfId="6"/>
    <cellStyle name="Percent 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Nisource%20-%20MTC%20Financial%20Management%20Tool%20v20%20(11.1.0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2006-08-08%20Nisource%20-%20IT%20Financial%20Management%20Tool_Amendment%203%20Upd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loyd%20Spann/My%20Documents/Excel/2004/BCBSRI/Governance%20Financial%20Management/Service%20Credits/BCBSRI%20Service%20Level%20Credit%20Tracking%20Draft_v11_LDS_0128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MD/Rate%20Case/2008/Class%20Cost%20of%20Service/Sep%2012.%202008/Demand.Commodity%20Stu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rate/CMD/ratecase/1995/EXH10.W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ayorConsolidated/Accounts/Blue%20Cross/Financials/2003/05/PYR_SVC_BLUERI_AP%20IMAG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16\Schedules\Schedule%20M%20(Revenues)\Sch%20M%20-%20Revenue%20and%20Rate%20Design%20(Forecasted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ischerRCC/Documents/(Final)%20-%20CKY%20Cost%20of%20Service%20Schedules%20A%20-%20K%20(Base%20Period%20TME%208-31-16,%20Forecast%20Period%20TME%2012-31-17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t65791/Local%20Settings/Temporary%20Internet%20Files/Content.Outlook/PQT8T9TM/Schedule%20C%20&amp;%20D%20-%20Operating%20Income/Sch%20C%20&amp;%20D%20-%20Operating%20Income%20Forecast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Financial%20Models/Nisource%20-%20Customer%20Contact%20Center%20Financial%20Management%20Tool%20v1%20(10.18.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E%20-%20Income%20Taxes/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-%202009/Rate%20Case%20Schedules/Base/Schedule%20C%20-%20Operating%20Income/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NU%20Return%20on%20Rate%20Base/2003/2003%203rd%20Qtr/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case%20-%202007/Schedules/Workpapers/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aylor/LOCALS~1/Temp/notesC9812B/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rlouJ/Local%20Settings/Temporary%20Internet%20Files/OLK8/208522/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Documents%20and%20Settings\guajpae1\Local%20Settings\Temporary%20Internet%20Files\OLK17\03%202005%20StorageClosePackag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B%20-%20Rate%20Base%20&amp;%20Balance%20Sheet/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Users\cmachesney\AppData\Local\Microsoft\Windows\Temporary%20Internet%20Files\Content.Outlook\BE4EFS30\Plant%20DD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rler/My%20Documents/Cendant/Denver%20Resource%20Baselines/Asset%20Tracking%2010_16_01.Lee1%20Rev%20P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121726/AppData/Local/Temp/notesC9812B/CMD%202013%20Rate%20Case%20-%20Cost%20of%20Serv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gv/RATECASE/2006%20Rate%20Case%20TME%2012-31-05,%20Proforma%209-30-06/Revenue/TS1&amp;TS2splitworksheet-2005-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08/Forecasted/Adjustments%20-%20O&amp;M%20Expense/Projected%20CAP%20for%20PA%20rate%20case%20test%20year%209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VMAstsumry"/>
      <sheetName val="Exectutive Summry vs. GL"/>
      <sheetName val="ACTIVITY TIE OUT"/>
      <sheetName val="Working Gas Storage Position"/>
      <sheetName val="BOOK 0503"/>
      <sheetName val="storgvol_smrypricing_GL"/>
      <sheetName val="DSAR"/>
      <sheetName val="summary by source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angible Plant"/>
      <sheetName val="Production"/>
      <sheetName val="Storage"/>
      <sheetName val="Transmission"/>
      <sheetName val="Distribution"/>
      <sheetName val="General Plant"/>
      <sheetName val="Tax Rates"/>
      <sheetName val="39 Year Rate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6"/>
  <sheetViews>
    <sheetView tabSelected="1" view="pageLayout" topLeftCell="A15" zoomScaleNormal="100" workbookViewId="0">
      <selection activeCell="J23" sqref="J23"/>
    </sheetView>
  </sheetViews>
  <sheetFormatPr defaultColWidth="8" defaultRowHeight="12" x14ac:dyDescent="0.2"/>
  <cols>
    <col min="1" max="1" width="5.75" style="25" customWidth="1"/>
    <col min="2" max="2" width="1.625" style="28" customWidth="1"/>
    <col min="3" max="3" width="29.75" style="28" customWidth="1"/>
    <col min="4" max="4" width="1.75" style="36" customWidth="1"/>
    <col min="5" max="5" width="1.75" style="28" customWidth="1"/>
    <col min="6" max="6" width="9.75" style="29" customWidth="1"/>
    <col min="7" max="7" width="9" style="29" bestFit="1" customWidth="1"/>
    <col min="8" max="8" width="10.75" style="29" bestFit="1" customWidth="1"/>
    <col min="9" max="9" width="9.125" style="29" bestFit="1" customWidth="1"/>
    <col min="10" max="10" width="8" style="28"/>
    <col min="11" max="11" width="13.75" style="28" bestFit="1" customWidth="1"/>
    <col min="12" max="16384" width="8" style="28"/>
  </cols>
  <sheetData>
    <row r="1" spans="1:11" s="33" customFormat="1" ht="28.5" x14ac:dyDescent="0.35">
      <c r="A1" s="22" t="s">
        <v>0</v>
      </c>
      <c r="B1" s="22"/>
      <c r="C1" s="22"/>
      <c r="D1" s="23"/>
      <c r="E1" s="22"/>
      <c r="F1" s="24" t="s">
        <v>1</v>
      </c>
      <c r="G1" s="24" t="s">
        <v>2</v>
      </c>
      <c r="H1" s="24" t="s">
        <v>3</v>
      </c>
      <c r="I1" s="24" t="s">
        <v>4</v>
      </c>
      <c r="J1" s="32"/>
      <c r="K1" s="32" t="s">
        <v>5</v>
      </c>
    </row>
    <row r="2" spans="1:11" ht="27.75" customHeight="1" x14ac:dyDescent="0.2">
      <c r="A2" s="25">
        <v>1</v>
      </c>
      <c r="B2" s="28" t="s">
        <v>6</v>
      </c>
      <c r="C2" s="26"/>
      <c r="D2" s="27"/>
    </row>
    <row r="3" spans="1:11" ht="27.75" customHeight="1" x14ac:dyDescent="0.2">
      <c r="A3" s="25">
        <f>+A2+1</f>
        <v>2</v>
      </c>
      <c r="B3" s="28" t="s">
        <v>7</v>
      </c>
      <c r="D3" s="27"/>
      <c r="F3" s="29">
        <f>+'2021 Worksheet'!C30</f>
        <v>3074558</v>
      </c>
      <c r="G3" s="29">
        <f>+'2022 Worksheet'!C30</f>
        <v>8890479</v>
      </c>
      <c r="H3" s="29">
        <f>+'2023 Worksheet'!C30</f>
        <v>7790396</v>
      </c>
      <c r="I3" s="29">
        <f>+'2024 Worksheet'!C30</f>
        <v>7071620</v>
      </c>
    </row>
    <row r="4" spans="1:11" ht="27.75" customHeight="1" x14ac:dyDescent="0.2">
      <c r="A4" s="25">
        <f t="shared" ref="A4:A26" si="0">1+A3</f>
        <v>3</v>
      </c>
      <c r="B4" s="48" t="s">
        <v>8</v>
      </c>
      <c r="C4" s="48"/>
      <c r="D4" s="27"/>
    </row>
    <row r="5" spans="1:11" x14ac:dyDescent="0.2">
      <c r="A5" s="25">
        <f t="shared" si="0"/>
        <v>4</v>
      </c>
      <c r="C5" s="28" t="s">
        <v>9</v>
      </c>
      <c r="D5" s="27"/>
      <c r="F5" s="29">
        <f>+'2021 Worksheet'!D29</f>
        <v>8605304</v>
      </c>
      <c r="G5" s="29">
        <f>+'2022 Worksheet'!D29</f>
        <v>9903030</v>
      </c>
      <c r="H5" s="29">
        <f>+'2023 Worksheet'!D29</f>
        <v>10369905</v>
      </c>
      <c r="I5" s="29">
        <f>+'2024 Worksheet'!D29</f>
        <v>10793667</v>
      </c>
      <c r="K5" s="34"/>
    </row>
    <row r="6" spans="1:11" x14ac:dyDescent="0.2">
      <c r="A6" s="25">
        <f t="shared" si="0"/>
        <v>5</v>
      </c>
      <c r="C6" s="28" t="s">
        <v>10</v>
      </c>
      <c r="D6" s="27"/>
      <c r="F6" s="29">
        <f>+'2021 Worksheet'!E29</f>
        <v>-4408533</v>
      </c>
      <c r="G6" s="29">
        <f>+'2022 Worksheet'!E29</f>
        <v>-1625064</v>
      </c>
      <c r="H6" s="29">
        <f>+'2023 Worksheet'!E29</f>
        <v>-992347</v>
      </c>
      <c r="I6" s="29">
        <f>+'2024 Worksheet'!E29</f>
        <v>-968545</v>
      </c>
      <c r="K6" s="34"/>
    </row>
    <row r="7" spans="1:11" ht="19.5" customHeight="1" x14ac:dyDescent="0.2">
      <c r="A7" s="25">
        <f t="shared" si="0"/>
        <v>6</v>
      </c>
      <c r="B7" s="28" t="s">
        <v>11</v>
      </c>
      <c r="D7" s="27"/>
      <c r="K7" s="34"/>
    </row>
    <row r="8" spans="1:11" x14ac:dyDescent="0.2">
      <c r="A8" s="25">
        <f t="shared" si="0"/>
        <v>7</v>
      </c>
      <c r="C8" s="28" t="s">
        <v>12</v>
      </c>
      <c r="D8" s="27"/>
      <c r="F8" s="29">
        <f>+'2021 Worksheet'!G29</f>
        <v>-824709</v>
      </c>
      <c r="G8" s="29">
        <f>+'2022 Worksheet'!G29</f>
        <v>809540</v>
      </c>
      <c r="H8" s="29">
        <f>+'2023 Worksheet'!G29</f>
        <v>-15624</v>
      </c>
      <c r="I8" s="29">
        <f>+'2024 Worksheet'!G29</f>
        <v>-16093</v>
      </c>
      <c r="J8" s="35"/>
    </row>
    <row r="9" spans="1:11" x14ac:dyDescent="0.2">
      <c r="A9" s="25">
        <f t="shared" si="0"/>
        <v>8</v>
      </c>
      <c r="C9" s="28" t="s">
        <v>13</v>
      </c>
      <c r="D9" s="27"/>
      <c r="F9" s="29">
        <f>+'2021 Worksheet'!H29</f>
        <v>-922139</v>
      </c>
      <c r="G9" s="29">
        <f>+'2022 Worksheet'!H29</f>
        <v>0</v>
      </c>
      <c r="H9" s="29">
        <f>+'2023 Worksheet'!H29</f>
        <v>0</v>
      </c>
      <c r="I9" s="29">
        <f>+'2024 Worksheet'!H29</f>
        <v>0</v>
      </c>
      <c r="K9" s="35"/>
    </row>
    <row r="10" spans="1:11" x14ac:dyDescent="0.2">
      <c r="A10" s="25">
        <f t="shared" si="0"/>
        <v>9</v>
      </c>
      <c r="C10" s="28" t="s">
        <v>14</v>
      </c>
      <c r="D10" s="27"/>
      <c r="F10" s="29">
        <f>+'2021 Worksheet'!J29</f>
        <v>0</v>
      </c>
      <c r="G10" s="29">
        <f>+'2022 Worksheet'!J29</f>
        <v>-20687</v>
      </c>
      <c r="H10" s="29">
        <f>+'2023 Worksheet'!J29</f>
        <v>-21307</v>
      </c>
      <c r="I10" s="29">
        <f>+'2024 Worksheet'!J29</f>
        <v>-21947</v>
      </c>
      <c r="K10" s="35"/>
    </row>
    <row r="11" spans="1:11" x14ac:dyDescent="0.2">
      <c r="A11" s="25">
        <f t="shared" si="0"/>
        <v>10</v>
      </c>
      <c r="C11" s="28" t="s">
        <v>15</v>
      </c>
      <c r="D11" s="27"/>
      <c r="F11" s="29">
        <f>+'2021 Worksheet'!K29</f>
        <v>-841903</v>
      </c>
      <c r="G11" s="29">
        <f>+'2022 Worksheet'!K29</f>
        <v>0</v>
      </c>
      <c r="H11" s="29">
        <f>+'2023 Worksheet'!K29</f>
        <v>0</v>
      </c>
      <c r="I11" s="29">
        <f>+'2024 Worksheet'!K29</f>
        <v>0</v>
      </c>
    </row>
    <row r="12" spans="1:11" x14ac:dyDescent="0.2">
      <c r="A12" s="25">
        <f t="shared" si="0"/>
        <v>11</v>
      </c>
      <c r="C12" s="28" t="s">
        <v>16</v>
      </c>
      <c r="D12" s="27"/>
      <c r="F12" s="29">
        <v>0</v>
      </c>
      <c r="G12" s="29">
        <v>0</v>
      </c>
      <c r="H12" s="29">
        <v>0</v>
      </c>
      <c r="I12" s="29">
        <v>0</v>
      </c>
    </row>
    <row r="13" spans="1:11" x14ac:dyDescent="0.2">
      <c r="A13" s="25">
        <f t="shared" si="0"/>
        <v>12</v>
      </c>
      <c r="C13" s="28" t="s">
        <v>17</v>
      </c>
      <c r="D13" s="27"/>
      <c r="E13" s="25"/>
      <c r="F13" s="29">
        <f>+'2021 Worksheet'!M29</f>
        <v>0</v>
      </c>
      <c r="G13" s="29">
        <f>+'2022 Worksheet'!M29</f>
        <v>0</v>
      </c>
      <c r="H13" s="29">
        <f>+'2023 Worksheet'!M29</f>
        <v>0</v>
      </c>
      <c r="I13" s="29">
        <f>+'2024 Worksheet'!M29</f>
        <v>0</v>
      </c>
    </row>
    <row r="14" spans="1:11" x14ac:dyDescent="0.2">
      <c r="A14" s="25">
        <f t="shared" si="0"/>
        <v>13</v>
      </c>
      <c r="C14" s="28" t="s">
        <v>18</v>
      </c>
      <c r="D14" s="27"/>
      <c r="E14" s="25"/>
      <c r="F14" s="29">
        <f>+'2021 Worksheet'!O29</f>
        <v>-1000000</v>
      </c>
      <c r="G14" s="29">
        <f>+'2022 Worksheet'!O29</f>
        <v>348706</v>
      </c>
      <c r="H14" s="29">
        <f>+'2023 Worksheet'!O29</f>
        <v>211499</v>
      </c>
      <c r="I14" s="29">
        <f>+'2024 Worksheet'!O29</f>
        <v>200807</v>
      </c>
    </row>
    <row r="15" spans="1:11" ht="14.25" x14ac:dyDescent="0.35">
      <c r="A15" s="25">
        <f t="shared" si="0"/>
        <v>14</v>
      </c>
      <c r="C15" s="28" t="s">
        <v>19</v>
      </c>
      <c r="D15" s="27"/>
      <c r="E15" s="25"/>
      <c r="F15" s="30">
        <f>+'2021 Worksheet'!P29</f>
        <v>0</v>
      </c>
      <c r="G15" s="30">
        <f>+'2022 Worksheet'!P29</f>
        <v>0</v>
      </c>
      <c r="H15" s="30">
        <v>0</v>
      </c>
      <c r="I15" s="30">
        <v>0</v>
      </c>
    </row>
    <row r="16" spans="1:11" ht="25.5" customHeight="1" x14ac:dyDescent="0.35">
      <c r="A16" s="25">
        <f t="shared" si="0"/>
        <v>15</v>
      </c>
      <c r="B16" s="28" t="s">
        <v>20</v>
      </c>
      <c r="D16" s="27"/>
      <c r="E16" s="25"/>
      <c r="F16" s="30">
        <f>SUM(F3:F15)</f>
        <v>3682578</v>
      </c>
      <c r="G16" s="31">
        <f>SUM(G3:G15)</f>
        <v>18306004</v>
      </c>
      <c r="H16" s="31">
        <f>SUM(H3:H15)</f>
        <v>17342522</v>
      </c>
      <c r="I16" s="31">
        <f>SUM(I3:I15)</f>
        <v>17059509</v>
      </c>
    </row>
    <row r="17" spans="1:9" ht="25.5" customHeight="1" x14ac:dyDescent="0.2">
      <c r="A17" s="25">
        <f t="shared" si="0"/>
        <v>16</v>
      </c>
      <c r="B17" s="28" t="s">
        <v>21</v>
      </c>
      <c r="D17" s="27"/>
      <c r="E17" s="25"/>
      <c r="F17" s="28"/>
    </row>
    <row r="18" spans="1:9" ht="14.25" x14ac:dyDescent="0.35">
      <c r="A18" s="25">
        <f t="shared" si="0"/>
        <v>17</v>
      </c>
      <c r="C18" s="28" t="s">
        <v>22</v>
      </c>
      <c r="D18" s="27"/>
      <c r="E18" s="25"/>
      <c r="F18" s="37">
        <f>+'2021 Worksheet'!R29</f>
        <v>-19437434</v>
      </c>
      <c r="G18" s="37">
        <f>+'2022 Worksheet'!R29</f>
        <v>-18042012</v>
      </c>
      <c r="H18" s="37">
        <f>+'2023 Worksheet'!R29</f>
        <v>-15562500</v>
      </c>
      <c r="I18" s="37">
        <f>+'2024 Worksheet'!R29</f>
        <v>-14125400</v>
      </c>
    </row>
    <row r="19" spans="1:9" ht="31.5" customHeight="1" x14ac:dyDescent="0.2">
      <c r="A19" s="25">
        <f t="shared" si="0"/>
        <v>18</v>
      </c>
      <c r="B19" s="28" t="s">
        <v>23</v>
      </c>
    </row>
    <row r="20" spans="1:9" x14ac:dyDescent="0.2">
      <c r="A20" s="25">
        <f t="shared" si="0"/>
        <v>19</v>
      </c>
      <c r="C20" s="28" t="s">
        <v>24</v>
      </c>
      <c r="F20" s="29">
        <f>+'2021 Worksheet'!X29</f>
        <v>-9115392</v>
      </c>
      <c r="G20" s="29">
        <f>+'2022 Worksheet'!X29</f>
        <v>1363471</v>
      </c>
      <c r="H20" s="29">
        <f>+'2023 Worksheet'!X29</f>
        <v>1959384</v>
      </c>
      <c r="I20" s="29">
        <f>+'2024 Worksheet'!X29</f>
        <v>703298</v>
      </c>
    </row>
    <row r="21" spans="1:9" x14ac:dyDescent="0.2">
      <c r="A21" s="25">
        <f t="shared" si="0"/>
        <v>20</v>
      </c>
      <c r="C21" s="28" t="s">
        <v>25</v>
      </c>
      <c r="F21" s="29">
        <f>+'2021 Worksheet'!V29+'2021 Worksheet'!W29</f>
        <v>23814475</v>
      </c>
      <c r="G21" s="29">
        <f>+'2022 Worksheet'!V29+'2022 Worksheet'!W29</f>
        <v>-1500000</v>
      </c>
      <c r="H21" s="29">
        <f>+'2023 Worksheet'!V29+'2023 Worksheet'!W29</f>
        <v>-1500000</v>
      </c>
      <c r="I21" s="29">
        <f>+'2024 Worksheet'!V29+'2024 Worksheet'!W29</f>
        <v>-1500000</v>
      </c>
    </row>
    <row r="22" spans="1:9" ht="14.25" x14ac:dyDescent="0.35">
      <c r="A22" s="25">
        <f t="shared" si="0"/>
        <v>21</v>
      </c>
      <c r="C22" s="28" t="s">
        <v>26</v>
      </c>
      <c r="F22" s="30">
        <f>+'2021 Worksheet'!T29</f>
        <v>3651024</v>
      </c>
      <c r="G22" s="30">
        <f>+'2022 Worksheet'!T29</f>
        <v>-2722714</v>
      </c>
      <c r="H22" s="30">
        <f>+'2023 Worksheet'!T29</f>
        <v>-2239406</v>
      </c>
      <c r="I22" s="30">
        <f>+'2024 Worksheet'!T29</f>
        <v>-2137408</v>
      </c>
    </row>
    <row r="23" spans="1:9" ht="23.25" customHeight="1" x14ac:dyDescent="0.35">
      <c r="A23" s="25">
        <f t="shared" si="0"/>
        <v>22</v>
      </c>
      <c r="B23" s="28" t="s">
        <v>27</v>
      </c>
      <c r="F23" s="30">
        <f>SUM(F20:F22)</f>
        <v>18350107</v>
      </c>
      <c r="G23" s="30">
        <f>SUM(G20:G22)</f>
        <v>-2859243</v>
      </c>
      <c r="H23" s="30">
        <f>SUM(H20:H22)</f>
        <v>-1780022</v>
      </c>
      <c r="I23" s="30">
        <f>SUM(I20:I22)</f>
        <v>-2934110</v>
      </c>
    </row>
    <row r="24" spans="1:9" ht="23.25" customHeight="1" x14ac:dyDescent="0.2">
      <c r="A24" s="25">
        <f t="shared" si="0"/>
        <v>23</v>
      </c>
      <c r="B24" s="28" t="s">
        <v>28</v>
      </c>
      <c r="F24" s="29">
        <f>+F23+F18+F16</f>
        <v>2595251</v>
      </c>
      <c r="G24" s="29">
        <f>G23+G18+G16</f>
        <v>-2595251</v>
      </c>
      <c r="H24" s="29">
        <f>H23+H18+H16</f>
        <v>0</v>
      </c>
      <c r="I24" s="29">
        <f>I23+I18+I16</f>
        <v>-1</v>
      </c>
    </row>
    <row r="25" spans="1:9" ht="23.25" customHeight="1" x14ac:dyDescent="0.2">
      <c r="A25" s="25">
        <f t="shared" si="0"/>
        <v>24</v>
      </c>
      <c r="B25" s="28" t="s">
        <v>29</v>
      </c>
      <c r="F25" s="46">
        <v>404749</v>
      </c>
      <c r="G25" s="46">
        <v>3000000</v>
      </c>
      <c r="H25" s="46">
        <v>404749</v>
      </c>
      <c r="I25" s="46">
        <v>404749</v>
      </c>
    </row>
    <row r="26" spans="1:9" x14ac:dyDescent="0.2">
      <c r="A26" s="25">
        <f t="shared" si="0"/>
        <v>25</v>
      </c>
      <c r="B26" s="28" t="s">
        <v>30</v>
      </c>
      <c r="F26" s="29">
        <f>+F25+F24</f>
        <v>3000000</v>
      </c>
      <c r="G26" s="29">
        <f t="shared" ref="G26:I26" si="1">+G25+G24</f>
        <v>404749</v>
      </c>
      <c r="H26" s="29">
        <f t="shared" si="1"/>
        <v>404749</v>
      </c>
      <c r="I26" s="29">
        <f t="shared" si="1"/>
        <v>404748</v>
      </c>
    </row>
  </sheetData>
  <mergeCells count="1">
    <mergeCell ref="B4:C4"/>
  </mergeCells>
  <pageMargins left="0.75" right="0.75" top="1.54" bottom="1" header="0.5" footer="0.5"/>
  <pageSetup orientation="portrait" verticalDpi="1200" r:id="rId1"/>
  <headerFooter alignWithMargins="0">
    <oddHeader xml:space="preserve">&amp;CDelta Natural Gas Company, Inc.
Forecasted Cash Flow Statements 2021-2024
Forecasted Test Period 12 ME 12/31/22
Base Period 12 ME 8/31/21&amp;RTab 24
Page 1 of 1
Witness:  John B. Brown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130" workbookViewId="0">
      <pane xSplit="2" ySplit="1" topLeftCell="C24" activePane="bottomRight" state="frozen"/>
      <selection pane="topRight" activeCell="E1" sqref="E1"/>
      <selection pane="bottomLeft" activeCell="A2" sqref="A2"/>
      <selection pane="bottomRight" activeCell="B25" sqref="B25"/>
    </sheetView>
  </sheetViews>
  <sheetFormatPr defaultRowHeight="8.25" x14ac:dyDescent="0.15"/>
  <cols>
    <col min="1" max="1" width="14.5" style="1" bestFit="1" customWidth="1"/>
    <col min="2" max="2" width="6.25" style="1" customWidth="1"/>
    <col min="3" max="4" width="5.375" style="1" customWidth="1"/>
    <col min="5" max="5" width="5.75" style="1" bestFit="1" customWidth="1"/>
    <col min="6" max="6" width="4.625" style="1" customWidth="1"/>
    <col min="7" max="7" width="5.75" style="1" customWidth="1"/>
    <col min="8" max="8" width="5" style="1" customWidth="1"/>
    <col min="9" max="9" width="5.375" style="1" customWidth="1"/>
    <col min="10" max="10" width="4.625" style="1" customWidth="1"/>
    <col min="11" max="11" width="4.875" style="1" bestFit="1" customWidth="1"/>
    <col min="12" max="12" width="5" style="1" customWidth="1"/>
    <col min="13" max="13" width="5.375" style="1" customWidth="1"/>
    <col min="14" max="14" width="5" style="1" customWidth="1"/>
    <col min="15" max="15" width="5.625" style="1" bestFit="1" customWidth="1"/>
    <col min="16" max="16" width="4.625" style="1" customWidth="1"/>
    <col min="17" max="17" width="3.25" style="1" customWidth="1"/>
    <col min="18" max="18" width="6.25" style="1" customWidth="1"/>
    <col min="19" max="20" width="5.75" style="1" customWidth="1"/>
    <col min="21" max="21" width="4.625" style="1" customWidth="1"/>
    <col min="22" max="22" width="5.875" style="1" customWidth="1"/>
    <col min="23" max="23" width="5" style="1" customWidth="1"/>
    <col min="24" max="24" width="5.875" style="1" customWidth="1"/>
    <col min="25" max="25" width="6.25" style="1" customWidth="1"/>
    <col min="26" max="26" width="5.75" style="1" customWidth="1"/>
    <col min="27" max="27" width="6.25" style="1" customWidth="1"/>
    <col min="28" max="28" width="5.75" style="1" bestFit="1" customWidth="1"/>
    <col min="29" max="16384" width="9" style="1"/>
  </cols>
  <sheetData>
    <row r="1" spans="1:29" s="2" customFormat="1" ht="93" x14ac:dyDescent="0.3">
      <c r="A1" s="2" t="s">
        <v>31</v>
      </c>
      <c r="B1" s="2" t="s">
        <v>32</v>
      </c>
      <c r="C1" s="3" t="s">
        <v>7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37</v>
      </c>
      <c r="I1" s="3" t="s">
        <v>38</v>
      </c>
      <c r="J1" s="3" t="s">
        <v>39</v>
      </c>
      <c r="K1" s="3" t="s">
        <v>40</v>
      </c>
      <c r="L1" s="3" t="s">
        <v>41</v>
      </c>
      <c r="M1" s="3" t="s">
        <v>42</v>
      </c>
      <c r="N1" s="3" t="s">
        <v>43</v>
      </c>
      <c r="O1" s="3" t="s">
        <v>18</v>
      </c>
      <c r="P1" s="3" t="s">
        <v>44</v>
      </c>
      <c r="Q1" s="3" t="s">
        <v>45</v>
      </c>
      <c r="R1" s="3" t="s">
        <v>46</v>
      </c>
      <c r="S1" s="3" t="s">
        <v>47</v>
      </c>
      <c r="T1" s="3" t="s">
        <v>48</v>
      </c>
      <c r="U1" s="3" t="s">
        <v>49</v>
      </c>
      <c r="V1" s="3" t="s">
        <v>50</v>
      </c>
      <c r="W1" s="3" t="s">
        <v>51</v>
      </c>
      <c r="X1" s="3" t="s">
        <v>52</v>
      </c>
      <c r="Y1" s="3" t="s">
        <v>53</v>
      </c>
      <c r="Z1" s="3" t="s">
        <v>54</v>
      </c>
      <c r="AA1" s="3" t="s">
        <v>55</v>
      </c>
      <c r="AB1" s="3" t="s">
        <v>56</v>
      </c>
    </row>
    <row r="2" spans="1:29" ht="14.25" customHeight="1" x14ac:dyDescent="0.15">
      <c r="A2" s="1" t="s">
        <v>57</v>
      </c>
      <c r="B2" s="1">
        <f>+'Balance Sheet Changes'!D4</f>
        <v>15827060</v>
      </c>
      <c r="R2" s="1">
        <f>-'CapEx Forecast'!B2</f>
        <v>-18963702</v>
      </c>
      <c r="S2" s="1">
        <f>-R2-B2</f>
        <v>3136642</v>
      </c>
      <c r="AA2" s="1">
        <f>SUM(C2:Z2)</f>
        <v>-15827060</v>
      </c>
      <c r="AB2" s="1">
        <f>+AA2+B2</f>
        <v>0</v>
      </c>
    </row>
    <row r="3" spans="1:29" ht="15.75" customHeight="1" x14ac:dyDescent="0.15">
      <c r="A3" s="1" t="s">
        <v>58</v>
      </c>
      <c r="B3" s="1">
        <f>+'Balance Sheet Changes'!D5</f>
        <v>-4994930</v>
      </c>
      <c r="D3" s="1">
        <f>+'Forecasted Income Statements'!F8</f>
        <v>8605304</v>
      </c>
      <c r="R3" s="1">
        <f>-(D3+S3+B3)</f>
        <v>-473732</v>
      </c>
      <c r="S3" s="1">
        <f>-S2</f>
        <v>-3136642</v>
      </c>
      <c r="AA3" s="1">
        <f t="shared" ref="AA3:AA14" si="0">SUM(C3:Z3)</f>
        <v>4994930</v>
      </c>
      <c r="AB3" s="1">
        <f t="shared" ref="AB3:AB14" si="1">+AA3+B3</f>
        <v>0</v>
      </c>
    </row>
    <row r="4" spans="1:29" ht="12" customHeight="1" x14ac:dyDescent="0.15">
      <c r="A4" s="1" t="s">
        <v>59</v>
      </c>
      <c r="B4" s="1">
        <f>+'Balance Sheet Changes'!D9</f>
        <v>2595251</v>
      </c>
      <c r="Z4" s="1">
        <f>-B4</f>
        <v>-2595251</v>
      </c>
      <c r="AA4" s="1">
        <f t="shared" si="0"/>
        <v>-2595251</v>
      </c>
      <c r="AB4" s="1">
        <f t="shared" si="1"/>
        <v>0</v>
      </c>
    </row>
    <row r="5" spans="1:29" ht="21.75" customHeight="1" x14ac:dyDescent="0.15">
      <c r="A5" s="1" t="s">
        <v>60</v>
      </c>
      <c r="B5" s="1">
        <f>+'Balance Sheet Changes'!D11</f>
        <v>824709</v>
      </c>
      <c r="G5" s="1">
        <f>-B5</f>
        <v>-824709</v>
      </c>
      <c r="AA5" s="1">
        <f t="shared" si="0"/>
        <v>-824709</v>
      </c>
      <c r="AB5" s="1">
        <f t="shared" si="1"/>
        <v>0</v>
      </c>
    </row>
    <row r="6" spans="1:29" ht="17.25" customHeight="1" x14ac:dyDescent="0.15">
      <c r="A6" s="1" t="s">
        <v>61</v>
      </c>
      <c r="B6" s="1">
        <f>+'Balance Sheet Changes'!D13</f>
        <v>922139</v>
      </c>
      <c r="H6" s="1">
        <f>+-B6</f>
        <v>-922139</v>
      </c>
      <c r="AA6" s="1">
        <f t="shared" si="0"/>
        <v>-922139</v>
      </c>
      <c r="AB6" s="1">
        <f t="shared" si="1"/>
        <v>0</v>
      </c>
    </row>
    <row r="7" spans="1:29" ht="15.75" customHeight="1" x14ac:dyDescent="0.15">
      <c r="A7" s="1" t="s">
        <v>62</v>
      </c>
      <c r="B7" s="1">
        <v>0</v>
      </c>
      <c r="I7" s="1">
        <f>-B7</f>
        <v>0</v>
      </c>
      <c r="AA7" s="1">
        <f t="shared" si="0"/>
        <v>0</v>
      </c>
      <c r="AB7" s="1">
        <f t="shared" si="1"/>
        <v>0</v>
      </c>
    </row>
    <row r="8" spans="1:29" ht="27.75" customHeight="1" x14ac:dyDescent="0.15">
      <c r="A8" s="1" t="s">
        <v>63</v>
      </c>
      <c r="B8" s="1">
        <v>0</v>
      </c>
      <c r="J8" s="1">
        <f>-B8</f>
        <v>0</v>
      </c>
      <c r="AA8" s="1">
        <f t="shared" si="0"/>
        <v>0</v>
      </c>
      <c r="AB8" s="1">
        <f t="shared" si="1"/>
        <v>0</v>
      </c>
      <c r="AC8" s="5"/>
    </row>
    <row r="9" spans="1:29" ht="13.5" customHeight="1" x14ac:dyDescent="0.15">
      <c r="A9" s="1" t="s">
        <v>64</v>
      </c>
      <c r="B9" s="1">
        <f>+'Balance Sheet Changes'!D14</f>
        <v>841903</v>
      </c>
      <c r="K9" s="1">
        <f>-B9</f>
        <v>-841903</v>
      </c>
      <c r="AA9" s="1">
        <f t="shared" si="0"/>
        <v>-841903</v>
      </c>
      <c r="AB9" s="1">
        <f t="shared" si="1"/>
        <v>0</v>
      </c>
    </row>
    <row r="10" spans="1:29" ht="15.75" customHeight="1" x14ac:dyDescent="0.15">
      <c r="A10" s="1" t="s">
        <v>65</v>
      </c>
      <c r="B10" s="1">
        <v>0</v>
      </c>
      <c r="L10" s="1">
        <f>-B10</f>
        <v>0</v>
      </c>
      <c r="AA10" s="1">
        <f t="shared" si="0"/>
        <v>0</v>
      </c>
      <c r="AB10" s="1">
        <f t="shared" si="1"/>
        <v>0</v>
      </c>
    </row>
    <row r="11" spans="1:29" ht="18" customHeight="1" x14ac:dyDescent="0.15">
      <c r="A11" s="1" t="s">
        <v>66</v>
      </c>
      <c r="B11" s="1">
        <v>0</v>
      </c>
      <c r="L11" s="1">
        <f>-B11</f>
        <v>0</v>
      </c>
      <c r="AA11" s="1">
        <f t="shared" si="0"/>
        <v>0</v>
      </c>
      <c r="AB11" s="1">
        <f t="shared" si="1"/>
        <v>0</v>
      </c>
    </row>
    <row r="12" spans="1:29" ht="17.25" customHeight="1" x14ac:dyDescent="0.15">
      <c r="A12" s="1" t="s">
        <v>67</v>
      </c>
      <c r="B12" s="1">
        <v>0</v>
      </c>
      <c r="AA12" s="1">
        <f t="shared" si="0"/>
        <v>0</v>
      </c>
      <c r="AB12" s="1">
        <f t="shared" si="1"/>
        <v>0</v>
      </c>
    </row>
    <row r="13" spans="1:29" ht="14.25" customHeight="1" x14ac:dyDescent="0.15">
      <c r="A13" s="1" t="s">
        <v>68</v>
      </c>
      <c r="B13" s="1">
        <f>+'Balance Sheet Changes'!D23</f>
        <v>-6725582</v>
      </c>
      <c r="C13" s="1">
        <f>-'Forecasted Income Statements'!F16</f>
        <v>3074558</v>
      </c>
      <c r="T13" s="1">
        <f>-C13-B13</f>
        <v>3651024</v>
      </c>
      <c r="U13" s="1">
        <v>0</v>
      </c>
      <c r="AA13" s="1">
        <f t="shared" si="0"/>
        <v>6725582</v>
      </c>
      <c r="AB13" s="1">
        <f t="shared" si="1"/>
        <v>0</v>
      </c>
    </row>
    <row r="14" spans="1:29" ht="21" customHeight="1" x14ac:dyDescent="0.15">
      <c r="A14" s="1" t="s">
        <v>69</v>
      </c>
      <c r="B14" s="1">
        <f>+'Balance Sheet Changes'!D24</f>
        <v>-23814475</v>
      </c>
      <c r="V14" s="1">
        <f>-W14-B14</f>
        <v>22314475</v>
      </c>
      <c r="W14" s="1">
        <v>1500000</v>
      </c>
      <c r="AA14" s="1">
        <f t="shared" si="0"/>
        <v>23814475</v>
      </c>
      <c r="AB14" s="1">
        <f t="shared" si="1"/>
        <v>0</v>
      </c>
    </row>
    <row r="15" spans="1:29" ht="14.25" customHeight="1" x14ac:dyDescent="0.15">
      <c r="A15" s="1" t="s">
        <v>70</v>
      </c>
      <c r="B15" s="1">
        <f>+'Balance Sheet Changes'!D29+'Balance Sheet Changes'!D30</f>
        <v>9115392</v>
      </c>
      <c r="X15" s="1">
        <f>-B15</f>
        <v>-9115392</v>
      </c>
      <c r="Y15" s="1">
        <v>0</v>
      </c>
      <c r="AA15" s="1">
        <f t="shared" ref="AA15:AA28" si="2">SUM(C15:Z15)</f>
        <v>-9115392</v>
      </c>
      <c r="AB15" s="1">
        <f t="shared" ref="AB15:AB28" si="3">+AA15+B15</f>
        <v>0</v>
      </c>
    </row>
    <row r="16" spans="1:29" ht="24" customHeight="1" x14ac:dyDescent="0.15">
      <c r="A16" s="1" t="s">
        <v>71</v>
      </c>
      <c r="B16" s="1">
        <v>0</v>
      </c>
      <c r="AA16" s="1">
        <f t="shared" si="2"/>
        <v>0</v>
      </c>
      <c r="AB16" s="1">
        <f t="shared" si="3"/>
        <v>0</v>
      </c>
    </row>
    <row r="17" spans="1:28" ht="15.75" customHeight="1" x14ac:dyDescent="0.15">
      <c r="A17" s="1" t="s">
        <v>72</v>
      </c>
      <c r="B17" s="1">
        <v>0</v>
      </c>
      <c r="M17" s="1">
        <f>-B17</f>
        <v>0</v>
      </c>
      <c r="AA17" s="1">
        <f t="shared" si="2"/>
        <v>0</v>
      </c>
      <c r="AB17" s="1">
        <f t="shared" si="3"/>
        <v>0</v>
      </c>
    </row>
    <row r="18" spans="1:28" ht="15" customHeight="1" x14ac:dyDescent="0.15">
      <c r="A18" s="1" t="s">
        <v>73</v>
      </c>
      <c r="B18" s="1">
        <f>+'Balance Sheet Changes'!D32</f>
        <v>1000000</v>
      </c>
      <c r="O18" s="1">
        <f>-B18</f>
        <v>-1000000</v>
      </c>
      <c r="AA18" s="1">
        <f t="shared" si="2"/>
        <v>-1000000</v>
      </c>
      <c r="AB18" s="1">
        <f t="shared" si="3"/>
        <v>0</v>
      </c>
    </row>
    <row r="19" spans="1:28" ht="18" customHeight="1" x14ac:dyDescent="0.15">
      <c r="A19" s="1" t="s">
        <v>74</v>
      </c>
      <c r="B19" s="1">
        <v>0</v>
      </c>
      <c r="N19" s="1">
        <f>-B19</f>
        <v>0</v>
      </c>
      <c r="AA19" s="1">
        <f t="shared" si="2"/>
        <v>0</v>
      </c>
      <c r="AB19" s="1">
        <f t="shared" si="3"/>
        <v>0</v>
      </c>
    </row>
    <row r="20" spans="1:28" ht="20.25" customHeight="1" x14ac:dyDescent="0.15">
      <c r="A20" s="1" t="s">
        <v>75</v>
      </c>
      <c r="B20" s="1">
        <v>0</v>
      </c>
      <c r="I20" s="1">
        <f>-B20</f>
        <v>0</v>
      </c>
      <c r="AA20" s="1">
        <f t="shared" si="2"/>
        <v>0</v>
      </c>
      <c r="AB20" s="1">
        <f t="shared" si="3"/>
        <v>0</v>
      </c>
    </row>
    <row r="21" spans="1:28" ht="13.5" customHeight="1" x14ac:dyDescent="0.15">
      <c r="A21" s="1" t="s">
        <v>76</v>
      </c>
      <c r="B21" s="1">
        <v>0</v>
      </c>
      <c r="P21" s="1">
        <f>-B21</f>
        <v>0</v>
      </c>
      <c r="AA21" s="1">
        <f t="shared" si="2"/>
        <v>0</v>
      </c>
      <c r="AB21" s="1">
        <f t="shared" si="3"/>
        <v>0</v>
      </c>
    </row>
    <row r="22" spans="1:28" ht="18" customHeight="1" x14ac:dyDescent="0.15">
      <c r="A22" s="1" t="s">
        <v>77</v>
      </c>
      <c r="B22" s="1">
        <v>0</v>
      </c>
      <c r="P22" s="1">
        <f>-B22</f>
        <v>0</v>
      </c>
      <c r="AA22" s="1">
        <f t="shared" si="2"/>
        <v>0</v>
      </c>
      <c r="AB22" s="1">
        <f t="shared" si="3"/>
        <v>0</v>
      </c>
    </row>
    <row r="23" spans="1:28" ht="17.25" customHeight="1" x14ac:dyDescent="0.15">
      <c r="A23" s="1" t="s">
        <v>78</v>
      </c>
      <c r="B23" s="1">
        <v>0</v>
      </c>
      <c r="P23" s="1">
        <f>-B23</f>
        <v>0</v>
      </c>
      <c r="AA23" s="1">
        <f t="shared" si="2"/>
        <v>0</v>
      </c>
      <c r="AB23" s="1">
        <f t="shared" si="3"/>
        <v>0</v>
      </c>
    </row>
    <row r="24" spans="1:28" ht="15.75" customHeight="1" x14ac:dyDescent="0.15">
      <c r="A24" s="1" t="s">
        <v>79</v>
      </c>
      <c r="B24" s="1">
        <v>0</v>
      </c>
      <c r="P24" s="1">
        <f>-B24</f>
        <v>0</v>
      </c>
      <c r="AA24" s="1">
        <f t="shared" si="2"/>
        <v>0</v>
      </c>
      <c r="AB24" s="1">
        <f t="shared" si="3"/>
        <v>0</v>
      </c>
    </row>
    <row r="25" spans="1:28" ht="21" customHeight="1" x14ac:dyDescent="0.15">
      <c r="A25" s="1" t="s">
        <v>80</v>
      </c>
      <c r="B25" s="1">
        <f>+'Balance Sheet Changes'!D39</f>
        <v>0</v>
      </c>
      <c r="E25" s="1">
        <f>-B25</f>
        <v>0</v>
      </c>
      <c r="AA25" s="1">
        <f t="shared" si="2"/>
        <v>0</v>
      </c>
      <c r="AB25" s="1">
        <f t="shared" si="3"/>
        <v>0</v>
      </c>
    </row>
    <row r="26" spans="1:28" ht="13.5" customHeight="1" x14ac:dyDescent="0.15">
      <c r="A26" s="1" t="s">
        <v>81</v>
      </c>
      <c r="B26" s="1">
        <v>0</v>
      </c>
      <c r="E26" s="1">
        <f>-B26</f>
        <v>0</v>
      </c>
      <c r="AA26" s="1">
        <f t="shared" si="2"/>
        <v>0</v>
      </c>
      <c r="AB26" s="1">
        <f t="shared" si="3"/>
        <v>0</v>
      </c>
    </row>
    <row r="27" spans="1:28" ht="14.25" customHeight="1" x14ac:dyDescent="0.15">
      <c r="A27" s="1" t="s">
        <v>82</v>
      </c>
      <c r="B27" s="1">
        <f>+'Balance Sheet Changes'!D38</f>
        <v>4408533</v>
      </c>
      <c r="E27" s="1">
        <f>-B27</f>
        <v>-4408533</v>
      </c>
      <c r="AA27" s="1">
        <f t="shared" si="2"/>
        <v>-4408533</v>
      </c>
      <c r="AB27" s="1">
        <f t="shared" si="3"/>
        <v>0</v>
      </c>
    </row>
    <row r="28" spans="1:28" ht="16.5" customHeight="1" x14ac:dyDescent="0.15">
      <c r="A28" s="1" t="s">
        <v>83</v>
      </c>
      <c r="B28" s="1">
        <v>0</v>
      </c>
      <c r="Q28" s="1">
        <f>-B28</f>
        <v>0</v>
      </c>
      <c r="AA28" s="1">
        <f t="shared" si="2"/>
        <v>0</v>
      </c>
      <c r="AB28" s="1">
        <f t="shared" si="3"/>
        <v>0</v>
      </c>
    </row>
    <row r="29" spans="1:28" ht="17.25" customHeight="1" x14ac:dyDescent="0.15">
      <c r="B29" s="1">
        <v>0</v>
      </c>
      <c r="C29" s="1">
        <f t="shared" ref="C29:P29" si="4">SUM(C2:C28)</f>
        <v>3074558</v>
      </c>
      <c r="D29" s="1">
        <f t="shared" si="4"/>
        <v>8605304</v>
      </c>
      <c r="E29" s="1">
        <f t="shared" si="4"/>
        <v>-4408533</v>
      </c>
      <c r="F29" s="1">
        <f t="shared" si="4"/>
        <v>0</v>
      </c>
      <c r="G29" s="1">
        <f t="shared" si="4"/>
        <v>-824709</v>
      </c>
      <c r="H29" s="1">
        <f t="shared" si="4"/>
        <v>-922139</v>
      </c>
      <c r="I29" s="1">
        <f>SUM(I2:I28)</f>
        <v>0</v>
      </c>
      <c r="J29" s="1">
        <f t="shared" si="4"/>
        <v>0</v>
      </c>
      <c r="K29" s="1">
        <f t="shared" si="4"/>
        <v>-841903</v>
      </c>
      <c r="L29" s="1">
        <f t="shared" si="4"/>
        <v>0</v>
      </c>
      <c r="M29" s="1">
        <f t="shared" si="4"/>
        <v>0</v>
      </c>
      <c r="N29" s="1">
        <f t="shared" si="4"/>
        <v>0</v>
      </c>
      <c r="O29" s="1">
        <f t="shared" si="4"/>
        <v>-1000000</v>
      </c>
      <c r="P29" s="1">
        <f t="shared" si="4"/>
        <v>0</v>
      </c>
      <c r="Q29" s="1">
        <f t="shared" ref="Q29:AB29" si="5">SUM(Q2:Q28)</f>
        <v>0</v>
      </c>
      <c r="R29" s="1">
        <f t="shared" si="5"/>
        <v>-19437434</v>
      </c>
      <c r="S29" s="1">
        <f t="shared" si="5"/>
        <v>0</v>
      </c>
      <c r="T29" s="1">
        <f t="shared" si="5"/>
        <v>3651024</v>
      </c>
      <c r="U29" s="1">
        <f t="shared" si="5"/>
        <v>0</v>
      </c>
      <c r="V29" s="1">
        <f t="shared" si="5"/>
        <v>22314475</v>
      </c>
      <c r="W29" s="1">
        <f t="shared" si="5"/>
        <v>1500000</v>
      </c>
      <c r="X29" s="1">
        <f t="shared" si="5"/>
        <v>-9115392</v>
      </c>
      <c r="Y29" s="1">
        <f t="shared" si="5"/>
        <v>0</v>
      </c>
      <c r="Z29" s="1">
        <f t="shared" si="5"/>
        <v>-2595251</v>
      </c>
      <c r="AA29" s="1">
        <f t="shared" si="5"/>
        <v>0</v>
      </c>
      <c r="AB29" s="1">
        <f t="shared" si="5"/>
        <v>0</v>
      </c>
    </row>
    <row r="30" spans="1:28" ht="17.25" customHeight="1" x14ac:dyDescent="0.15">
      <c r="A30" s="1" t="s">
        <v>84</v>
      </c>
      <c r="B30" s="44">
        <f>SUM(B2:B29)</f>
        <v>0</v>
      </c>
      <c r="C30" s="1">
        <f>+C29</f>
        <v>3074558</v>
      </c>
      <c r="D30" s="1">
        <f>+D29</f>
        <v>8605304</v>
      </c>
      <c r="E30" s="1">
        <f>+E29</f>
        <v>-4408533</v>
      </c>
      <c r="F30" s="1">
        <f>+F29</f>
        <v>0</v>
      </c>
      <c r="G30" s="1">
        <f>SUM(G29:L29)</f>
        <v>-2588751</v>
      </c>
      <c r="M30" s="1">
        <f>SUM(M29:Q29)</f>
        <v>-1000000</v>
      </c>
      <c r="R30" s="1">
        <f>+R29</f>
        <v>-19437434</v>
      </c>
      <c r="T30" s="1">
        <f t="shared" ref="T30:Y30" si="6">+T29</f>
        <v>3651024</v>
      </c>
      <c r="U30" s="1">
        <f t="shared" si="6"/>
        <v>0</v>
      </c>
      <c r="V30" s="1">
        <f t="shared" si="6"/>
        <v>22314475</v>
      </c>
      <c r="W30" s="1">
        <f t="shared" si="6"/>
        <v>1500000</v>
      </c>
      <c r="X30" s="1">
        <f t="shared" si="6"/>
        <v>-9115392</v>
      </c>
      <c r="Y30" s="1">
        <f t="shared" si="6"/>
        <v>0</v>
      </c>
      <c r="Z30" s="1">
        <f>SUM(C30:Y30)</f>
        <v>2595251</v>
      </c>
    </row>
    <row r="31" spans="1:28" ht="18" customHeight="1" x14ac:dyDescent="0.15">
      <c r="A31" s="1" t="s">
        <v>85</v>
      </c>
      <c r="M31" s="1">
        <f>SUM(C30:M30)</f>
        <v>3682578</v>
      </c>
      <c r="R31" s="1">
        <f>+R29</f>
        <v>-19437434</v>
      </c>
      <c r="Y31" s="1">
        <f>SUM(S29:Y29)</f>
        <v>18350107</v>
      </c>
      <c r="Z31" s="1">
        <f>SUM(C31:Y31)</f>
        <v>2595251</v>
      </c>
    </row>
    <row r="35" spans="1:1" x14ac:dyDescent="0.15">
      <c r="A35" s="4"/>
    </row>
  </sheetData>
  <printOptions horizontalCentered="1" gridLines="1" gridLinesSet="0"/>
  <pageMargins left="0.25" right="0.25" top="0.25" bottom="0.25" header="0" footer="0"/>
  <pageSetup paperSize="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pane xSplit="2" ySplit="1" topLeftCell="I25" activePane="bottomRight" state="frozen"/>
      <selection pane="topRight"/>
      <selection pane="bottomLeft"/>
      <selection pane="bottomRight" activeCell="B25" sqref="B25"/>
    </sheetView>
  </sheetViews>
  <sheetFormatPr defaultRowHeight="15.75" x14ac:dyDescent="0.25"/>
  <cols>
    <col min="1" max="1" width="12" customWidth="1"/>
    <col min="2" max="2" width="9" style="39"/>
  </cols>
  <sheetData>
    <row r="1" spans="1:28" s="43" customFormat="1" ht="114.75" x14ac:dyDescent="0.3">
      <c r="A1" s="40" t="s">
        <v>31</v>
      </c>
      <c r="B1" s="41" t="s">
        <v>32</v>
      </c>
      <c r="C1" s="42" t="s">
        <v>7</v>
      </c>
      <c r="D1" s="42" t="s">
        <v>33</v>
      </c>
      <c r="E1" s="42" t="s">
        <v>34</v>
      </c>
      <c r="F1" s="42" t="s">
        <v>35</v>
      </c>
      <c r="G1" s="42" t="s">
        <v>36</v>
      </c>
      <c r="H1" s="42" t="s">
        <v>37</v>
      </c>
      <c r="I1" s="42" t="s">
        <v>38</v>
      </c>
      <c r="J1" s="42" t="s">
        <v>39</v>
      </c>
      <c r="K1" s="42" t="s">
        <v>40</v>
      </c>
      <c r="L1" s="45" t="s">
        <v>41</v>
      </c>
      <c r="M1" s="42" t="s">
        <v>42</v>
      </c>
      <c r="N1" s="42" t="s">
        <v>43</v>
      </c>
      <c r="O1" s="42" t="s">
        <v>18</v>
      </c>
      <c r="P1" s="42" t="s">
        <v>44</v>
      </c>
      <c r="Q1" s="42" t="s">
        <v>45</v>
      </c>
      <c r="R1" s="42" t="s">
        <v>46</v>
      </c>
      <c r="S1" s="42" t="s">
        <v>47</v>
      </c>
      <c r="T1" s="42" t="s">
        <v>48</v>
      </c>
      <c r="U1" s="42" t="s">
        <v>49</v>
      </c>
      <c r="V1" s="42" t="s">
        <v>50</v>
      </c>
      <c r="W1" s="42" t="s">
        <v>51</v>
      </c>
      <c r="X1" s="42" t="s">
        <v>52</v>
      </c>
      <c r="Y1" s="42" t="s">
        <v>53</v>
      </c>
      <c r="Z1" s="42" t="s">
        <v>54</v>
      </c>
      <c r="AA1" s="42" t="s">
        <v>55</v>
      </c>
      <c r="AB1" s="42" t="s">
        <v>56</v>
      </c>
    </row>
    <row r="2" spans="1:28" x14ac:dyDescent="0.25">
      <c r="A2" s="1" t="s">
        <v>57</v>
      </c>
      <c r="B2" s="38">
        <f>+'Balance Sheet Changes'!E4</f>
        <v>16072448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f>-'CapEx Forecast'!B3</f>
        <v>-17612234</v>
      </c>
      <c r="S2" s="1">
        <f>-R2-B2</f>
        <v>1539786</v>
      </c>
      <c r="T2" s="1"/>
      <c r="U2" s="1"/>
      <c r="V2" s="1"/>
      <c r="W2" s="1"/>
      <c r="X2" s="1"/>
      <c r="Y2" s="1"/>
      <c r="Z2" s="1"/>
      <c r="AA2" s="1">
        <f>SUM(C2:Z2)</f>
        <v>-16072448</v>
      </c>
      <c r="AB2" s="1">
        <f>+AA2+B2</f>
        <v>0</v>
      </c>
    </row>
    <row r="3" spans="1:28" x14ac:dyDescent="0.25">
      <c r="A3" s="1" t="s">
        <v>58</v>
      </c>
      <c r="B3" s="38">
        <f>+'Balance Sheet Changes'!E5</f>
        <v>-7933466</v>
      </c>
      <c r="C3" s="1"/>
      <c r="D3" s="1">
        <f>+'Forecasted Income Statements'!G8</f>
        <v>9903030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>-(D3+S3+B3)</f>
        <v>-429778</v>
      </c>
      <c r="S3" s="1">
        <f>-S2</f>
        <v>-1539786</v>
      </c>
      <c r="T3" s="1"/>
      <c r="U3" s="1"/>
      <c r="V3" s="1"/>
      <c r="W3" s="1"/>
      <c r="X3" s="1"/>
      <c r="Y3" s="1"/>
      <c r="Z3" s="1"/>
      <c r="AA3" s="1">
        <f t="shared" ref="AA3:AA28" si="0">SUM(C3:Z3)</f>
        <v>7933466</v>
      </c>
      <c r="AB3" s="1">
        <f t="shared" ref="AB3:AB28" si="1">+AA3+B3</f>
        <v>0</v>
      </c>
    </row>
    <row r="4" spans="1:28" x14ac:dyDescent="0.25">
      <c r="A4" s="1" t="s">
        <v>59</v>
      </c>
      <c r="B4" s="38">
        <f>+'Balance Sheet Changes'!E9</f>
        <v>-2595251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>
        <f>-B4</f>
        <v>2595251</v>
      </c>
      <c r="AA4" s="1">
        <f t="shared" si="0"/>
        <v>2595251</v>
      </c>
      <c r="AB4" s="1">
        <f t="shared" si="1"/>
        <v>0</v>
      </c>
    </row>
    <row r="5" spans="1:28" x14ac:dyDescent="0.25">
      <c r="A5" s="1" t="s">
        <v>60</v>
      </c>
      <c r="B5" s="38">
        <f>+'Balance Sheet Changes'!E11</f>
        <v>-809540</v>
      </c>
      <c r="C5" s="1"/>
      <c r="D5" s="1"/>
      <c r="E5" s="1"/>
      <c r="F5" s="1"/>
      <c r="G5" s="1">
        <f>-B5</f>
        <v>809540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>
        <f t="shared" si="0"/>
        <v>809540</v>
      </c>
      <c r="AB5" s="1">
        <f t="shared" si="1"/>
        <v>0</v>
      </c>
    </row>
    <row r="6" spans="1:28" x14ac:dyDescent="0.25">
      <c r="A6" s="1" t="s">
        <v>61</v>
      </c>
      <c r="B6" s="38">
        <v>0</v>
      </c>
      <c r="C6" s="1"/>
      <c r="D6" s="1"/>
      <c r="E6" s="1"/>
      <c r="F6" s="1"/>
      <c r="G6" s="1"/>
      <c r="H6" s="1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f t="shared" si="0"/>
        <v>0</v>
      </c>
      <c r="AB6" s="1">
        <f t="shared" si="1"/>
        <v>0</v>
      </c>
    </row>
    <row r="7" spans="1:28" x14ac:dyDescent="0.25">
      <c r="A7" s="1" t="s">
        <v>62</v>
      </c>
      <c r="B7" s="38">
        <v>0</v>
      </c>
      <c r="C7" s="1"/>
      <c r="D7" s="1"/>
      <c r="E7" s="1"/>
      <c r="F7" s="1"/>
      <c r="G7" s="1"/>
      <c r="H7" s="1"/>
      <c r="I7" s="1">
        <f>-B7</f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f t="shared" si="0"/>
        <v>0</v>
      </c>
      <c r="AB7" s="1">
        <f t="shared" si="1"/>
        <v>0</v>
      </c>
    </row>
    <row r="8" spans="1:28" x14ac:dyDescent="0.25">
      <c r="A8" s="1" t="s">
        <v>63</v>
      </c>
      <c r="B8" s="38">
        <f>+'Balance Sheet Changes'!E12</f>
        <v>20687</v>
      </c>
      <c r="C8" s="1"/>
      <c r="D8" s="1"/>
      <c r="E8" s="1"/>
      <c r="F8" s="1"/>
      <c r="G8" s="1"/>
      <c r="H8" s="1"/>
      <c r="I8" s="1"/>
      <c r="J8" s="1">
        <f>-B8</f>
        <v>-20687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f t="shared" si="0"/>
        <v>-20687</v>
      </c>
      <c r="AB8" s="1">
        <f t="shared" si="1"/>
        <v>0</v>
      </c>
    </row>
    <row r="9" spans="1:28" x14ac:dyDescent="0.25">
      <c r="A9" s="1" t="s">
        <v>64</v>
      </c>
      <c r="B9" s="38">
        <v>0</v>
      </c>
      <c r="C9" s="1"/>
      <c r="D9" s="1"/>
      <c r="E9" s="1"/>
      <c r="F9" s="1"/>
      <c r="G9" s="1"/>
      <c r="H9" s="1"/>
      <c r="I9" s="1"/>
      <c r="J9" s="1"/>
      <c r="K9" s="1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f t="shared" si="0"/>
        <v>0</v>
      </c>
      <c r="AB9" s="1">
        <f t="shared" si="1"/>
        <v>0</v>
      </c>
    </row>
    <row r="10" spans="1:28" x14ac:dyDescent="0.25">
      <c r="A10" s="1" t="s">
        <v>65</v>
      </c>
      <c r="B10" s="38">
        <v>0</v>
      </c>
      <c r="C10" s="1"/>
      <c r="D10" s="1"/>
      <c r="E10" s="1"/>
      <c r="F10" s="1"/>
      <c r="G10" s="1"/>
      <c r="H10" s="1"/>
      <c r="I10" s="1"/>
      <c r="J10" s="1"/>
      <c r="K10" s="1"/>
      <c r="L10" s="1">
        <f>-B10</f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f t="shared" si="0"/>
        <v>0</v>
      </c>
      <c r="AB10" s="1">
        <f t="shared" si="1"/>
        <v>0</v>
      </c>
    </row>
    <row r="11" spans="1:28" x14ac:dyDescent="0.25">
      <c r="A11" s="1" t="s">
        <v>66</v>
      </c>
      <c r="B11" s="38">
        <v>0</v>
      </c>
      <c r="C11" s="1"/>
      <c r="D11" s="1"/>
      <c r="E11" s="1"/>
      <c r="F11" s="1"/>
      <c r="G11" s="1"/>
      <c r="H11" s="1"/>
      <c r="I11" s="1"/>
      <c r="J11" s="1"/>
      <c r="K11" s="1"/>
      <c r="L11" s="1">
        <f>-B11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f t="shared" si="0"/>
        <v>0</v>
      </c>
      <c r="AB11" s="1">
        <f t="shared" si="1"/>
        <v>0</v>
      </c>
    </row>
    <row r="12" spans="1:28" x14ac:dyDescent="0.25">
      <c r="A12" s="1" t="s">
        <v>67</v>
      </c>
      <c r="B12" s="38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f t="shared" si="0"/>
        <v>0</v>
      </c>
      <c r="AB12" s="1">
        <f t="shared" si="1"/>
        <v>0</v>
      </c>
    </row>
    <row r="13" spans="1:28" x14ac:dyDescent="0.25">
      <c r="A13" s="1" t="s">
        <v>68</v>
      </c>
      <c r="B13" s="38">
        <f>+'Balance Sheet Changes'!E23</f>
        <v>-6167765</v>
      </c>
      <c r="C13" s="1">
        <f>-'Forecasted Income Statements'!G16</f>
        <v>8890479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f>-C13-B13</f>
        <v>-2722714</v>
      </c>
      <c r="U13" s="1">
        <v>0</v>
      </c>
      <c r="V13" s="1"/>
      <c r="W13" s="1"/>
      <c r="X13" s="1"/>
      <c r="Y13" s="1"/>
      <c r="Z13" s="1"/>
      <c r="AA13" s="1">
        <f t="shared" si="0"/>
        <v>6167765</v>
      </c>
      <c r="AB13" s="1">
        <f t="shared" si="1"/>
        <v>0</v>
      </c>
    </row>
    <row r="14" spans="1:28" x14ac:dyDescent="0.25">
      <c r="A14" s="1" t="s">
        <v>69</v>
      </c>
      <c r="B14" s="38">
        <f>+'Balance Sheet Changes'!E24</f>
        <v>1500000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f>-W14-B14</f>
        <v>-3000000</v>
      </c>
      <c r="W14" s="44">
        <v>1500000</v>
      </c>
      <c r="X14" s="1"/>
      <c r="Y14" s="1"/>
      <c r="Z14" s="1"/>
      <c r="AA14" s="1">
        <f t="shared" si="0"/>
        <v>-1500000</v>
      </c>
      <c r="AB14" s="1">
        <f t="shared" si="1"/>
        <v>0</v>
      </c>
    </row>
    <row r="15" spans="1:28" x14ac:dyDescent="0.25">
      <c r="A15" s="1" t="s">
        <v>70</v>
      </c>
      <c r="B15" s="38">
        <f>+'Balance Sheet Changes'!E29+'Balance Sheet Changes'!E30</f>
        <v>-1363471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>-B15</f>
        <v>1363471</v>
      </c>
      <c r="Y15" s="1">
        <v>0</v>
      </c>
      <c r="Z15" s="1"/>
      <c r="AA15" s="1">
        <f t="shared" si="0"/>
        <v>1363471</v>
      </c>
      <c r="AB15" s="1">
        <f t="shared" si="1"/>
        <v>0</v>
      </c>
    </row>
    <row r="16" spans="1:28" x14ac:dyDescent="0.25">
      <c r="A16" s="1" t="s">
        <v>71</v>
      </c>
      <c r="B16" s="38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f t="shared" si="0"/>
        <v>0</v>
      </c>
      <c r="AB16" s="1">
        <f t="shared" si="1"/>
        <v>0</v>
      </c>
    </row>
    <row r="17" spans="1:28" x14ac:dyDescent="0.25">
      <c r="A17" s="1" t="s">
        <v>72</v>
      </c>
      <c r="B17" s="38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-B17</f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 t="shared" si="0"/>
        <v>0</v>
      </c>
      <c r="AB17" s="1">
        <f t="shared" si="1"/>
        <v>0</v>
      </c>
    </row>
    <row r="18" spans="1:28" x14ac:dyDescent="0.25">
      <c r="A18" s="1" t="s">
        <v>73</v>
      </c>
      <c r="B18" s="38">
        <f>+'Balance Sheet Changes'!E32</f>
        <v>-348706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>-B18</f>
        <v>348706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f t="shared" si="0"/>
        <v>348706</v>
      </c>
      <c r="AB18" s="1">
        <f t="shared" si="1"/>
        <v>0</v>
      </c>
    </row>
    <row r="19" spans="1:28" x14ac:dyDescent="0.25">
      <c r="A19" s="1" t="s">
        <v>74</v>
      </c>
      <c r="B19" s="38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>-B19</f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f t="shared" si="0"/>
        <v>0</v>
      </c>
      <c r="AB19" s="1">
        <f t="shared" si="1"/>
        <v>0</v>
      </c>
    </row>
    <row r="20" spans="1:28" x14ac:dyDescent="0.25">
      <c r="A20" s="1" t="s">
        <v>75</v>
      </c>
      <c r="B20" s="38">
        <v>0</v>
      </c>
      <c r="C20" s="1"/>
      <c r="D20" s="1"/>
      <c r="E20" s="1"/>
      <c r="F20" s="1"/>
      <c r="G20" s="1"/>
      <c r="H20" s="1"/>
      <c r="I20" s="1">
        <f>-B20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 t="shared" si="0"/>
        <v>0</v>
      </c>
      <c r="AB20" s="1">
        <f t="shared" si="1"/>
        <v>0</v>
      </c>
    </row>
    <row r="21" spans="1:28" x14ac:dyDescent="0.25">
      <c r="A21" s="1" t="s">
        <v>76</v>
      </c>
      <c r="B21" s="38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>-B21</f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 t="shared" si="0"/>
        <v>0</v>
      </c>
      <c r="AB21" s="1">
        <f t="shared" si="1"/>
        <v>0</v>
      </c>
    </row>
    <row r="22" spans="1:28" x14ac:dyDescent="0.25">
      <c r="A22" s="1" t="s">
        <v>77</v>
      </c>
      <c r="B22" s="38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>-B22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f t="shared" si="0"/>
        <v>0</v>
      </c>
      <c r="AB22" s="1">
        <f t="shared" si="1"/>
        <v>0</v>
      </c>
    </row>
    <row r="23" spans="1:28" x14ac:dyDescent="0.25">
      <c r="A23" s="1" t="s">
        <v>78</v>
      </c>
      <c r="B23" s="38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>-B23</f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f t="shared" si="0"/>
        <v>0</v>
      </c>
      <c r="AB23" s="1">
        <f t="shared" si="1"/>
        <v>0</v>
      </c>
    </row>
    <row r="24" spans="1:28" x14ac:dyDescent="0.25">
      <c r="A24" s="1" t="s">
        <v>79</v>
      </c>
      <c r="B24" s="38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>-B24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f t="shared" si="0"/>
        <v>0</v>
      </c>
      <c r="AB24" s="1">
        <f t="shared" si="1"/>
        <v>0</v>
      </c>
    </row>
    <row r="25" spans="1:28" x14ac:dyDescent="0.25">
      <c r="A25" s="1" t="s">
        <v>80</v>
      </c>
      <c r="B25" s="38">
        <f>+'Balance Sheet Changes'!E39+'Balance Sheet Changes'!E18</f>
        <v>-124936</v>
      </c>
      <c r="C25" s="1"/>
      <c r="D25" s="1"/>
      <c r="E25" s="1">
        <f>-B25</f>
        <v>124936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f t="shared" si="0"/>
        <v>124936</v>
      </c>
      <c r="AB25" s="1">
        <f t="shared" si="1"/>
        <v>0</v>
      </c>
    </row>
    <row r="26" spans="1:28" x14ac:dyDescent="0.25">
      <c r="A26" s="1" t="s">
        <v>81</v>
      </c>
      <c r="B26" s="38">
        <v>0</v>
      </c>
      <c r="C26" s="1"/>
      <c r="D26" s="1"/>
      <c r="E26" s="1">
        <f>-B26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 t="shared" si="0"/>
        <v>0</v>
      </c>
      <c r="AB26" s="1">
        <f t="shared" si="1"/>
        <v>0</v>
      </c>
    </row>
    <row r="27" spans="1:28" x14ac:dyDescent="0.25">
      <c r="A27" s="1" t="s">
        <v>82</v>
      </c>
      <c r="B27" s="38">
        <f>+'Balance Sheet Changes'!E38</f>
        <v>1750000</v>
      </c>
      <c r="C27" s="1"/>
      <c r="D27" s="1"/>
      <c r="E27" s="1">
        <f>-B27</f>
        <v>-1750000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f t="shared" si="0"/>
        <v>-1750000</v>
      </c>
      <c r="AB27" s="1">
        <f t="shared" si="1"/>
        <v>0</v>
      </c>
    </row>
    <row r="28" spans="1:28" x14ac:dyDescent="0.25">
      <c r="A28" s="1" t="s">
        <v>83</v>
      </c>
      <c r="B28" s="38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>-B28</f>
        <v>0</v>
      </c>
      <c r="R28" s="1"/>
      <c r="S28" s="1"/>
      <c r="T28" s="1"/>
      <c r="U28" s="1"/>
      <c r="V28" s="1"/>
      <c r="W28" s="1"/>
      <c r="X28" s="1"/>
      <c r="Y28" s="1"/>
      <c r="Z28" s="1"/>
      <c r="AA28" s="1">
        <f t="shared" si="0"/>
        <v>0</v>
      </c>
      <c r="AB28" s="1">
        <f t="shared" si="1"/>
        <v>0</v>
      </c>
    </row>
    <row r="29" spans="1:28" x14ac:dyDescent="0.25">
      <c r="A29" s="1"/>
      <c r="B29" s="38">
        <v>0</v>
      </c>
      <c r="C29" s="1">
        <f t="shared" ref="C29:AB29" si="2">SUM(C2:C28)</f>
        <v>8890479</v>
      </c>
      <c r="D29" s="1">
        <f t="shared" si="2"/>
        <v>9903030</v>
      </c>
      <c r="E29" s="1">
        <f t="shared" si="2"/>
        <v>-1625064</v>
      </c>
      <c r="F29" s="1">
        <f t="shared" si="2"/>
        <v>0</v>
      </c>
      <c r="G29" s="1">
        <f t="shared" si="2"/>
        <v>809540</v>
      </c>
      <c r="H29" s="1">
        <f t="shared" si="2"/>
        <v>0</v>
      </c>
      <c r="I29" s="1">
        <f>SUM(I2:I28)</f>
        <v>0</v>
      </c>
      <c r="J29" s="1">
        <f t="shared" si="2"/>
        <v>-20687</v>
      </c>
      <c r="K29" s="1">
        <f t="shared" si="2"/>
        <v>0</v>
      </c>
      <c r="L29" s="1">
        <f t="shared" si="2"/>
        <v>0</v>
      </c>
      <c r="M29" s="1">
        <f t="shared" si="2"/>
        <v>0</v>
      </c>
      <c r="N29" s="1">
        <f t="shared" si="2"/>
        <v>0</v>
      </c>
      <c r="O29" s="1">
        <f t="shared" si="2"/>
        <v>348706</v>
      </c>
      <c r="P29" s="1">
        <f t="shared" si="2"/>
        <v>0</v>
      </c>
      <c r="Q29" s="1">
        <f t="shared" si="2"/>
        <v>0</v>
      </c>
      <c r="R29" s="1">
        <f t="shared" si="2"/>
        <v>-18042012</v>
      </c>
      <c r="S29" s="1">
        <f t="shared" si="2"/>
        <v>0</v>
      </c>
      <c r="T29" s="1">
        <f t="shared" si="2"/>
        <v>-2722714</v>
      </c>
      <c r="U29" s="1">
        <f t="shared" si="2"/>
        <v>0</v>
      </c>
      <c r="V29" s="1">
        <f t="shared" si="2"/>
        <v>-3000000</v>
      </c>
      <c r="W29" s="1">
        <f t="shared" si="2"/>
        <v>1500000</v>
      </c>
      <c r="X29" s="1">
        <f t="shared" si="2"/>
        <v>1363471</v>
      </c>
      <c r="Y29" s="1">
        <f t="shared" si="2"/>
        <v>0</v>
      </c>
      <c r="Z29" s="1">
        <f t="shared" si="2"/>
        <v>2595251</v>
      </c>
      <c r="AA29" s="1">
        <f t="shared" si="2"/>
        <v>0</v>
      </c>
      <c r="AB29" s="1">
        <f t="shared" si="2"/>
        <v>0</v>
      </c>
    </row>
    <row r="30" spans="1:28" x14ac:dyDescent="0.25">
      <c r="A30" s="1" t="s">
        <v>84</v>
      </c>
      <c r="B30" s="47">
        <f>SUM(B2:B29)</f>
        <v>0</v>
      </c>
      <c r="C30" s="1">
        <f>+C29</f>
        <v>8890479</v>
      </c>
      <c r="D30" s="1">
        <f>+D29</f>
        <v>9903030</v>
      </c>
      <c r="E30" s="1">
        <f>+E29</f>
        <v>-1625064</v>
      </c>
      <c r="F30" s="1">
        <f>+F29</f>
        <v>0</v>
      </c>
      <c r="G30" s="44">
        <f>SUM(G29:L29)</f>
        <v>788853</v>
      </c>
      <c r="H30" s="1"/>
      <c r="I30" s="1"/>
      <c r="J30" s="1"/>
      <c r="K30" s="1"/>
      <c r="L30" s="1"/>
      <c r="M30" s="1">
        <f>SUM(M29:Q29)</f>
        <v>348706</v>
      </c>
      <c r="N30" s="1"/>
      <c r="O30" s="1"/>
      <c r="P30" s="1"/>
      <c r="Q30" s="1"/>
      <c r="R30" s="1">
        <f>+R29</f>
        <v>-18042012</v>
      </c>
      <c r="S30" s="1"/>
      <c r="T30" s="1">
        <f t="shared" ref="T30:Y30" si="3">+T29</f>
        <v>-2722714</v>
      </c>
      <c r="U30" s="1">
        <f t="shared" si="3"/>
        <v>0</v>
      </c>
      <c r="V30" s="1">
        <f t="shared" si="3"/>
        <v>-3000000</v>
      </c>
      <c r="W30" s="1">
        <f t="shared" si="3"/>
        <v>1500000</v>
      </c>
      <c r="X30" s="1">
        <f t="shared" si="3"/>
        <v>1363471</v>
      </c>
      <c r="Y30" s="1">
        <f t="shared" si="3"/>
        <v>0</v>
      </c>
      <c r="Z30" s="1">
        <f>SUM(C30:Y30)</f>
        <v>-2595251</v>
      </c>
      <c r="AA30" s="1"/>
      <c r="AB30" s="1"/>
    </row>
    <row r="31" spans="1:28" x14ac:dyDescent="0.25">
      <c r="A31" s="1" t="s">
        <v>85</v>
      </c>
      <c r="B31" s="38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f>SUM(C30:M30)</f>
        <v>18306004</v>
      </c>
      <c r="N31" s="1"/>
      <c r="O31" s="1"/>
      <c r="P31" s="1"/>
      <c r="Q31" s="1"/>
      <c r="R31" s="1">
        <f>+R29</f>
        <v>-18042012</v>
      </c>
      <c r="S31" s="1"/>
      <c r="T31" s="1"/>
      <c r="U31" s="1"/>
      <c r="V31" s="1"/>
      <c r="W31" s="1"/>
      <c r="X31" s="1"/>
      <c r="Y31" s="1">
        <f>SUM(S29:Y29)</f>
        <v>-2859243</v>
      </c>
      <c r="Z31" s="1">
        <f>SUM(C31:Y31)</f>
        <v>-2595251</v>
      </c>
      <c r="AA31" s="1"/>
      <c r="AB31" s="1"/>
    </row>
    <row r="32" spans="1:28" x14ac:dyDescent="0.25">
      <c r="A32" s="1"/>
      <c r="B32" s="3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A20" workbookViewId="0">
      <selection activeCell="B30" sqref="B30"/>
    </sheetView>
  </sheetViews>
  <sheetFormatPr defaultRowHeight="15.75" x14ac:dyDescent="0.25"/>
  <cols>
    <col min="1" max="1" width="10.875" customWidth="1"/>
  </cols>
  <sheetData>
    <row r="1" spans="1:28" ht="114.75" x14ac:dyDescent="0.3">
      <c r="A1" s="2" t="s">
        <v>31</v>
      </c>
      <c r="B1" s="2" t="s">
        <v>32</v>
      </c>
      <c r="C1" s="3" t="s">
        <v>7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37</v>
      </c>
      <c r="I1" s="3" t="s">
        <v>38</v>
      </c>
      <c r="J1" s="3" t="s">
        <v>39</v>
      </c>
      <c r="K1" s="3" t="s">
        <v>40</v>
      </c>
      <c r="L1" s="3" t="s">
        <v>41</v>
      </c>
      <c r="M1" s="3" t="s">
        <v>42</v>
      </c>
      <c r="N1" s="3" t="s">
        <v>43</v>
      </c>
      <c r="O1" s="3" t="s">
        <v>18</v>
      </c>
      <c r="P1" s="3" t="s">
        <v>44</v>
      </c>
      <c r="Q1" s="3" t="s">
        <v>45</v>
      </c>
      <c r="R1" s="3" t="s">
        <v>46</v>
      </c>
      <c r="S1" s="3" t="s">
        <v>47</v>
      </c>
      <c r="T1" s="3" t="s">
        <v>48</v>
      </c>
      <c r="U1" s="3" t="s">
        <v>49</v>
      </c>
      <c r="V1" s="3" t="s">
        <v>50</v>
      </c>
      <c r="W1" s="3" t="s">
        <v>51</v>
      </c>
      <c r="X1" s="3" t="s">
        <v>52</v>
      </c>
      <c r="Y1" s="3" t="s">
        <v>53</v>
      </c>
      <c r="Z1" s="3" t="s">
        <v>54</v>
      </c>
      <c r="AA1" s="3" t="s">
        <v>55</v>
      </c>
      <c r="AB1" s="3" t="s">
        <v>56</v>
      </c>
    </row>
    <row r="2" spans="1:28" x14ac:dyDescent="0.25">
      <c r="A2" s="1" t="s">
        <v>57</v>
      </c>
      <c r="B2" s="1">
        <f>+'Balance Sheet Changes'!F4</f>
        <v>15562500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f>-'CapEx Forecast'!B4</f>
        <v>-15962500</v>
      </c>
      <c r="S2" s="1">
        <f>-R2-B2</f>
        <v>400000</v>
      </c>
      <c r="T2" s="1"/>
      <c r="U2" s="1"/>
      <c r="V2" s="1"/>
      <c r="W2" s="1"/>
      <c r="X2" s="1"/>
      <c r="Y2" s="1"/>
      <c r="Z2" s="1"/>
      <c r="AA2" s="1">
        <f>SUM(C2:Z2)</f>
        <v>-15562500</v>
      </c>
      <c r="AB2" s="1">
        <f>+AA2+B2</f>
        <v>0</v>
      </c>
    </row>
    <row r="3" spans="1:28" x14ac:dyDescent="0.25">
      <c r="A3" s="1" t="s">
        <v>58</v>
      </c>
      <c r="B3" s="1">
        <f>+'Balance Sheet Changes'!F5</f>
        <v>-10369905</v>
      </c>
      <c r="C3" s="1"/>
      <c r="D3" s="1">
        <f>+'Forecasted Income Statements'!H8</f>
        <v>10369905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>-(D3+S3+B3)</f>
        <v>400000</v>
      </c>
      <c r="S3" s="1">
        <f>-S2</f>
        <v>-400000</v>
      </c>
      <c r="T3" s="1"/>
      <c r="U3" s="1"/>
      <c r="V3" s="1"/>
      <c r="W3" s="1"/>
      <c r="X3" s="1"/>
      <c r="Y3" s="1"/>
      <c r="Z3" s="1"/>
      <c r="AA3" s="1">
        <f t="shared" ref="AA3:AA28" si="0">SUM(C3:Z3)</f>
        <v>10369905</v>
      </c>
      <c r="AB3" s="1">
        <f t="shared" ref="AB3:AB28" si="1">+AA3+B3</f>
        <v>0</v>
      </c>
    </row>
    <row r="4" spans="1:28" x14ac:dyDescent="0.25">
      <c r="A4" s="1" t="s">
        <v>59</v>
      </c>
      <c r="B4" s="1" t="str">
        <f>+'Balance Sheet Changes'!F9</f>
        <v xml:space="preserve"> -   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>
        <v>0</v>
      </c>
      <c r="AA4" s="1">
        <f t="shared" si="0"/>
        <v>0</v>
      </c>
      <c r="AB4" s="1">
        <v>0</v>
      </c>
    </row>
    <row r="5" spans="1:28" x14ac:dyDescent="0.25">
      <c r="A5" s="1" t="s">
        <v>60</v>
      </c>
      <c r="B5" s="1">
        <f>+'Balance Sheet Changes'!F11</f>
        <v>15624</v>
      </c>
      <c r="C5" s="1"/>
      <c r="D5" s="1"/>
      <c r="E5" s="1"/>
      <c r="F5" s="1"/>
      <c r="G5" s="1">
        <f>-B5</f>
        <v>-15624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>
        <f t="shared" si="0"/>
        <v>-15624</v>
      </c>
      <c r="AB5" s="1">
        <f t="shared" si="1"/>
        <v>0</v>
      </c>
    </row>
    <row r="6" spans="1:28" x14ac:dyDescent="0.25">
      <c r="A6" s="1" t="s">
        <v>61</v>
      </c>
      <c r="B6" s="1" t="str">
        <f>+'Balance Sheet Changes'!F13</f>
        <v xml:space="preserve"> -   </v>
      </c>
      <c r="C6" s="1"/>
      <c r="D6" s="1"/>
      <c r="E6" s="1"/>
      <c r="F6" s="1"/>
      <c r="G6" s="1"/>
      <c r="H6" s="1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f t="shared" si="0"/>
        <v>0</v>
      </c>
      <c r="AB6" s="1">
        <v>0</v>
      </c>
    </row>
    <row r="7" spans="1:28" x14ac:dyDescent="0.25">
      <c r="A7" s="1" t="s">
        <v>62</v>
      </c>
      <c r="B7" s="1">
        <v>0</v>
      </c>
      <c r="C7" s="1"/>
      <c r="D7" s="1"/>
      <c r="E7" s="1"/>
      <c r="F7" s="1"/>
      <c r="G7" s="1"/>
      <c r="H7" s="1"/>
      <c r="I7" s="1">
        <f>-B7</f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f t="shared" si="0"/>
        <v>0</v>
      </c>
      <c r="AB7" s="1">
        <f t="shared" si="1"/>
        <v>0</v>
      </c>
    </row>
    <row r="8" spans="1:28" x14ac:dyDescent="0.25">
      <c r="A8" s="1" t="s">
        <v>63</v>
      </c>
      <c r="B8" s="1">
        <f>+'Balance Sheet Changes'!F12</f>
        <v>21307</v>
      </c>
      <c r="C8" s="1"/>
      <c r="D8" s="1"/>
      <c r="E8" s="1"/>
      <c r="F8" s="1"/>
      <c r="G8" s="1"/>
      <c r="H8" s="1"/>
      <c r="I8" s="1"/>
      <c r="J8" s="1">
        <f>-B8</f>
        <v>-21307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f t="shared" si="0"/>
        <v>-21307</v>
      </c>
      <c r="AB8" s="1">
        <f t="shared" si="1"/>
        <v>0</v>
      </c>
    </row>
    <row r="9" spans="1:28" x14ac:dyDescent="0.25">
      <c r="A9" s="1" t="s">
        <v>64</v>
      </c>
      <c r="B9" s="1" t="str">
        <f>+'Balance Sheet Changes'!F14</f>
        <v xml:space="preserve"> -   </v>
      </c>
      <c r="C9" s="1"/>
      <c r="D9" s="1"/>
      <c r="E9" s="1"/>
      <c r="F9" s="1"/>
      <c r="G9" s="1"/>
      <c r="H9" s="1"/>
      <c r="I9" s="1"/>
      <c r="J9" s="1"/>
      <c r="K9" s="1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f t="shared" si="0"/>
        <v>0</v>
      </c>
      <c r="AB9" s="1">
        <v>0</v>
      </c>
    </row>
    <row r="10" spans="1:28" x14ac:dyDescent="0.25">
      <c r="A10" s="1" t="s">
        <v>65</v>
      </c>
      <c r="B10" s="1">
        <v>0</v>
      </c>
      <c r="C10" s="1"/>
      <c r="D10" s="1"/>
      <c r="E10" s="1"/>
      <c r="F10" s="1"/>
      <c r="G10" s="1"/>
      <c r="H10" s="1"/>
      <c r="I10" s="1"/>
      <c r="J10" s="1"/>
      <c r="K10" s="1"/>
      <c r="L10" s="1">
        <f>-B10</f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f t="shared" si="0"/>
        <v>0</v>
      </c>
      <c r="AB10" s="1">
        <f t="shared" si="1"/>
        <v>0</v>
      </c>
    </row>
    <row r="11" spans="1:28" x14ac:dyDescent="0.25">
      <c r="A11" s="1" t="s">
        <v>66</v>
      </c>
      <c r="B11" s="1">
        <v>0</v>
      </c>
      <c r="C11" s="1"/>
      <c r="D11" s="1"/>
      <c r="E11" s="1"/>
      <c r="F11" s="1"/>
      <c r="G11" s="1"/>
      <c r="H11" s="1"/>
      <c r="I11" s="1"/>
      <c r="J11" s="1"/>
      <c r="K11" s="1"/>
      <c r="L11" s="1">
        <f>-B11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f t="shared" si="0"/>
        <v>0</v>
      </c>
      <c r="AB11" s="1">
        <f t="shared" si="1"/>
        <v>0</v>
      </c>
    </row>
    <row r="12" spans="1:28" x14ac:dyDescent="0.25">
      <c r="A12" s="1" t="s">
        <v>67</v>
      </c>
      <c r="B12" s="1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f t="shared" si="0"/>
        <v>0</v>
      </c>
      <c r="AB12" s="1">
        <f t="shared" si="1"/>
        <v>0</v>
      </c>
    </row>
    <row r="13" spans="1:28" x14ac:dyDescent="0.25">
      <c r="A13" s="1" t="s">
        <v>68</v>
      </c>
      <c r="B13" s="1">
        <f>+'Balance Sheet Changes'!F23</f>
        <v>-5550990</v>
      </c>
      <c r="C13" s="1">
        <f>-'Forecasted Income Statements'!H16</f>
        <v>7790396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f>-C13-B13</f>
        <v>-2239406</v>
      </c>
      <c r="U13" s="1">
        <v>0</v>
      </c>
      <c r="V13" s="1"/>
      <c r="W13" s="1"/>
      <c r="X13" s="1"/>
      <c r="Y13" s="1"/>
      <c r="Z13" s="1"/>
      <c r="AA13" s="1">
        <f t="shared" si="0"/>
        <v>5550990</v>
      </c>
      <c r="AB13" s="1">
        <f t="shared" si="1"/>
        <v>0</v>
      </c>
    </row>
    <row r="14" spans="1:28" x14ac:dyDescent="0.25">
      <c r="A14" s="1" t="s">
        <v>69</v>
      </c>
      <c r="B14" s="1">
        <f>+'Balance Sheet Changes'!F24</f>
        <v>1500000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f>-W14-B14</f>
        <v>-3000000</v>
      </c>
      <c r="W14" s="1">
        <v>1500000</v>
      </c>
      <c r="X14" s="1"/>
      <c r="Y14" s="1"/>
      <c r="Z14" s="1"/>
      <c r="AA14" s="1">
        <f t="shared" si="0"/>
        <v>-1500000</v>
      </c>
      <c r="AB14" s="1">
        <f t="shared" si="1"/>
        <v>0</v>
      </c>
    </row>
    <row r="15" spans="1:28" x14ac:dyDescent="0.25">
      <c r="A15" s="1" t="s">
        <v>70</v>
      </c>
      <c r="B15" s="1">
        <f>+'Balance Sheet Changes'!F29</f>
        <v>-1959384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>-B15</f>
        <v>1959384</v>
      </c>
      <c r="Y15" s="1">
        <v>0</v>
      </c>
      <c r="Z15" s="1"/>
      <c r="AA15" s="1">
        <f t="shared" si="0"/>
        <v>1959384</v>
      </c>
      <c r="AB15" s="1">
        <f t="shared" si="1"/>
        <v>0</v>
      </c>
    </row>
    <row r="16" spans="1:28" x14ac:dyDescent="0.25">
      <c r="A16" s="1" t="s">
        <v>71</v>
      </c>
      <c r="B16" s="1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f t="shared" si="0"/>
        <v>0</v>
      </c>
      <c r="AB16" s="1">
        <f t="shared" si="1"/>
        <v>0</v>
      </c>
    </row>
    <row r="17" spans="1:28" x14ac:dyDescent="0.25">
      <c r="A17" s="1" t="s">
        <v>72</v>
      </c>
      <c r="B17" s="1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-B17</f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 t="shared" si="0"/>
        <v>0</v>
      </c>
      <c r="AB17" s="1">
        <f t="shared" si="1"/>
        <v>0</v>
      </c>
    </row>
    <row r="18" spans="1:28" x14ac:dyDescent="0.25">
      <c r="A18" s="1" t="s">
        <v>73</v>
      </c>
      <c r="B18" s="1">
        <f>+'Balance Sheet Changes'!F32</f>
        <v>-211499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>-B18</f>
        <v>211499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f t="shared" si="0"/>
        <v>211499</v>
      </c>
      <c r="AB18" s="1">
        <f t="shared" si="1"/>
        <v>0</v>
      </c>
    </row>
    <row r="19" spans="1:28" x14ac:dyDescent="0.25">
      <c r="A19" s="1" t="s">
        <v>74</v>
      </c>
      <c r="B19" s="1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>-B19</f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f t="shared" si="0"/>
        <v>0</v>
      </c>
      <c r="AB19" s="1">
        <f t="shared" si="1"/>
        <v>0</v>
      </c>
    </row>
    <row r="20" spans="1:28" x14ac:dyDescent="0.25">
      <c r="A20" s="1" t="s">
        <v>75</v>
      </c>
      <c r="B20" s="1">
        <v>0</v>
      </c>
      <c r="C20" s="1"/>
      <c r="D20" s="1"/>
      <c r="E20" s="1"/>
      <c r="F20" s="1"/>
      <c r="G20" s="1"/>
      <c r="H20" s="1"/>
      <c r="I20" s="1">
        <f>-B20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 t="shared" si="0"/>
        <v>0</v>
      </c>
      <c r="AB20" s="1">
        <f t="shared" si="1"/>
        <v>0</v>
      </c>
    </row>
    <row r="21" spans="1:28" x14ac:dyDescent="0.25">
      <c r="A21" s="1" t="s">
        <v>76</v>
      </c>
      <c r="B21" s="1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>-B21</f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 t="shared" si="0"/>
        <v>0</v>
      </c>
      <c r="AB21" s="1">
        <f t="shared" si="1"/>
        <v>0</v>
      </c>
    </row>
    <row r="22" spans="1:28" x14ac:dyDescent="0.25">
      <c r="A22" s="1" t="s">
        <v>77</v>
      </c>
      <c r="B22" s="1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>-B22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f t="shared" si="0"/>
        <v>0</v>
      </c>
      <c r="AB22" s="1">
        <f t="shared" si="1"/>
        <v>0</v>
      </c>
    </row>
    <row r="23" spans="1:28" x14ac:dyDescent="0.25">
      <c r="A23" s="1" t="s">
        <v>78</v>
      </c>
      <c r="B23" s="1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>-B23</f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f t="shared" si="0"/>
        <v>0</v>
      </c>
      <c r="AB23" s="1">
        <f t="shared" si="1"/>
        <v>0</v>
      </c>
    </row>
    <row r="24" spans="1:28" x14ac:dyDescent="0.25">
      <c r="A24" s="1" t="s">
        <v>79</v>
      </c>
      <c r="B24" s="1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>-B24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f t="shared" si="0"/>
        <v>0</v>
      </c>
      <c r="AB24" s="1">
        <f t="shared" si="1"/>
        <v>0</v>
      </c>
    </row>
    <row r="25" spans="1:28" x14ac:dyDescent="0.25">
      <c r="A25" s="1" t="s">
        <v>80</v>
      </c>
      <c r="B25" s="1">
        <f>+'Balance Sheet Changes'!F39+'Balance Sheet Changes'!F18</f>
        <v>-757653</v>
      </c>
      <c r="C25" s="1"/>
      <c r="D25" s="1"/>
      <c r="E25" s="1">
        <f>-B25</f>
        <v>757653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f t="shared" si="0"/>
        <v>757653</v>
      </c>
      <c r="AB25" s="1">
        <f t="shared" si="1"/>
        <v>0</v>
      </c>
    </row>
    <row r="26" spans="1:28" x14ac:dyDescent="0.25">
      <c r="A26" s="1" t="s">
        <v>81</v>
      </c>
      <c r="B26" s="1">
        <v>0</v>
      </c>
      <c r="C26" s="1"/>
      <c r="D26" s="1"/>
      <c r="E26" s="1">
        <f>-B26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 t="shared" si="0"/>
        <v>0</v>
      </c>
      <c r="AB26" s="1">
        <f t="shared" si="1"/>
        <v>0</v>
      </c>
    </row>
    <row r="27" spans="1:28" x14ac:dyDescent="0.25">
      <c r="A27" s="1" t="s">
        <v>82</v>
      </c>
      <c r="B27" s="1">
        <f>+'Balance Sheet Changes'!F38</f>
        <v>1750000</v>
      </c>
      <c r="C27" s="1"/>
      <c r="D27" s="1"/>
      <c r="E27" s="1">
        <f>-B27</f>
        <v>-1750000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f t="shared" si="0"/>
        <v>-1750000</v>
      </c>
      <c r="AB27" s="1">
        <f t="shared" si="1"/>
        <v>0</v>
      </c>
    </row>
    <row r="28" spans="1:28" x14ac:dyDescent="0.25">
      <c r="A28" s="1" t="s">
        <v>83</v>
      </c>
      <c r="B28" s="1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>-B28</f>
        <v>0</v>
      </c>
      <c r="R28" s="1"/>
      <c r="S28" s="1"/>
      <c r="T28" s="1"/>
      <c r="U28" s="1"/>
      <c r="V28" s="1"/>
      <c r="W28" s="1"/>
      <c r="X28" s="1"/>
      <c r="Y28" s="1"/>
      <c r="Z28" s="1"/>
      <c r="AA28" s="1">
        <f t="shared" si="0"/>
        <v>0</v>
      </c>
      <c r="AB28" s="1">
        <f t="shared" si="1"/>
        <v>0</v>
      </c>
    </row>
    <row r="29" spans="1:28" x14ac:dyDescent="0.25">
      <c r="A29" s="1"/>
      <c r="B29" s="1">
        <v>0</v>
      </c>
      <c r="C29" s="1">
        <f t="shared" ref="C29:AB29" si="2">SUM(C2:C28)</f>
        <v>7790396</v>
      </c>
      <c r="D29" s="1">
        <f t="shared" si="2"/>
        <v>10369905</v>
      </c>
      <c r="E29" s="1">
        <f t="shared" si="2"/>
        <v>-992347</v>
      </c>
      <c r="F29" s="1">
        <f t="shared" si="2"/>
        <v>0</v>
      </c>
      <c r="G29" s="1">
        <f t="shared" si="2"/>
        <v>-15624</v>
      </c>
      <c r="H29" s="1">
        <f t="shared" si="2"/>
        <v>0</v>
      </c>
      <c r="I29" s="1">
        <f>SUM(I2:I28)</f>
        <v>0</v>
      </c>
      <c r="J29" s="1">
        <f t="shared" si="2"/>
        <v>-21307</v>
      </c>
      <c r="K29" s="1">
        <f t="shared" si="2"/>
        <v>0</v>
      </c>
      <c r="L29" s="1">
        <f t="shared" si="2"/>
        <v>0</v>
      </c>
      <c r="M29" s="1">
        <f t="shared" si="2"/>
        <v>0</v>
      </c>
      <c r="N29" s="1">
        <f t="shared" si="2"/>
        <v>0</v>
      </c>
      <c r="O29" s="1">
        <f t="shared" si="2"/>
        <v>211499</v>
      </c>
      <c r="P29" s="1">
        <f t="shared" si="2"/>
        <v>0</v>
      </c>
      <c r="Q29" s="1">
        <f t="shared" si="2"/>
        <v>0</v>
      </c>
      <c r="R29" s="1">
        <f t="shared" si="2"/>
        <v>-15562500</v>
      </c>
      <c r="S29" s="1">
        <f t="shared" si="2"/>
        <v>0</v>
      </c>
      <c r="T29" s="1">
        <f t="shared" si="2"/>
        <v>-2239406</v>
      </c>
      <c r="U29" s="1">
        <f t="shared" si="2"/>
        <v>0</v>
      </c>
      <c r="V29" s="1">
        <f t="shared" si="2"/>
        <v>-3000000</v>
      </c>
      <c r="W29" s="1">
        <f t="shared" si="2"/>
        <v>1500000</v>
      </c>
      <c r="X29" s="1">
        <f t="shared" si="2"/>
        <v>1959384</v>
      </c>
      <c r="Y29" s="1">
        <f t="shared" si="2"/>
        <v>0</v>
      </c>
      <c r="Z29" s="1">
        <f t="shared" si="2"/>
        <v>0</v>
      </c>
      <c r="AA29" s="1">
        <f t="shared" si="2"/>
        <v>0</v>
      </c>
      <c r="AB29" s="1">
        <f t="shared" si="2"/>
        <v>0</v>
      </c>
    </row>
    <row r="30" spans="1:28" x14ac:dyDescent="0.25">
      <c r="A30" s="1" t="s">
        <v>84</v>
      </c>
      <c r="B30" s="44">
        <f>SUM(B2:B29)</f>
        <v>0</v>
      </c>
      <c r="C30" s="1">
        <f>+C29</f>
        <v>7790396</v>
      </c>
      <c r="D30" s="1">
        <f>+D29</f>
        <v>10369905</v>
      </c>
      <c r="E30" s="1">
        <f>+E29</f>
        <v>-992347</v>
      </c>
      <c r="F30" s="1">
        <f>+F29</f>
        <v>0</v>
      </c>
      <c r="G30" s="1">
        <f>SUM(G29:L29)</f>
        <v>-36931</v>
      </c>
      <c r="H30" s="1"/>
      <c r="I30" s="1"/>
      <c r="J30" s="1"/>
      <c r="K30" s="1"/>
      <c r="L30" s="1"/>
      <c r="M30" s="1">
        <f>SUM(M29:Q29)</f>
        <v>211499</v>
      </c>
      <c r="N30" s="1"/>
      <c r="O30" s="1"/>
      <c r="P30" s="1"/>
      <c r="Q30" s="1"/>
      <c r="R30" s="1">
        <f>+R29</f>
        <v>-15562500</v>
      </c>
      <c r="S30" s="1"/>
      <c r="T30" s="1">
        <f t="shared" ref="T30:Y30" si="3">+T29</f>
        <v>-2239406</v>
      </c>
      <c r="U30" s="1">
        <f t="shared" si="3"/>
        <v>0</v>
      </c>
      <c r="V30" s="1">
        <f t="shared" si="3"/>
        <v>-3000000</v>
      </c>
      <c r="W30" s="1">
        <f t="shared" si="3"/>
        <v>1500000</v>
      </c>
      <c r="X30" s="1">
        <f t="shared" si="3"/>
        <v>1959384</v>
      </c>
      <c r="Y30" s="1">
        <f t="shared" si="3"/>
        <v>0</v>
      </c>
      <c r="Z30" s="1">
        <f>SUM(C30:Y30)</f>
        <v>0</v>
      </c>
      <c r="AA30" s="1"/>
      <c r="AB30" s="1"/>
    </row>
    <row r="31" spans="1:28" x14ac:dyDescent="0.25">
      <c r="A31" s="1" t="s">
        <v>85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f>SUM(C30:M30)</f>
        <v>17342522</v>
      </c>
      <c r="N31" s="1"/>
      <c r="O31" s="1"/>
      <c r="P31" s="1"/>
      <c r="Q31" s="1"/>
      <c r="R31" s="1">
        <f>+R29</f>
        <v>-15562500</v>
      </c>
      <c r="S31" s="1"/>
      <c r="T31" s="1"/>
      <c r="U31" s="1"/>
      <c r="V31" s="1"/>
      <c r="W31" s="1"/>
      <c r="X31" s="1"/>
      <c r="Y31" s="1">
        <f>SUM(S29:Y29)</f>
        <v>-1780022</v>
      </c>
      <c r="Z31" s="1">
        <f>SUM(C31:Y31)</f>
        <v>0</v>
      </c>
      <c r="AA31" s="1"/>
      <c r="AB31" s="1"/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A19" workbookViewId="0">
      <selection activeCell="B30" sqref="B30"/>
    </sheetView>
  </sheetViews>
  <sheetFormatPr defaultRowHeight="15.75" x14ac:dyDescent="0.25"/>
  <cols>
    <col min="1" max="1" width="11.125" customWidth="1"/>
  </cols>
  <sheetData>
    <row r="1" spans="1:28" ht="114.75" x14ac:dyDescent="0.3">
      <c r="A1" s="2" t="s">
        <v>31</v>
      </c>
      <c r="B1" s="2" t="s">
        <v>32</v>
      </c>
      <c r="C1" s="3" t="s">
        <v>7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37</v>
      </c>
      <c r="I1" s="3" t="s">
        <v>38</v>
      </c>
      <c r="J1" s="3" t="s">
        <v>39</v>
      </c>
      <c r="K1" s="3" t="s">
        <v>40</v>
      </c>
      <c r="L1" s="3" t="s">
        <v>41</v>
      </c>
      <c r="M1" s="3" t="s">
        <v>42</v>
      </c>
      <c r="N1" s="3" t="s">
        <v>43</v>
      </c>
      <c r="O1" s="3" t="s">
        <v>18</v>
      </c>
      <c r="P1" s="3" t="s">
        <v>44</v>
      </c>
      <c r="Q1" s="3" t="s">
        <v>45</v>
      </c>
      <c r="R1" s="3" t="s">
        <v>46</v>
      </c>
      <c r="S1" s="3" t="s">
        <v>47</v>
      </c>
      <c r="T1" s="3" t="s">
        <v>48</v>
      </c>
      <c r="U1" s="3" t="s">
        <v>49</v>
      </c>
      <c r="V1" s="3" t="s">
        <v>50</v>
      </c>
      <c r="W1" s="3" t="s">
        <v>51</v>
      </c>
      <c r="X1" s="3" t="s">
        <v>52</v>
      </c>
      <c r="Y1" s="3" t="s">
        <v>53</v>
      </c>
      <c r="Z1" s="3" t="s">
        <v>54</v>
      </c>
      <c r="AA1" s="3" t="s">
        <v>55</v>
      </c>
      <c r="AB1" s="3" t="s">
        <v>56</v>
      </c>
    </row>
    <row r="2" spans="1:28" x14ac:dyDescent="0.25">
      <c r="A2" s="1" t="s">
        <v>57</v>
      </c>
      <c r="B2" s="1">
        <f>+'Balance Sheet Changes'!G4</f>
        <v>14125400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f>-'CapEx Forecast'!B5</f>
        <v>-14525400</v>
      </c>
      <c r="S2" s="1">
        <f>-R2-B2</f>
        <v>400000</v>
      </c>
      <c r="T2" s="1"/>
      <c r="U2" s="1"/>
      <c r="V2" s="1"/>
      <c r="W2" s="1"/>
      <c r="X2" s="1"/>
      <c r="Y2" s="1"/>
      <c r="Z2" s="1"/>
      <c r="AA2" s="1">
        <f>SUM(C2:Z2)</f>
        <v>-14125400</v>
      </c>
      <c r="AB2" s="1">
        <f>+AA2+B2</f>
        <v>0</v>
      </c>
    </row>
    <row r="3" spans="1:28" x14ac:dyDescent="0.25">
      <c r="A3" s="1" t="s">
        <v>58</v>
      </c>
      <c r="B3" s="1">
        <f>+'Balance Sheet Changes'!G5</f>
        <v>-10793667</v>
      </c>
      <c r="C3" s="1"/>
      <c r="D3" s="1">
        <f>+'Forecasted Income Statements'!I8</f>
        <v>10793667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>-(D3+S3+B3)</f>
        <v>400000</v>
      </c>
      <c r="S3" s="1">
        <f>-S2</f>
        <v>-400000</v>
      </c>
      <c r="T3" s="1"/>
      <c r="U3" s="1"/>
      <c r="V3" s="1"/>
      <c r="W3" s="1"/>
      <c r="X3" s="1"/>
      <c r="Y3" s="1"/>
      <c r="Z3" s="1"/>
      <c r="AA3" s="1">
        <f t="shared" ref="AA3:AA28" si="0">SUM(C3:Z3)</f>
        <v>10793667</v>
      </c>
      <c r="AB3" s="1">
        <f t="shared" ref="AB3:AB28" si="1">+AA3+B3</f>
        <v>0</v>
      </c>
    </row>
    <row r="4" spans="1:28" x14ac:dyDescent="0.25">
      <c r="A4" s="1" t="s">
        <v>59</v>
      </c>
      <c r="B4" s="1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>
        <v>0</v>
      </c>
      <c r="AA4" s="1">
        <v>0</v>
      </c>
      <c r="AB4" s="1">
        <f t="shared" si="1"/>
        <v>0</v>
      </c>
    </row>
    <row r="5" spans="1:28" x14ac:dyDescent="0.25">
      <c r="A5" s="1" t="s">
        <v>60</v>
      </c>
      <c r="B5" s="1">
        <f>+'Balance Sheet Changes'!G11</f>
        <v>16093</v>
      </c>
      <c r="C5" s="1"/>
      <c r="D5" s="1"/>
      <c r="E5" s="1"/>
      <c r="F5" s="1"/>
      <c r="G5" s="1">
        <f>-B5</f>
        <v>-16093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>
        <f t="shared" si="0"/>
        <v>-16093</v>
      </c>
      <c r="AB5" s="1">
        <f t="shared" si="1"/>
        <v>0</v>
      </c>
    </row>
    <row r="6" spans="1:28" x14ac:dyDescent="0.25">
      <c r="A6" s="1" t="s">
        <v>61</v>
      </c>
      <c r="B6" s="1">
        <v>0</v>
      </c>
      <c r="C6" s="1"/>
      <c r="D6" s="1"/>
      <c r="E6" s="1"/>
      <c r="F6" s="1"/>
      <c r="G6" s="1"/>
      <c r="H6" s="1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f t="shared" si="0"/>
        <v>0</v>
      </c>
      <c r="AB6" s="1">
        <f t="shared" si="1"/>
        <v>0</v>
      </c>
    </row>
    <row r="7" spans="1:28" x14ac:dyDescent="0.25">
      <c r="A7" s="1" t="s">
        <v>62</v>
      </c>
      <c r="B7" s="1">
        <v>0</v>
      </c>
      <c r="C7" s="1"/>
      <c r="D7" s="1"/>
      <c r="E7" s="1"/>
      <c r="F7" s="1"/>
      <c r="G7" s="1"/>
      <c r="H7" s="1"/>
      <c r="I7" s="1">
        <f>-B7</f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f t="shared" si="0"/>
        <v>0</v>
      </c>
      <c r="AB7" s="1">
        <f t="shared" si="1"/>
        <v>0</v>
      </c>
    </row>
    <row r="8" spans="1:28" x14ac:dyDescent="0.25">
      <c r="A8" s="1" t="s">
        <v>63</v>
      </c>
      <c r="B8" s="1">
        <f>+'Balance Sheet Changes'!G12</f>
        <v>21947</v>
      </c>
      <c r="C8" s="1"/>
      <c r="D8" s="1"/>
      <c r="E8" s="1"/>
      <c r="F8" s="1"/>
      <c r="G8" s="1"/>
      <c r="H8" s="1"/>
      <c r="I8" s="1"/>
      <c r="J8" s="1">
        <f>-B8</f>
        <v>-21947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f t="shared" si="0"/>
        <v>-21947</v>
      </c>
      <c r="AB8" s="1">
        <f t="shared" si="1"/>
        <v>0</v>
      </c>
    </row>
    <row r="9" spans="1:28" x14ac:dyDescent="0.25">
      <c r="A9" s="1" t="s">
        <v>64</v>
      </c>
      <c r="B9" s="1">
        <v>0</v>
      </c>
      <c r="C9" s="1"/>
      <c r="D9" s="1"/>
      <c r="E9" s="1"/>
      <c r="F9" s="1"/>
      <c r="G9" s="1"/>
      <c r="H9" s="1"/>
      <c r="I9" s="1"/>
      <c r="J9" s="1"/>
      <c r="K9" s="1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f t="shared" si="0"/>
        <v>0</v>
      </c>
      <c r="AB9" s="1">
        <f t="shared" si="1"/>
        <v>0</v>
      </c>
    </row>
    <row r="10" spans="1:28" x14ac:dyDescent="0.25">
      <c r="A10" s="1" t="s">
        <v>65</v>
      </c>
      <c r="B10" s="1">
        <v>0</v>
      </c>
      <c r="C10" s="1"/>
      <c r="D10" s="1"/>
      <c r="E10" s="1"/>
      <c r="F10" s="1"/>
      <c r="G10" s="1"/>
      <c r="H10" s="1"/>
      <c r="I10" s="1"/>
      <c r="J10" s="1"/>
      <c r="K10" s="1"/>
      <c r="L10" s="1">
        <f>-B10</f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f t="shared" si="0"/>
        <v>0</v>
      </c>
      <c r="AB10" s="1">
        <f t="shared" si="1"/>
        <v>0</v>
      </c>
    </row>
    <row r="11" spans="1:28" x14ac:dyDescent="0.25">
      <c r="A11" s="1" t="s">
        <v>66</v>
      </c>
      <c r="B11" s="1">
        <v>0</v>
      </c>
      <c r="C11" s="1"/>
      <c r="D11" s="1"/>
      <c r="E11" s="1"/>
      <c r="F11" s="1"/>
      <c r="G11" s="1"/>
      <c r="H11" s="1"/>
      <c r="I11" s="1"/>
      <c r="J11" s="1"/>
      <c r="K11" s="1"/>
      <c r="L11" s="1">
        <f>-B11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f t="shared" si="0"/>
        <v>0</v>
      </c>
      <c r="AB11" s="1">
        <f t="shared" si="1"/>
        <v>0</v>
      </c>
    </row>
    <row r="12" spans="1:28" x14ac:dyDescent="0.25">
      <c r="A12" s="1" t="s">
        <v>67</v>
      </c>
      <c r="B12" s="1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f t="shared" si="0"/>
        <v>0</v>
      </c>
      <c r="AB12" s="1">
        <f t="shared" si="1"/>
        <v>0</v>
      </c>
    </row>
    <row r="13" spans="1:28" x14ac:dyDescent="0.25">
      <c r="A13" s="1" t="s">
        <v>68</v>
      </c>
      <c r="B13" s="1">
        <f>+'Balance Sheet Changes'!G23</f>
        <v>-4934212</v>
      </c>
      <c r="C13" s="1">
        <f>-'Forecasted Income Statements'!I16</f>
        <v>7071620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f>-C13-B13</f>
        <v>-2137408</v>
      </c>
      <c r="U13" s="1">
        <v>0</v>
      </c>
      <c r="V13" s="1"/>
      <c r="W13" s="1"/>
      <c r="X13" s="1"/>
      <c r="Y13" s="1"/>
      <c r="Z13" s="1"/>
      <c r="AA13" s="1">
        <f t="shared" si="0"/>
        <v>4934212</v>
      </c>
      <c r="AB13" s="1">
        <f t="shared" si="1"/>
        <v>0</v>
      </c>
    </row>
    <row r="14" spans="1:28" x14ac:dyDescent="0.25">
      <c r="A14" s="1" t="s">
        <v>69</v>
      </c>
      <c r="B14" s="1">
        <f>+'Balance Sheet Changes'!G24</f>
        <v>1500000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f>-W14-B14</f>
        <v>-3000000</v>
      </c>
      <c r="W14" s="1">
        <v>1500000</v>
      </c>
      <c r="X14" s="1"/>
      <c r="Y14" s="1"/>
      <c r="Z14" s="1"/>
      <c r="AA14" s="1">
        <f t="shared" si="0"/>
        <v>-1500000</v>
      </c>
      <c r="AB14" s="1">
        <f t="shared" si="1"/>
        <v>0</v>
      </c>
    </row>
    <row r="15" spans="1:28" x14ac:dyDescent="0.25">
      <c r="A15" s="1" t="s">
        <v>70</v>
      </c>
      <c r="B15" s="1">
        <f>+'Balance Sheet Changes'!G29</f>
        <v>-703298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>-B15</f>
        <v>703298</v>
      </c>
      <c r="Y15" s="1">
        <v>0</v>
      </c>
      <c r="Z15" s="1"/>
      <c r="AA15" s="1">
        <f t="shared" si="0"/>
        <v>703298</v>
      </c>
      <c r="AB15" s="1">
        <f t="shared" si="1"/>
        <v>0</v>
      </c>
    </row>
    <row r="16" spans="1:28" x14ac:dyDescent="0.25">
      <c r="A16" s="1" t="s">
        <v>71</v>
      </c>
      <c r="B16" s="1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f t="shared" si="0"/>
        <v>0</v>
      </c>
      <c r="AB16" s="1">
        <f t="shared" si="1"/>
        <v>0</v>
      </c>
    </row>
    <row r="17" spans="1:28" x14ac:dyDescent="0.25">
      <c r="A17" s="1" t="s">
        <v>72</v>
      </c>
      <c r="B17" s="1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-B17</f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 t="shared" si="0"/>
        <v>0</v>
      </c>
      <c r="AB17" s="1">
        <f t="shared" si="1"/>
        <v>0</v>
      </c>
    </row>
    <row r="18" spans="1:28" x14ac:dyDescent="0.25">
      <c r="A18" s="1" t="s">
        <v>73</v>
      </c>
      <c r="B18" s="1">
        <f>+'Balance Sheet Changes'!G32</f>
        <v>-200807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>-B18</f>
        <v>200807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f t="shared" si="0"/>
        <v>200807</v>
      </c>
      <c r="AB18" s="1">
        <f t="shared" si="1"/>
        <v>0</v>
      </c>
    </row>
    <row r="19" spans="1:28" x14ac:dyDescent="0.25">
      <c r="A19" s="1" t="s">
        <v>74</v>
      </c>
      <c r="B19" s="1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>-B19</f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f t="shared" si="0"/>
        <v>0</v>
      </c>
      <c r="AB19" s="1">
        <f t="shared" si="1"/>
        <v>0</v>
      </c>
    </row>
    <row r="20" spans="1:28" x14ac:dyDescent="0.25">
      <c r="A20" s="1" t="s">
        <v>75</v>
      </c>
      <c r="B20" s="1">
        <v>0</v>
      </c>
      <c r="C20" s="1"/>
      <c r="D20" s="1"/>
      <c r="E20" s="1"/>
      <c r="F20" s="1"/>
      <c r="G20" s="1"/>
      <c r="H20" s="1"/>
      <c r="I20" s="1">
        <f>-B20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 t="shared" si="0"/>
        <v>0</v>
      </c>
      <c r="AB20" s="1">
        <f t="shared" si="1"/>
        <v>0</v>
      </c>
    </row>
    <row r="21" spans="1:28" x14ac:dyDescent="0.25">
      <c r="A21" s="1" t="s">
        <v>76</v>
      </c>
      <c r="B21" s="1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>-B21</f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 t="shared" si="0"/>
        <v>0</v>
      </c>
      <c r="AB21" s="1">
        <f t="shared" si="1"/>
        <v>0</v>
      </c>
    </row>
    <row r="22" spans="1:28" x14ac:dyDescent="0.25">
      <c r="A22" s="1" t="s">
        <v>77</v>
      </c>
      <c r="B22" s="1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>-B22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f t="shared" si="0"/>
        <v>0</v>
      </c>
      <c r="AB22" s="1">
        <f t="shared" si="1"/>
        <v>0</v>
      </c>
    </row>
    <row r="23" spans="1:28" x14ac:dyDescent="0.25">
      <c r="A23" s="1" t="s">
        <v>78</v>
      </c>
      <c r="B23" s="1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>-B23</f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f t="shared" si="0"/>
        <v>0</v>
      </c>
      <c r="AB23" s="1">
        <f t="shared" si="1"/>
        <v>0</v>
      </c>
    </row>
    <row r="24" spans="1:28" x14ac:dyDescent="0.25">
      <c r="A24" s="1" t="s">
        <v>79</v>
      </c>
      <c r="B24" s="1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>-B24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f t="shared" si="0"/>
        <v>0</v>
      </c>
      <c r="AB24" s="1">
        <f t="shared" si="1"/>
        <v>0</v>
      </c>
    </row>
    <row r="25" spans="1:28" x14ac:dyDescent="0.25">
      <c r="A25" s="1" t="s">
        <v>80</v>
      </c>
      <c r="B25" s="1">
        <f>+'Balance Sheet Changes'!G39+'Balance Sheet Changes'!G18</f>
        <v>-781455</v>
      </c>
      <c r="C25" s="1"/>
      <c r="D25" s="1"/>
      <c r="E25" s="1">
        <f>-B25</f>
        <v>781455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f t="shared" si="0"/>
        <v>781455</v>
      </c>
      <c r="AB25" s="1">
        <f t="shared" si="1"/>
        <v>0</v>
      </c>
    </row>
    <row r="26" spans="1:28" x14ac:dyDescent="0.25">
      <c r="A26" s="1" t="s">
        <v>81</v>
      </c>
      <c r="B26" s="1">
        <v>0</v>
      </c>
      <c r="C26" s="1"/>
      <c r="D26" s="1"/>
      <c r="E26" s="1">
        <f>-B26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 t="shared" si="0"/>
        <v>0</v>
      </c>
      <c r="AB26" s="1">
        <f t="shared" si="1"/>
        <v>0</v>
      </c>
    </row>
    <row r="27" spans="1:28" x14ac:dyDescent="0.25">
      <c r="A27" s="1" t="s">
        <v>82</v>
      </c>
      <c r="B27" s="1">
        <f>+'Balance Sheet Changes'!G38</f>
        <v>1750000</v>
      </c>
      <c r="C27" s="1"/>
      <c r="D27" s="1"/>
      <c r="E27" s="1">
        <f>-B27</f>
        <v>-1750000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f t="shared" si="0"/>
        <v>-1750000</v>
      </c>
      <c r="AB27" s="1">
        <f t="shared" si="1"/>
        <v>0</v>
      </c>
    </row>
    <row r="28" spans="1:28" x14ac:dyDescent="0.25">
      <c r="A28" s="1" t="s">
        <v>83</v>
      </c>
      <c r="B28" s="1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>-B28</f>
        <v>0</v>
      </c>
      <c r="R28" s="1"/>
      <c r="S28" s="1"/>
      <c r="T28" s="1"/>
      <c r="U28" s="1"/>
      <c r="V28" s="1"/>
      <c r="W28" s="1"/>
      <c r="X28" s="1"/>
      <c r="Y28" s="1"/>
      <c r="Z28" s="1"/>
      <c r="AA28" s="1">
        <f t="shared" si="0"/>
        <v>0</v>
      </c>
      <c r="AB28" s="1">
        <f t="shared" si="1"/>
        <v>0</v>
      </c>
    </row>
    <row r="29" spans="1:28" x14ac:dyDescent="0.25">
      <c r="A29" s="1"/>
      <c r="B29" s="1">
        <v>0</v>
      </c>
      <c r="C29" s="1">
        <f t="shared" ref="C29:AB29" si="2">SUM(C2:C28)</f>
        <v>7071620</v>
      </c>
      <c r="D29" s="1">
        <f t="shared" si="2"/>
        <v>10793667</v>
      </c>
      <c r="E29" s="1">
        <f t="shared" si="2"/>
        <v>-968545</v>
      </c>
      <c r="F29" s="1">
        <f t="shared" si="2"/>
        <v>0</v>
      </c>
      <c r="G29" s="1">
        <f t="shared" si="2"/>
        <v>-16093</v>
      </c>
      <c r="H29" s="1">
        <f t="shared" si="2"/>
        <v>0</v>
      </c>
      <c r="I29" s="1">
        <f>SUM(I2:I28)</f>
        <v>0</v>
      </c>
      <c r="J29" s="1">
        <f t="shared" si="2"/>
        <v>-21947</v>
      </c>
      <c r="K29" s="1">
        <f t="shared" si="2"/>
        <v>0</v>
      </c>
      <c r="L29" s="1">
        <f t="shared" si="2"/>
        <v>0</v>
      </c>
      <c r="M29" s="1">
        <f t="shared" si="2"/>
        <v>0</v>
      </c>
      <c r="N29" s="1">
        <f t="shared" si="2"/>
        <v>0</v>
      </c>
      <c r="O29" s="1">
        <f t="shared" si="2"/>
        <v>200807</v>
      </c>
      <c r="P29" s="1">
        <f t="shared" si="2"/>
        <v>0</v>
      </c>
      <c r="Q29" s="1">
        <f t="shared" si="2"/>
        <v>0</v>
      </c>
      <c r="R29" s="1">
        <f t="shared" si="2"/>
        <v>-14125400</v>
      </c>
      <c r="S29" s="1">
        <f t="shared" si="2"/>
        <v>0</v>
      </c>
      <c r="T29" s="1">
        <f t="shared" si="2"/>
        <v>-2137408</v>
      </c>
      <c r="U29" s="1">
        <f t="shared" si="2"/>
        <v>0</v>
      </c>
      <c r="V29" s="1">
        <f t="shared" si="2"/>
        <v>-3000000</v>
      </c>
      <c r="W29" s="1">
        <f t="shared" si="2"/>
        <v>1500000</v>
      </c>
      <c r="X29" s="1">
        <f t="shared" si="2"/>
        <v>703298</v>
      </c>
      <c r="Y29" s="1">
        <f t="shared" si="2"/>
        <v>0</v>
      </c>
      <c r="Z29" s="1">
        <f t="shared" si="2"/>
        <v>0</v>
      </c>
      <c r="AA29" s="1">
        <f t="shared" si="2"/>
        <v>-1</v>
      </c>
      <c r="AB29" s="1">
        <f t="shared" si="2"/>
        <v>0</v>
      </c>
    </row>
    <row r="30" spans="1:28" x14ac:dyDescent="0.25">
      <c r="A30" s="1" t="s">
        <v>84</v>
      </c>
      <c r="B30" s="44">
        <f>SUM(B2:B29)</f>
        <v>1</v>
      </c>
      <c r="C30" s="1">
        <f>+C29</f>
        <v>7071620</v>
      </c>
      <c r="D30" s="1">
        <f>+D29</f>
        <v>10793667</v>
      </c>
      <c r="E30" s="1">
        <f>+E29</f>
        <v>-968545</v>
      </c>
      <c r="F30" s="1">
        <f>+F29</f>
        <v>0</v>
      </c>
      <c r="G30" s="1">
        <f>SUM(G29:L29)</f>
        <v>-38040</v>
      </c>
      <c r="H30" s="1"/>
      <c r="I30" s="1"/>
      <c r="J30" s="1"/>
      <c r="K30" s="1"/>
      <c r="L30" s="1"/>
      <c r="M30" s="1">
        <f>SUM(M29:Q29)</f>
        <v>200807</v>
      </c>
      <c r="N30" s="1"/>
      <c r="O30" s="1"/>
      <c r="P30" s="1"/>
      <c r="Q30" s="1"/>
      <c r="R30" s="1">
        <f>+R29</f>
        <v>-14125400</v>
      </c>
      <c r="S30" s="1"/>
      <c r="T30" s="1">
        <f t="shared" ref="T30:Y30" si="3">+T29</f>
        <v>-2137408</v>
      </c>
      <c r="U30" s="1">
        <f t="shared" si="3"/>
        <v>0</v>
      </c>
      <c r="V30" s="1">
        <f t="shared" si="3"/>
        <v>-3000000</v>
      </c>
      <c r="W30" s="1">
        <f t="shared" si="3"/>
        <v>1500000</v>
      </c>
      <c r="X30" s="1">
        <f t="shared" si="3"/>
        <v>703298</v>
      </c>
      <c r="Y30" s="1">
        <f t="shared" si="3"/>
        <v>0</v>
      </c>
      <c r="Z30" s="1">
        <f>SUM(C30:Y30)</f>
        <v>-1</v>
      </c>
      <c r="AA30" s="1"/>
      <c r="AB30" s="1"/>
    </row>
    <row r="31" spans="1:28" x14ac:dyDescent="0.25">
      <c r="A31" s="1" t="s">
        <v>85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f>SUM(C30:M30)</f>
        <v>17059509</v>
      </c>
      <c r="N31" s="1"/>
      <c r="O31" s="1"/>
      <c r="P31" s="1"/>
      <c r="Q31" s="1"/>
      <c r="R31" s="1">
        <f>+R29</f>
        <v>-14125400</v>
      </c>
      <c r="S31" s="1"/>
      <c r="T31" s="1"/>
      <c r="U31" s="1"/>
      <c r="V31" s="1"/>
      <c r="W31" s="1"/>
      <c r="X31" s="1"/>
      <c r="Y31" s="1">
        <f>SUM(S29:Y29)</f>
        <v>-2934110</v>
      </c>
      <c r="Z31" s="1">
        <f>SUM(C31:Y31)</f>
        <v>-1</v>
      </c>
      <c r="AA31" s="1"/>
      <c r="AB31" s="1"/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2" workbookViewId="0">
      <selection activeCell="E18" sqref="E18"/>
    </sheetView>
  </sheetViews>
  <sheetFormatPr defaultRowHeight="15.75" x14ac:dyDescent="0.25"/>
  <cols>
    <col min="1" max="1" width="6" customWidth="1"/>
    <col min="2" max="2" width="3.25" customWidth="1"/>
    <col min="3" max="3" width="29" bestFit="1" customWidth="1"/>
    <col min="4" max="7" width="8.5" bestFit="1" customWidth="1"/>
  </cols>
  <sheetData>
    <row r="1" spans="1:7" s="13" customFormat="1" ht="27" x14ac:dyDescent="0.35">
      <c r="A1" s="6" t="s">
        <v>0</v>
      </c>
      <c r="B1" s="6"/>
      <c r="C1" s="6"/>
      <c r="D1" s="7" t="s">
        <v>86</v>
      </c>
      <c r="E1" s="7" t="s">
        <v>87</v>
      </c>
      <c r="F1" s="7" t="s">
        <v>88</v>
      </c>
      <c r="G1" s="7" t="s">
        <v>89</v>
      </c>
    </row>
    <row r="2" spans="1:7" x14ac:dyDescent="0.25">
      <c r="A2" s="8">
        <v>1</v>
      </c>
      <c r="B2" s="49" t="s">
        <v>90</v>
      </c>
      <c r="C2" s="49"/>
      <c r="D2" s="12"/>
      <c r="E2" s="12"/>
      <c r="F2" s="12"/>
      <c r="G2" s="12"/>
    </row>
    <row r="3" spans="1:7" x14ac:dyDescent="0.25">
      <c r="A3" s="8">
        <v>2</v>
      </c>
      <c r="B3" s="49" t="s">
        <v>91</v>
      </c>
      <c r="C3" s="49"/>
      <c r="D3" s="12"/>
      <c r="E3" s="12"/>
      <c r="F3" s="12"/>
      <c r="G3" s="12"/>
    </row>
    <row r="4" spans="1:7" x14ac:dyDescent="0.25">
      <c r="A4" s="8">
        <v>3</v>
      </c>
      <c r="B4" s="12"/>
      <c r="C4" s="9" t="s">
        <v>92</v>
      </c>
      <c r="D4" s="10">
        <v>15827060</v>
      </c>
      <c r="E4" s="10">
        <v>16072448</v>
      </c>
      <c r="F4" s="10">
        <v>15562500</v>
      </c>
      <c r="G4" s="10">
        <v>14125400</v>
      </c>
    </row>
    <row r="5" spans="1:7" x14ac:dyDescent="0.25">
      <c r="A5" s="8">
        <v>4</v>
      </c>
      <c r="B5" s="12"/>
      <c r="C5" s="9" t="s">
        <v>93</v>
      </c>
      <c r="D5" s="10">
        <v>-4994930</v>
      </c>
      <c r="E5" s="10">
        <v>-7933466</v>
      </c>
      <c r="F5" s="10">
        <v>-10369905</v>
      </c>
      <c r="G5" s="10">
        <v>-10793667</v>
      </c>
    </row>
    <row r="6" spans="1:7" x14ac:dyDescent="0.25">
      <c r="A6" s="8">
        <v>5</v>
      </c>
      <c r="B6" s="51" t="s">
        <v>94</v>
      </c>
      <c r="C6" s="51"/>
      <c r="D6" s="10">
        <v>10832130</v>
      </c>
      <c r="E6" s="10">
        <v>8138982</v>
      </c>
      <c r="F6" s="10">
        <v>5192595</v>
      </c>
      <c r="G6" s="10">
        <v>3331733</v>
      </c>
    </row>
    <row r="7" spans="1:7" x14ac:dyDescent="0.25">
      <c r="A7" s="8">
        <v>6</v>
      </c>
      <c r="B7" s="50" t="s">
        <v>95</v>
      </c>
      <c r="C7" s="50"/>
      <c r="D7" s="12" t="s">
        <v>96</v>
      </c>
      <c r="E7" s="12" t="s">
        <v>96</v>
      </c>
      <c r="F7" s="12" t="s">
        <v>96</v>
      </c>
      <c r="G7" s="12" t="s">
        <v>96</v>
      </c>
    </row>
    <row r="8" spans="1:7" x14ac:dyDescent="0.25">
      <c r="A8" s="8">
        <v>7</v>
      </c>
      <c r="B8" s="49" t="s">
        <v>97</v>
      </c>
      <c r="C8" s="49"/>
      <c r="D8" s="12" t="s">
        <v>96</v>
      </c>
      <c r="E8" s="12" t="s">
        <v>96</v>
      </c>
      <c r="F8" s="12" t="s">
        <v>96</v>
      </c>
      <c r="G8" s="12" t="s">
        <v>96</v>
      </c>
    </row>
    <row r="9" spans="1:7" x14ac:dyDescent="0.25">
      <c r="A9" s="8">
        <v>8</v>
      </c>
      <c r="B9" s="12"/>
      <c r="C9" s="9" t="s">
        <v>54</v>
      </c>
      <c r="D9" s="10">
        <v>2595251</v>
      </c>
      <c r="E9" s="10">
        <v>-2595251</v>
      </c>
      <c r="F9" s="12" t="s">
        <v>96</v>
      </c>
      <c r="G9" s="12" t="s">
        <v>96</v>
      </c>
    </row>
    <row r="10" spans="1:7" x14ac:dyDescent="0.25">
      <c r="A10" s="8">
        <v>9</v>
      </c>
      <c r="B10" s="12"/>
      <c r="C10" s="9" t="s">
        <v>98</v>
      </c>
      <c r="D10" s="12" t="s">
        <v>96</v>
      </c>
      <c r="E10" s="12" t="s">
        <v>96</v>
      </c>
      <c r="F10" s="12" t="s">
        <v>96</v>
      </c>
      <c r="G10" s="12" t="s">
        <v>96</v>
      </c>
    </row>
    <row r="11" spans="1:7" x14ac:dyDescent="0.25">
      <c r="A11" s="8">
        <v>10</v>
      </c>
      <c r="B11" s="12"/>
      <c r="C11" s="9" t="s">
        <v>99</v>
      </c>
      <c r="D11" s="10">
        <v>824709</v>
      </c>
      <c r="E11" s="10">
        <v>-809540</v>
      </c>
      <c r="F11" s="10">
        <v>15624</v>
      </c>
      <c r="G11" s="10">
        <v>16093</v>
      </c>
    </row>
    <row r="12" spans="1:7" x14ac:dyDescent="0.25">
      <c r="A12" s="8">
        <v>11</v>
      </c>
      <c r="B12" s="11"/>
      <c r="C12" s="9" t="s">
        <v>100</v>
      </c>
      <c r="D12" s="12" t="s">
        <v>96</v>
      </c>
      <c r="E12" s="10">
        <v>20687</v>
      </c>
      <c r="F12" s="10">
        <v>21307</v>
      </c>
      <c r="G12" s="10">
        <v>21947</v>
      </c>
    </row>
    <row r="13" spans="1:7" x14ac:dyDescent="0.25">
      <c r="A13" s="8">
        <v>12</v>
      </c>
      <c r="B13" s="11"/>
      <c r="C13" s="9" t="s">
        <v>101</v>
      </c>
      <c r="D13" s="10">
        <v>922139</v>
      </c>
      <c r="E13" s="12" t="s">
        <v>96</v>
      </c>
      <c r="F13" s="12" t="s">
        <v>96</v>
      </c>
      <c r="G13" s="12" t="s">
        <v>96</v>
      </c>
    </row>
    <row r="14" spans="1:7" x14ac:dyDescent="0.25">
      <c r="A14" s="8">
        <v>13</v>
      </c>
      <c r="B14" s="12"/>
      <c r="C14" s="9" t="s">
        <v>102</v>
      </c>
      <c r="D14" s="10">
        <v>841903</v>
      </c>
      <c r="E14" s="12" t="s">
        <v>96</v>
      </c>
      <c r="F14" s="12" t="s">
        <v>96</v>
      </c>
      <c r="G14" s="12" t="s">
        <v>96</v>
      </c>
    </row>
    <row r="15" spans="1:7" x14ac:dyDescent="0.25">
      <c r="A15" s="8">
        <v>14</v>
      </c>
      <c r="B15" s="51" t="s">
        <v>103</v>
      </c>
      <c r="C15" s="51"/>
      <c r="D15" s="10">
        <v>5184002</v>
      </c>
      <c r="E15" s="10">
        <v>-3384104</v>
      </c>
      <c r="F15" s="10">
        <v>36931</v>
      </c>
      <c r="G15" s="10">
        <v>38039</v>
      </c>
    </row>
    <row r="16" spans="1:7" x14ac:dyDescent="0.25">
      <c r="A16" s="8">
        <v>15</v>
      </c>
      <c r="B16" s="49" t="s">
        <v>104</v>
      </c>
      <c r="C16" s="49"/>
      <c r="D16" s="12" t="s">
        <v>96</v>
      </c>
      <c r="E16" s="12" t="s">
        <v>96</v>
      </c>
      <c r="F16" s="12" t="s">
        <v>96</v>
      </c>
      <c r="G16" s="12" t="s">
        <v>96</v>
      </c>
    </row>
    <row r="17" spans="1:7" x14ac:dyDescent="0.25">
      <c r="A17" s="8">
        <v>16</v>
      </c>
      <c r="B17" s="11"/>
      <c r="C17" s="9" t="s">
        <v>105</v>
      </c>
      <c r="D17" s="12" t="s">
        <v>96</v>
      </c>
      <c r="E17" s="12" t="s">
        <v>96</v>
      </c>
      <c r="F17" s="12" t="s">
        <v>96</v>
      </c>
      <c r="G17" s="12" t="s">
        <v>96</v>
      </c>
    </row>
    <row r="18" spans="1:7" x14ac:dyDescent="0.25">
      <c r="A18" s="8">
        <v>17</v>
      </c>
      <c r="B18" s="12"/>
      <c r="C18" s="9" t="s">
        <v>106</v>
      </c>
      <c r="D18" s="12" t="s">
        <v>96</v>
      </c>
      <c r="E18" s="10">
        <v>714786</v>
      </c>
      <c r="F18" s="10">
        <v>107261</v>
      </c>
      <c r="G18" s="10">
        <v>109406</v>
      </c>
    </row>
    <row r="19" spans="1:7" x14ac:dyDescent="0.25">
      <c r="A19" s="8">
        <v>18</v>
      </c>
      <c r="B19" s="11"/>
      <c r="C19" s="9" t="s">
        <v>107</v>
      </c>
      <c r="D19" s="12" t="s">
        <v>96</v>
      </c>
      <c r="E19" s="12" t="s">
        <v>96</v>
      </c>
      <c r="F19" s="12" t="s">
        <v>96</v>
      </c>
      <c r="G19" s="12" t="s">
        <v>96</v>
      </c>
    </row>
    <row r="20" spans="1:7" x14ac:dyDescent="0.25">
      <c r="A20" s="8">
        <v>19</v>
      </c>
      <c r="B20" s="51" t="s">
        <v>108</v>
      </c>
      <c r="C20" s="51"/>
      <c r="D20" s="12" t="s">
        <v>96</v>
      </c>
      <c r="E20" s="10">
        <v>714786</v>
      </c>
      <c r="F20" s="10">
        <v>107261</v>
      </c>
      <c r="G20" s="10">
        <v>109406</v>
      </c>
    </row>
    <row r="21" spans="1:7" x14ac:dyDescent="0.25">
      <c r="A21" s="8">
        <v>20</v>
      </c>
      <c r="B21" s="49" t="s">
        <v>109</v>
      </c>
      <c r="C21" s="49"/>
      <c r="D21" s="10">
        <v>16016132</v>
      </c>
      <c r="E21" s="10">
        <v>5469664</v>
      </c>
      <c r="F21" s="10">
        <v>5336787</v>
      </c>
      <c r="G21" s="10">
        <v>3479178</v>
      </c>
    </row>
    <row r="22" spans="1:7" x14ac:dyDescent="0.25">
      <c r="A22" s="8">
        <v>21</v>
      </c>
      <c r="B22" s="49" t="s">
        <v>110</v>
      </c>
      <c r="C22" s="49"/>
      <c r="D22" s="12" t="s">
        <v>96</v>
      </c>
      <c r="E22" s="12" t="s">
        <v>96</v>
      </c>
      <c r="F22" s="12" t="s">
        <v>96</v>
      </c>
      <c r="G22" s="12" t="s">
        <v>96</v>
      </c>
    </row>
    <row r="23" spans="1:7" x14ac:dyDescent="0.25">
      <c r="A23" s="8">
        <v>22</v>
      </c>
      <c r="B23" s="50" t="s">
        <v>111</v>
      </c>
      <c r="C23" s="50"/>
      <c r="D23" s="10">
        <v>-6725582</v>
      </c>
      <c r="E23" s="10">
        <v>-6167765</v>
      </c>
      <c r="F23" s="10">
        <v>-5550990</v>
      </c>
      <c r="G23" s="10">
        <v>-4934212</v>
      </c>
    </row>
    <row r="24" spans="1:7" x14ac:dyDescent="0.25">
      <c r="A24" s="8">
        <v>23</v>
      </c>
      <c r="B24" s="50" t="s">
        <v>112</v>
      </c>
      <c r="C24" s="50"/>
      <c r="D24" s="10">
        <v>-23814475</v>
      </c>
      <c r="E24" s="10">
        <v>1500000</v>
      </c>
      <c r="F24" s="10">
        <v>1500000</v>
      </c>
      <c r="G24" s="10">
        <v>1500000</v>
      </c>
    </row>
    <row r="25" spans="1:7" x14ac:dyDescent="0.25">
      <c r="A25" s="8">
        <v>24</v>
      </c>
      <c r="B25" s="50" t="s">
        <v>113</v>
      </c>
      <c r="C25" s="50"/>
      <c r="D25" s="10">
        <v>-30540057</v>
      </c>
      <c r="E25" s="10">
        <v>-4667765</v>
      </c>
      <c r="F25" s="10">
        <v>-4050990</v>
      </c>
      <c r="G25" s="10">
        <v>-3434212</v>
      </c>
    </row>
    <row r="26" spans="1:7" x14ac:dyDescent="0.25">
      <c r="A26" s="8">
        <v>25</v>
      </c>
      <c r="B26" s="50" t="s">
        <v>114</v>
      </c>
      <c r="C26" s="50"/>
      <c r="D26" s="12" t="s">
        <v>96</v>
      </c>
      <c r="E26" s="12" t="s">
        <v>96</v>
      </c>
      <c r="F26" s="12" t="s">
        <v>96</v>
      </c>
      <c r="G26" s="12" t="s">
        <v>96</v>
      </c>
    </row>
    <row r="27" spans="1:7" x14ac:dyDescent="0.25">
      <c r="A27" s="8">
        <v>26</v>
      </c>
      <c r="B27" s="50" t="s">
        <v>115</v>
      </c>
      <c r="C27" s="50"/>
      <c r="D27" s="12" t="s">
        <v>96</v>
      </c>
      <c r="E27" s="12" t="s">
        <v>96</v>
      </c>
      <c r="F27" s="12" t="s">
        <v>96</v>
      </c>
      <c r="G27" s="12" t="s">
        <v>96</v>
      </c>
    </row>
    <row r="28" spans="1:7" x14ac:dyDescent="0.25">
      <c r="A28" s="8">
        <v>27</v>
      </c>
      <c r="B28" s="12"/>
      <c r="C28" s="9" t="s">
        <v>116</v>
      </c>
      <c r="D28" s="12" t="s">
        <v>96</v>
      </c>
      <c r="E28" s="12" t="s">
        <v>96</v>
      </c>
      <c r="F28" s="12" t="s">
        <v>96</v>
      </c>
      <c r="G28" s="12" t="s">
        <v>96</v>
      </c>
    </row>
    <row r="29" spans="1:7" x14ac:dyDescent="0.25">
      <c r="A29" s="8">
        <v>28</v>
      </c>
      <c r="B29" s="12"/>
      <c r="C29" s="9" t="s">
        <v>117</v>
      </c>
      <c r="D29" s="10">
        <v>8615392</v>
      </c>
      <c r="E29" s="10">
        <v>-863471</v>
      </c>
      <c r="F29" s="10">
        <v>-1959384</v>
      </c>
      <c r="G29" s="10">
        <v>-703298</v>
      </c>
    </row>
    <row r="30" spans="1:7" x14ac:dyDescent="0.25">
      <c r="A30" s="8">
        <v>29</v>
      </c>
      <c r="B30" s="12"/>
      <c r="C30" s="9" t="s">
        <v>118</v>
      </c>
      <c r="D30" s="10">
        <v>500000</v>
      </c>
      <c r="E30" s="10">
        <v>-500000</v>
      </c>
      <c r="F30" s="12" t="s">
        <v>96</v>
      </c>
      <c r="G30" s="12" t="s">
        <v>96</v>
      </c>
    </row>
    <row r="31" spans="1:7" x14ac:dyDescent="0.25">
      <c r="A31" s="8">
        <v>30</v>
      </c>
      <c r="B31" s="12"/>
      <c r="C31" s="9" t="s">
        <v>119</v>
      </c>
      <c r="D31" s="12" t="s">
        <v>96</v>
      </c>
      <c r="E31" s="12" t="s">
        <v>96</v>
      </c>
      <c r="F31" s="12" t="s">
        <v>96</v>
      </c>
      <c r="G31" s="12" t="s">
        <v>96</v>
      </c>
    </row>
    <row r="32" spans="1:7" x14ac:dyDescent="0.25">
      <c r="A32" s="8">
        <v>31</v>
      </c>
      <c r="B32" s="12"/>
      <c r="C32" s="9" t="s">
        <v>120</v>
      </c>
      <c r="D32" s="10">
        <v>1000000</v>
      </c>
      <c r="E32" s="10">
        <v>-348706</v>
      </c>
      <c r="F32" s="10">
        <v>-211499</v>
      </c>
      <c r="G32" s="10">
        <v>-200807</v>
      </c>
    </row>
    <row r="33" spans="1:7" x14ac:dyDescent="0.25">
      <c r="A33" s="8">
        <v>32</v>
      </c>
      <c r="B33" s="12"/>
      <c r="C33" s="9" t="s">
        <v>121</v>
      </c>
      <c r="D33" s="12" t="s">
        <v>96</v>
      </c>
      <c r="E33" s="12" t="s">
        <v>96</v>
      </c>
      <c r="F33" s="12" t="s">
        <v>96</v>
      </c>
      <c r="G33" s="12" t="s">
        <v>96</v>
      </c>
    </row>
    <row r="34" spans="1:7" x14ac:dyDescent="0.25">
      <c r="A34" s="8">
        <v>33</v>
      </c>
      <c r="B34" s="12"/>
      <c r="C34" s="9" t="s">
        <v>122</v>
      </c>
      <c r="D34" s="12" t="s">
        <v>96</v>
      </c>
      <c r="E34" s="12" t="s">
        <v>96</v>
      </c>
      <c r="F34" s="12" t="s">
        <v>96</v>
      </c>
      <c r="G34" s="12" t="s">
        <v>96</v>
      </c>
    </row>
    <row r="35" spans="1:7" x14ac:dyDescent="0.25">
      <c r="A35" s="8">
        <v>34</v>
      </c>
      <c r="B35" s="51" t="s">
        <v>123</v>
      </c>
      <c r="C35" s="51"/>
      <c r="D35" s="10">
        <v>10115392</v>
      </c>
      <c r="E35" s="10">
        <v>-1712177</v>
      </c>
      <c r="F35" s="10">
        <v>-2170883</v>
      </c>
      <c r="G35" s="10">
        <v>-904105</v>
      </c>
    </row>
    <row r="36" spans="1:7" x14ac:dyDescent="0.25">
      <c r="A36" s="8">
        <v>35</v>
      </c>
      <c r="B36" s="49" t="s">
        <v>124</v>
      </c>
      <c r="C36" s="49"/>
      <c r="D36" s="12" t="s">
        <v>96</v>
      </c>
      <c r="E36" s="12" t="s">
        <v>96</v>
      </c>
      <c r="F36" s="12" t="s">
        <v>96</v>
      </c>
      <c r="G36" s="12" t="s">
        <v>96</v>
      </c>
    </row>
    <row r="37" spans="1:7" x14ac:dyDescent="0.25">
      <c r="A37" s="8">
        <v>36</v>
      </c>
      <c r="B37" s="12"/>
      <c r="C37" s="9" t="s">
        <v>125</v>
      </c>
      <c r="D37" s="12" t="s">
        <v>96</v>
      </c>
      <c r="E37" s="12" t="s">
        <v>96</v>
      </c>
      <c r="F37" s="12" t="s">
        <v>96</v>
      </c>
      <c r="G37" s="12" t="s">
        <v>96</v>
      </c>
    </row>
    <row r="38" spans="1:7" x14ac:dyDescent="0.25">
      <c r="A38" s="8">
        <v>37</v>
      </c>
      <c r="B38" s="12"/>
      <c r="C38" s="9" t="s">
        <v>126</v>
      </c>
      <c r="D38" s="10">
        <v>4408533</v>
      </c>
      <c r="E38" s="10">
        <v>1750000</v>
      </c>
      <c r="F38" s="10">
        <v>1750000</v>
      </c>
      <c r="G38" s="10">
        <v>1750000</v>
      </c>
    </row>
    <row r="39" spans="1:7" x14ac:dyDescent="0.25">
      <c r="A39" s="8">
        <v>38</v>
      </c>
      <c r="B39" s="12"/>
      <c r="C39" s="9" t="s">
        <v>127</v>
      </c>
      <c r="D39" s="12">
        <v>0</v>
      </c>
      <c r="E39" s="10">
        <v>-839722</v>
      </c>
      <c r="F39" s="10">
        <v>-864914</v>
      </c>
      <c r="G39" s="10">
        <v>-890861</v>
      </c>
    </row>
    <row r="40" spans="1:7" x14ac:dyDescent="0.25">
      <c r="A40" s="8">
        <v>39</v>
      </c>
      <c r="B40" s="51" t="s">
        <v>128</v>
      </c>
      <c r="C40" s="51"/>
      <c r="D40" s="10">
        <v>4408533</v>
      </c>
      <c r="E40" s="10">
        <v>910278</v>
      </c>
      <c r="F40" s="10">
        <v>885086</v>
      </c>
      <c r="G40" s="10">
        <v>859139</v>
      </c>
    </row>
    <row r="41" spans="1:7" x14ac:dyDescent="0.25">
      <c r="A41" s="8">
        <v>40</v>
      </c>
      <c r="B41" s="49" t="s">
        <v>129</v>
      </c>
      <c r="C41" s="49"/>
      <c r="D41" s="10">
        <v>-16016132</v>
      </c>
      <c r="E41" s="10">
        <v>-5469664</v>
      </c>
      <c r="F41" s="10">
        <v>-5336787</v>
      </c>
      <c r="G41" s="10">
        <v>-3479178</v>
      </c>
    </row>
  </sheetData>
  <mergeCells count="19">
    <mergeCell ref="B24:C24"/>
    <mergeCell ref="B2:C2"/>
    <mergeCell ref="B3:C3"/>
    <mergeCell ref="B6:C6"/>
    <mergeCell ref="B7:C7"/>
    <mergeCell ref="B8:C8"/>
    <mergeCell ref="B15:C15"/>
    <mergeCell ref="B16:C16"/>
    <mergeCell ref="B20:C20"/>
    <mergeCell ref="B21:C21"/>
    <mergeCell ref="B22:C22"/>
    <mergeCell ref="B23:C23"/>
    <mergeCell ref="B41:C41"/>
    <mergeCell ref="B25:C25"/>
    <mergeCell ref="B26:C26"/>
    <mergeCell ref="B27:C27"/>
    <mergeCell ref="B35:C35"/>
    <mergeCell ref="B36:C36"/>
    <mergeCell ref="B40:C40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7" workbookViewId="0">
      <selection activeCell="G16" sqref="G16"/>
    </sheetView>
  </sheetViews>
  <sheetFormatPr defaultRowHeight="15.75" x14ac:dyDescent="0.25"/>
  <cols>
    <col min="2" max="2" width="21.75" customWidth="1"/>
    <col min="3" max="3" width="0.875" customWidth="1"/>
    <col min="4" max="4" width="1" customWidth="1"/>
    <col min="5" max="5" width="0.75" customWidth="1"/>
    <col min="6" max="9" width="11" style="20" bestFit="1" customWidth="1"/>
  </cols>
  <sheetData>
    <row r="1" spans="1:9" ht="17.25" x14ac:dyDescent="0.35">
      <c r="A1" s="14" t="s">
        <v>0</v>
      </c>
      <c r="B1" s="14"/>
      <c r="C1" s="14"/>
      <c r="D1" s="14"/>
      <c r="E1" s="14"/>
      <c r="F1" s="21" t="s">
        <v>1</v>
      </c>
      <c r="G1" s="21" t="s">
        <v>2</v>
      </c>
      <c r="H1" s="21" t="s">
        <v>3</v>
      </c>
      <c r="I1" s="21" t="s">
        <v>4</v>
      </c>
    </row>
    <row r="2" spans="1:9" x14ac:dyDescent="0.25">
      <c r="A2" s="15">
        <v>1</v>
      </c>
      <c r="B2" s="54" t="s">
        <v>130</v>
      </c>
      <c r="C2" s="54"/>
      <c r="D2" s="15"/>
      <c r="E2" s="53"/>
      <c r="F2" s="53"/>
      <c r="G2" s="17"/>
      <c r="H2" s="17"/>
      <c r="I2" s="17"/>
    </row>
    <row r="3" spans="1:9" ht="17.25" x14ac:dyDescent="0.35">
      <c r="A3" s="15">
        <v>2</v>
      </c>
      <c r="B3" s="52" t="s">
        <v>131</v>
      </c>
      <c r="C3" s="52"/>
      <c r="D3" s="15"/>
      <c r="E3" s="16"/>
      <c r="F3" s="18">
        <v>-50679298</v>
      </c>
      <c r="G3" s="18">
        <v>-58449471</v>
      </c>
      <c r="H3" s="18">
        <v>-58449471</v>
      </c>
      <c r="I3" s="18">
        <v>-58449471</v>
      </c>
    </row>
    <row r="4" spans="1:9" x14ac:dyDescent="0.25">
      <c r="A4" s="15">
        <v>3</v>
      </c>
      <c r="B4" s="54" t="s">
        <v>132</v>
      </c>
      <c r="C4" s="54"/>
      <c r="D4" s="15"/>
      <c r="E4" s="53"/>
      <c r="F4" s="53"/>
      <c r="G4" s="17"/>
      <c r="H4" s="17"/>
      <c r="I4" s="17"/>
    </row>
    <row r="5" spans="1:9" x14ac:dyDescent="0.25">
      <c r="A5" s="15">
        <v>4</v>
      </c>
      <c r="B5" s="53" t="s">
        <v>133</v>
      </c>
      <c r="C5" s="53"/>
      <c r="D5" s="15"/>
      <c r="E5" s="16"/>
      <c r="F5" s="17">
        <v>16593614</v>
      </c>
      <c r="G5" s="17">
        <v>15821883</v>
      </c>
      <c r="H5" s="17">
        <v>15821883</v>
      </c>
      <c r="I5" s="17">
        <v>15821883</v>
      </c>
    </row>
    <row r="6" spans="1:9" x14ac:dyDescent="0.25">
      <c r="A6" s="15">
        <v>5</v>
      </c>
      <c r="B6" s="53" t="s">
        <v>134</v>
      </c>
      <c r="C6" s="53"/>
      <c r="D6" s="15"/>
      <c r="E6" s="16"/>
      <c r="F6" s="17">
        <v>15207973</v>
      </c>
      <c r="G6" s="17">
        <v>15475220</v>
      </c>
      <c r="H6" s="17">
        <v>15939477</v>
      </c>
      <c r="I6" s="17">
        <v>16417661</v>
      </c>
    </row>
    <row r="7" spans="1:9" x14ac:dyDescent="0.25">
      <c r="A7" s="15">
        <v>6</v>
      </c>
      <c r="B7" s="53" t="s">
        <v>135</v>
      </c>
      <c r="C7" s="53"/>
      <c r="D7" s="15"/>
      <c r="E7" s="16"/>
      <c r="F7" s="17">
        <v>501945</v>
      </c>
      <c r="G7" s="17">
        <v>531819</v>
      </c>
      <c r="H7" s="17">
        <v>547774</v>
      </c>
      <c r="I7" s="17">
        <v>564207</v>
      </c>
    </row>
    <row r="8" spans="1:9" x14ac:dyDescent="0.25">
      <c r="A8" s="15">
        <v>7</v>
      </c>
      <c r="B8" s="53" t="s">
        <v>136</v>
      </c>
      <c r="C8" s="53"/>
      <c r="D8" s="15"/>
      <c r="E8" s="16"/>
      <c r="F8" s="17">
        <v>8605304</v>
      </c>
      <c r="G8" s="17">
        <v>9903030</v>
      </c>
      <c r="H8" s="17">
        <v>10369905</v>
      </c>
      <c r="I8" s="17">
        <v>10793667</v>
      </c>
    </row>
    <row r="9" spans="1:9" x14ac:dyDescent="0.25">
      <c r="A9" s="15">
        <v>8</v>
      </c>
      <c r="B9" s="53" t="s">
        <v>137</v>
      </c>
      <c r="C9" s="53"/>
      <c r="D9" s="15"/>
      <c r="E9" s="16"/>
      <c r="F9" s="17">
        <v>3885001</v>
      </c>
      <c r="G9" s="17">
        <v>3893351</v>
      </c>
      <c r="H9" s="17">
        <v>4088019</v>
      </c>
      <c r="I9" s="17">
        <v>4292420</v>
      </c>
    </row>
    <row r="10" spans="1:9" ht="17.25" x14ac:dyDescent="0.35">
      <c r="A10" s="15">
        <v>9</v>
      </c>
      <c r="B10" s="53" t="s">
        <v>138</v>
      </c>
      <c r="C10" s="53"/>
      <c r="D10" s="15"/>
      <c r="E10" s="16"/>
      <c r="F10" s="18">
        <v>1022121</v>
      </c>
      <c r="G10" s="18">
        <v>2512574</v>
      </c>
      <c r="H10" s="18">
        <v>2415828</v>
      </c>
      <c r="I10" s="18">
        <v>1955648</v>
      </c>
    </row>
    <row r="11" spans="1:9" ht="17.25" x14ac:dyDescent="0.35">
      <c r="A11" s="15">
        <v>10</v>
      </c>
      <c r="B11" s="52" t="s">
        <v>139</v>
      </c>
      <c r="C11" s="52"/>
      <c r="D11" s="15"/>
      <c r="E11" s="16"/>
      <c r="F11" s="18">
        <v>45815958</v>
      </c>
      <c r="G11" s="18">
        <v>48137877</v>
      </c>
      <c r="H11" s="18">
        <v>49182885</v>
      </c>
      <c r="I11" s="18">
        <v>49845485</v>
      </c>
    </row>
    <row r="12" spans="1:9" x14ac:dyDescent="0.25">
      <c r="A12" s="15">
        <v>11</v>
      </c>
      <c r="B12" s="52" t="s">
        <v>140</v>
      </c>
      <c r="C12" s="52"/>
      <c r="D12" s="15"/>
      <c r="E12" s="16"/>
      <c r="F12" s="17">
        <v>-4863340</v>
      </c>
      <c r="G12" s="17">
        <v>-10311594</v>
      </c>
      <c r="H12" s="17">
        <v>-9266586</v>
      </c>
      <c r="I12" s="17">
        <v>-8603986</v>
      </c>
    </row>
    <row r="13" spans="1:9" ht="17.25" x14ac:dyDescent="0.35">
      <c r="A13" s="15">
        <v>12</v>
      </c>
      <c r="B13" s="53" t="s">
        <v>141</v>
      </c>
      <c r="C13" s="53"/>
      <c r="D13" s="15"/>
      <c r="E13" s="15"/>
      <c r="F13" s="18">
        <v>-843573</v>
      </c>
      <c r="G13" s="18">
        <v>-1332617</v>
      </c>
      <c r="H13" s="18">
        <v>-1332617</v>
      </c>
      <c r="I13" s="18">
        <v>-1332617</v>
      </c>
    </row>
    <row r="14" spans="1:9" x14ac:dyDescent="0.25">
      <c r="A14" s="15">
        <v>13</v>
      </c>
      <c r="B14" s="52" t="s">
        <v>142</v>
      </c>
      <c r="C14" s="52"/>
      <c r="D14" s="15"/>
      <c r="E14" s="15"/>
      <c r="F14" s="17">
        <v>-5706913</v>
      </c>
      <c r="G14" s="17">
        <v>-11644211</v>
      </c>
      <c r="H14" s="17">
        <v>-10599203</v>
      </c>
      <c r="I14" s="17">
        <v>-9936603</v>
      </c>
    </row>
    <row r="15" spans="1:9" ht="17.25" x14ac:dyDescent="0.35">
      <c r="A15" s="15">
        <v>14</v>
      </c>
      <c r="B15" s="53" t="s">
        <v>143</v>
      </c>
      <c r="C15" s="53"/>
      <c r="D15" s="15"/>
      <c r="E15" s="15"/>
      <c r="F15" s="18">
        <v>2632355</v>
      </c>
      <c r="G15" s="18">
        <v>2753732</v>
      </c>
      <c r="H15" s="18">
        <v>2808807</v>
      </c>
      <c r="I15" s="18">
        <v>2864983</v>
      </c>
    </row>
    <row r="16" spans="1:9" ht="17.25" x14ac:dyDescent="0.35">
      <c r="A16" s="15">
        <v>15</v>
      </c>
      <c r="B16" s="52" t="s">
        <v>7</v>
      </c>
      <c r="C16" s="52"/>
      <c r="D16" s="15"/>
      <c r="E16" s="15"/>
      <c r="F16" s="19">
        <v>-3074558</v>
      </c>
      <c r="G16" s="19">
        <v>-8890479</v>
      </c>
      <c r="H16" s="19">
        <v>-7790396</v>
      </c>
      <c r="I16" s="19">
        <v>-7071620</v>
      </c>
    </row>
  </sheetData>
  <mergeCells count="17">
    <mergeCell ref="B11:C11"/>
    <mergeCell ref="B2:C2"/>
    <mergeCell ref="E2:F2"/>
    <mergeCell ref="B3:C3"/>
    <mergeCell ref="B4:C4"/>
    <mergeCell ref="E4:F4"/>
    <mergeCell ref="B5:C5"/>
    <mergeCell ref="B6:C6"/>
    <mergeCell ref="B7:C7"/>
    <mergeCell ref="B8:C8"/>
    <mergeCell ref="B9:C9"/>
    <mergeCell ref="B10:C10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defaultRowHeight="15.75" x14ac:dyDescent="0.25"/>
  <cols>
    <col min="2" max="2" width="13.75" style="20" bestFit="1" customWidth="1"/>
  </cols>
  <sheetData>
    <row r="1" spans="1:2" x14ac:dyDescent="0.25">
      <c r="A1" t="s">
        <v>46</v>
      </c>
    </row>
    <row r="2" spans="1:2" x14ac:dyDescent="0.25">
      <c r="A2">
        <v>2021</v>
      </c>
      <c r="B2" s="20">
        <v>18963702</v>
      </c>
    </row>
    <row r="3" spans="1:2" x14ac:dyDescent="0.25">
      <c r="A3">
        <v>2022</v>
      </c>
      <c r="B3" s="20">
        <v>17612234</v>
      </c>
    </row>
    <row r="4" spans="1:2" x14ac:dyDescent="0.25">
      <c r="A4">
        <v>2023</v>
      </c>
      <c r="B4" s="20">
        <v>15962500</v>
      </c>
    </row>
    <row r="5" spans="1:2" x14ac:dyDescent="0.25">
      <c r="A5">
        <v>2024</v>
      </c>
      <c r="B5" s="20">
        <v>14525400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Tab 24 CF Forecast 2021-2024</vt:lpstr>
      <vt:lpstr>2021 Worksheet</vt:lpstr>
      <vt:lpstr>2022 Worksheet</vt:lpstr>
      <vt:lpstr>2023 Worksheet</vt:lpstr>
      <vt:lpstr>2024 Worksheet</vt:lpstr>
      <vt:lpstr>Balance Sheet Changes</vt:lpstr>
      <vt:lpstr>Forecasted Income Statements</vt:lpstr>
      <vt:lpstr>CapEx Forecast</vt:lpstr>
      <vt:lpstr>'Tab 24 CF Forecast 2021-2024'!Print_Area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2021-06-11T17:38:50Z</dcterms:created>
  <dcterms:modified xsi:type="dcterms:W3CDTF">2021-06-11T17:38:59Z</dcterms:modified>
  <cp:category/>
  <cp:contentStatus/>
</cp:coreProperties>
</file>