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Storage Allocator/"/>
    </mc:Choice>
  </mc:AlternateContent>
  <xr:revisionPtr revIDLastSave="52" documentId="8_{2B3F5EDB-577A-4AD1-A4EE-2782FF3664B0}" xr6:coauthVersionLast="47" xr6:coauthVersionMax="47" xr10:uidLastSave="{A24AA371-E9FE-4081-9447-39E2C921B63A}"/>
  <bookViews>
    <workbookView xWindow="33360" yWindow="4035" windowWidth="21510" windowHeight="11370" xr2:uid="{00000000-000D-0000-FFFF-FFFF00000000}"/>
  </bookViews>
  <sheets>
    <sheet name="Ex3,pg1of5 - alloc summary" sheetId="6" r:id="rId1"/>
    <sheet name="Ex3. pg2of5 - Nov. Load &amp; Alloc" sheetId="2" r:id="rId2"/>
    <sheet name="Ex3,pg3of5 - Dec. Load &amp; Alloc." sheetId="3" r:id="rId3"/>
    <sheet name="Ex3, pg4of5 - Jan Load &amp; Alloc." sheetId="4" r:id="rId4"/>
    <sheet name="Feb Load &amp; Alloc" sheetId="5" r:id="rId5"/>
  </sheets>
  <definedNames>
    <definedName name="_xlnm.Print_Area" localSheetId="3">'Ex3, pg4of5 - Jan Load &amp; Alloc.'!$A$1:$M$49</definedName>
    <definedName name="_xlnm.Print_Area" localSheetId="0">'Ex3,pg1of5 - alloc summary'!$A$1:$G$42</definedName>
    <definedName name="_xlnm.Print_Area" localSheetId="2">'Ex3,pg3of5 - Dec. Load &amp; Alloc.'!$A$1:$M$49</definedName>
    <definedName name="_xlnm.Print_Area" localSheetId="1">'Ex3. pg2of5 - Nov. Load &amp; Alloc'!$A$1:$M$47</definedName>
    <definedName name="_xlnm.Print_Area" localSheetId="4">'Feb Load &amp; Alloc'!$A$1:$M$40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P4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17" i="4"/>
  <c r="C49" i="4"/>
  <c r="J49" i="4"/>
  <c r="G7" i="2"/>
  <c r="G32" i="2" s="1"/>
  <c r="G8" i="2"/>
  <c r="D7" i="2"/>
  <c r="D7" i="4" s="1"/>
  <c r="D8" i="2"/>
  <c r="D8" i="4" s="1"/>
  <c r="E7" i="2"/>
  <c r="E7" i="4" s="1"/>
  <c r="E8" i="2"/>
  <c r="E22" i="2" s="1"/>
  <c r="F7" i="2"/>
  <c r="F7" i="4" s="1"/>
  <c r="F8" i="2"/>
  <c r="F8" i="4" s="1"/>
  <c r="F14" i="6"/>
  <c r="E14" i="6"/>
  <c r="D14" i="6"/>
  <c r="C10" i="6"/>
  <c r="C12" i="6"/>
  <c r="G19" i="2"/>
  <c r="G28" i="2"/>
  <c r="G30" i="2"/>
  <c r="G31" i="2"/>
  <c r="G34" i="2"/>
  <c r="G35" i="2"/>
  <c r="G39" i="2"/>
  <c r="G40" i="2"/>
  <c r="G42" i="2"/>
  <c r="G44" i="2"/>
  <c r="F7" i="5"/>
  <c r="P48" i="3"/>
  <c r="O48" i="3"/>
  <c r="C49" i="3"/>
  <c r="J49" i="3"/>
  <c r="J47" i="2"/>
  <c r="C47" i="2"/>
  <c r="P18" i="5"/>
  <c r="P19" i="5"/>
  <c r="P20" i="5"/>
  <c r="P21" i="5"/>
  <c r="P22" i="5"/>
  <c r="P23" i="5"/>
  <c r="P24" i="5"/>
  <c r="P25" i="5"/>
  <c r="P26" i="5"/>
  <c r="P17" i="5"/>
  <c r="J30" i="5"/>
  <c r="C30" i="5"/>
  <c r="E29" i="2"/>
  <c r="E7" i="3"/>
  <c r="E27" i="2" l="1"/>
  <c r="E8" i="5"/>
  <c r="E34" i="2"/>
  <c r="E8" i="4"/>
  <c r="E41" i="4" s="1"/>
  <c r="E7" i="5"/>
  <c r="E20" i="5" s="1"/>
  <c r="E42" i="2"/>
  <c r="E19" i="2"/>
  <c r="E45" i="2"/>
  <c r="E26" i="2"/>
  <c r="E43" i="2"/>
  <c r="E21" i="2"/>
  <c r="E37" i="2"/>
  <c r="E18" i="2"/>
  <c r="E35" i="2"/>
  <c r="F16" i="2"/>
  <c r="G38" i="2"/>
  <c r="G24" i="2"/>
  <c r="G36" i="2"/>
  <c r="G23" i="2"/>
  <c r="G16" i="2"/>
  <c r="G22" i="2"/>
  <c r="G7" i="3"/>
  <c r="G7" i="4" s="1"/>
  <c r="G7" i="5" s="1"/>
  <c r="H7" i="5" s="1"/>
  <c r="G43" i="2"/>
  <c r="G45" i="2"/>
  <c r="G37" i="2"/>
  <c r="G29" i="2"/>
  <c r="G20" i="2"/>
  <c r="G27" i="2"/>
  <c r="G18" i="2"/>
  <c r="G26" i="2"/>
  <c r="G17" i="2"/>
  <c r="G47" i="2" s="1"/>
  <c r="G21" i="2"/>
  <c r="G41" i="2"/>
  <c r="G33" i="2"/>
  <c r="G25" i="2"/>
  <c r="E25" i="4"/>
  <c r="E44" i="2"/>
  <c r="E36" i="2"/>
  <c r="E28" i="2"/>
  <c r="E20" i="2"/>
  <c r="E28" i="4"/>
  <c r="E41" i="2"/>
  <c r="E33" i="2"/>
  <c r="E25" i="2"/>
  <c r="E17" i="2"/>
  <c r="E8" i="3"/>
  <c r="F38" i="2"/>
  <c r="E18" i="5"/>
  <c r="E26" i="4"/>
  <c r="E40" i="2"/>
  <c r="E32" i="2"/>
  <c r="E24" i="2"/>
  <c r="E16" i="2"/>
  <c r="E39" i="2"/>
  <c r="E31" i="2"/>
  <c r="E23" i="2"/>
  <c r="E42" i="4"/>
  <c r="E43" i="4"/>
  <c r="E22" i="3"/>
  <c r="E38" i="2"/>
  <c r="E30" i="2"/>
  <c r="G8" i="3"/>
  <c r="G42" i="3" s="1"/>
  <c r="F43" i="2"/>
  <c r="F30" i="2"/>
  <c r="F22" i="2"/>
  <c r="F35" i="2"/>
  <c r="E29" i="3"/>
  <c r="E28" i="3"/>
  <c r="E26" i="3"/>
  <c r="D39" i="4"/>
  <c r="D8" i="3"/>
  <c r="D8" i="5"/>
  <c r="D22" i="5" s="1"/>
  <c r="C14" i="6"/>
  <c r="F31" i="4"/>
  <c r="F7" i="3"/>
  <c r="F27" i="2"/>
  <c r="E31" i="3"/>
  <c r="E36" i="3"/>
  <c r="E24" i="3"/>
  <c r="E43" i="3"/>
  <c r="E46" i="3"/>
  <c r="E32" i="3"/>
  <c r="D41" i="2"/>
  <c r="D33" i="2"/>
  <c r="E23" i="5"/>
  <c r="D38" i="2"/>
  <c r="D30" i="2"/>
  <c r="D22" i="2"/>
  <c r="D19" i="2"/>
  <c r="D16" i="2"/>
  <c r="D25" i="2"/>
  <c r="D42" i="4"/>
  <c r="E25" i="5"/>
  <c r="D7" i="3"/>
  <c r="D43" i="2"/>
  <c r="F40" i="2"/>
  <c r="D35" i="2"/>
  <c r="F32" i="2"/>
  <c r="D27" i="2"/>
  <c r="F24" i="2"/>
  <c r="F45" i="4"/>
  <c r="E21" i="5"/>
  <c r="G30" i="3"/>
  <c r="D24" i="4"/>
  <c r="E26" i="5"/>
  <c r="D7" i="5"/>
  <c r="F45" i="2"/>
  <c r="D40" i="2"/>
  <c r="F37" i="2"/>
  <c r="D32" i="2"/>
  <c r="F29" i="2"/>
  <c r="D24" i="2"/>
  <c r="F21" i="2"/>
  <c r="H21" i="2" s="1"/>
  <c r="N21" i="2" s="1"/>
  <c r="F18" i="2"/>
  <c r="D41" i="4"/>
  <c r="F17" i="2"/>
  <c r="D45" i="2"/>
  <c r="F42" i="2"/>
  <c r="D37" i="2"/>
  <c r="F34" i="2"/>
  <c r="D29" i="2"/>
  <c r="H29" i="2" s="1"/>
  <c r="F26" i="2"/>
  <c r="D21" i="2"/>
  <c r="D18" i="2"/>
  <c r="F19" i="2"/>
  <c r="H7" i="2"/>
  <c r="F8" i="3"/>
  <c r="D42" i="2"/>
  <c r="F39" i="2"/>
  <c r="D34" i="2"/>
  <c r="F31" i="2"/>
  <c r="D26" i="2"/>
  <c r="F23" i="2"/>
  <c r="H8" i="2"/>
  <c r="F8" i="5"/>
  <c r="F17" i="5" s="1"/>
  <c r="F44" i="2"/>
  <c r="D39" i="2"/>
  <c r="F36" i="2"/>
  <c r="D31" i="2"/>
  <c r="F28" i="2"/>
  <c r="D23" i="2"/>
  <c r="F20" i="2"/>
  <c r="D17" i="2"/>
  <c r="E19" i="5"/>
  <c r="E17" i="5"/>
  <c r="D44" i="2"/>
  <c r="F41" i="2"/>
  <c r="D36" i="2"/>
  <c r="F33" i="2"/>
  <c r="D28" i="2"/>
  <c r="F25" i="2"/>
  <c r="D20" i="2"/>
  <c r="F47" i="4"/>
  <c r="D27" i="4"/>
  <c r="D43" i="4"/>
  <c r="D28" i="4"/>
  <c r="D44" i="4"/>
  <c r="D29" i="4"/>
  <c r="D45" i="4"/>
  <c r="D30" i="4"/>
  <c r="D46" i="4"/>
  <c r="D31" i="4"/>
  <c r="D47" i="4"/>
  <c r="D32" i="4"/>
  <c r="D17" i="4"/>
  <c r="D33" i="4"/>
  <c r="D18" i="4"/>
  <c r="D34" i="4"/>
  <c r="H7" i="4"/>
  <c r="D19" i="4"/>
  <c r="D35" i="4"/>
  <c r="D20" i="4"/>
  <c r="D36" i="4"/>
  <c r="D21" i="4"/>
  <c r="D37" i="4"/>
  <c r="D22" i="4"/>
  <c r="D38" i="4"/>
  <c r="G18" i="3"/>
  <c r="G26" i="3"/>
  <c r="G32" i="3"/>
  <c r="G43" i="3"/>
  <c r="D19" i="5"/>
  <c r="D26" i="5"/>
  <c r="F32" i="4"/>
  <c r="F17" i="4"/>
  <c r="F33" i="4"/>
  <c r="F18" i="4"/>
  <c r="F34" i="4"/>
  <c r="F19" i="4"/>
  <c r="F35" i="4"/>
  <c r="F20" i="4"/>
  <c r="F36" i="4"/>
  <c r="F21" i="4"/>
  <c r="F37" i="4"/>
  <c r="F22" i="4"/>
  <c r="F38" i="4"/>
  <c r="F23" i="4"/>
  <c r="F39" i="4"/>
  <c r="F24" i="4"/>
  <c r="F40" i="4"/>
  <c r="F25" i="4"/>
  <c r="F41" i="4"/>
  <c r="F26" i="4"/>
  <c r="F42" i="4"/>
  <c r="F27" i="4"/>
  <c r="F43" i="4"/>
  <c r="F29" i="4"/>
  <c r="D25" i="4"/>
  <c r="E29" i="4"/>
  <c r="E45" i="4"/>
  <c r="E30" i="4"/>
  <c r="E46" i="4"/>
  <c r="E17" i="4"/>
  <c r="E31" i="4"/>
  <c r="E47" i="4"/>
  <c r="E32" i="4"/>
  <c r="E33" i="4"/>
  <c r="E18" i="4"/>
  <c r="E34" i="4"/>
  <c r="E19" i="4"/>
  <c r="E35" i="4"/>
  <c r="E20" i="4"/>
  <c r="E36" i="4"/>
  <c r="E21" i="4"/>
  <c r="E37" i="4"/>
  <c r="E22" i="4"/>
  <c r="E38" i="4"/>
  <c r="E23" i="4"/>
  <c r="E39" i="4"/>
  <c r="E24" i="4"/>
  <c r="E40" i="4"/>
  <c r="G33" i="3"/>
  <c r="F46" i="4"/>
  <c r="D20" i="5"/>
  <c r="D23" i="4"/>
  <c r="F44" i="4"/>
  <c r="F41" i="3"/>
  <c r="F42" i="3"/>
  <c r="F38" i="3"/>
  <c r="F46" i="3"/>
  <c r="F35" i="3"/>
  <c r="F28" i="3"/>
  <c r="F47" i="3"/>
  <c r="F27" i="3"/>
  <c r="F23" i="3"/>
  <c r="F19" i="3"/>
  <c r="F45" i="3"/>
  <c r="H45" i="2"/>
  <c r="N45" i="2" s="1"/>
  <c r="F30" i="4"/>
  <c r="D40" i="4"/>
  <c r="F17" i="3"/>
  <c r="F28" i="4"/>
  <c r="D26" i="4"/>
  <c r="E24" i="5"/>
  <c r="E22" i="5"/>
  <c r="F33" i="3"/>
  <c r="F39" i="3" l="1"/>
  <c r="E27" i="4"/>
  <c r="E44" i="4"/>
  <c r="H42" i="2"/>
  <c r="K42" i="2" s="1"/>
  <c r="H43" i="2"/>
  <c r="L43" i="2" s="1"/>
  <c r="H38" i="2"/>
  <c r="L38" i="2" s="1"/>
  <c r="D17" i="5"/>
  <c r="H39" i="2"/>
  <c r="M39" i="2" s="1"/>
  <c r="D23" i="5"/>
  <c r="D21" i="5"/>
  <c r="H18" i="2"/>
  <c r="N18" i="2" s="1"/>
  <c r="D25" i="5"/>
  <c r="D18" i="5"/>
  <c r="D24" i="5"/>
  <c r="E47" i="2"/>
  <c r="M38" i="2"/>
  <c r="H35" i="2"/>
  <c r="H23" i="2"/>
  <c r="M23" i="2" s="1"/>
  <c r="H34" i="2"/>
  <c r="K34" i="2" s="1"/>
  <c r="G38" i="3"/>
  <c r="G34" i="3"/>
  <c r="H22" i="2"/>
  <c r="K22" i="2" s="1"/>
  <c r="G8" i="4"/>
  <c r="H8" i="4" s="1"/>
  <c r="H8" i="3"/>
  <c r="G27" i="3"/>
  <c r="G25" i="3"/>
  <c r="G31" i="3"/>
  <c r="G29" i="3"/>
  <c r="G19" i="3"/>
  <c r="G17" i="3"/>
  <c r="G21" i="3"/>
  <c r="G47" i="3"/>
  <c r="G24" i="3"/>
  <c r="G23" i="3"/>
  <c r="G45" i="3"/>
  <c r="G22" i="3"/>
  <c r="G41" i="3"/>
  <c r="G44" i="3"/>
  <c r="G35" i="3"/>
  <c r="G46" i="3"/>
  <c r="G28" i="3"/>
  <c r="G40" i="3"/>
  <c r="G20" i="3"/>
  <c r="G36" i="3"/>
  <c r="H36" i="2"/>
  <c r="K36" i="2" s="1"/>
  <c r="H26" i="2"/>
  <c r="E21" i="3"/>
  <c r="E42" i="3"/>
  <c r="E20" i="3"/>
  <c r="E27" i="3"/>
  <c r="E44" i="3"/>
  <c r="E37" i="3"/>
  <c r="E35" i="3"/>
  <c r="H35" i="3" s="1"/>
  <c r="M35" i="3" s="1"/>
  <c r="E39" i="3"/>
  <c r="E38" i="3"/>
  <c r="E40" i="3"/>
  <c r="F37" i="3"/>
  <c r="F44" i="3"/>
  <c r="F34" i="3"/>
  <c r="F21" i="3"/>
  <c r="H16" i="2"/>
  <c r="L16" i="2" s="1"/>
  <c r="E30" i="3"/>
  <c r="E34" i="3"/>
  <c r="F25" i="3"/>
  <c r="E45" i="3"/>
  <c r="E47" i="3"/>
  <c r="G16" i="6"/>
  <c r="D16" i="6"/>
  <c r="E33" i="3"/>
  <c r="E18" i="3"/>
  <c r="F30" i="3"/>
  <c r="F31" i="3"/>
  <c r="F36" i="3"/>
  <c r="F20" i="3"/>
  <c r="F29" i="3"/>
  <c r="H17" i="2"/>
  <c r="N17" i="2" s="1"/>
  <c r="E41" i="3"/>
  <c r="E17" i="3"/>
  <c r="E19" i="3"/>
  <c r="E16" i="6"/>
  <c r="F40" i="3"/>
  <c r="F26" i="3"/>
  <c r="F32" i="3"/>
  <c r="F24" i="3"/>
  <c r="E23" i="3"/>
  <c r="E25" i="3"/>
  <c r="H25" i="3" s="1"/>
  <c r="M25" i="3" s="1"/>
  <c r="F16" i="6"/>
  <c r="G37" i="3"/>
  <c r="G39" i="3"/>
  <c r="H19" i="2"/>
  <c r="N19" i="2" s="1"/>
  <c r="H37" i="2"/>
  <c r="N37" i="2" s="1"/>
  <c r="H28" i="2"/>
  <c r="L28" i="2" s="1"/>
  <c r="H33" i="2"/>
  <c r="N33" i="2" s="1"/>
  <c r="N16" i="2"/>
  <c r="E30" i="5"/>
  <c r="N35" i="2"/>
  <c r="M35" i="2"/>
  <c r="K35" i="2"/>
  <c r="L35" i="2"/>
  <c r="N43" i="2"/>
  <c r="F43" i="3"/>
  <c r="F18" i="3"/>
  <c r="F22" i="3"/>
  <c r="H24" i="2"/>
  <c r="K24" i="2" s="1"/>
  <c r="H25" i="2"/>
  <c r="M25" i="2" s="1"/>
  <c r="M43" i="2"/>
  <c r="H27" i="2"/>
  <c r="L19" i="2"/>
  <c r="K43" i="2"/>
  <c r="H32" i="2"/>
  <c r="K32" i="2" s="1"/>
  <c r="F24" i="5"/>
  <c r="F23" i="5"/>
  <c r="F22" i="5"/>
  <c r="F26" i="5"/>
  <c r="F25" i="5"/>
  <c r="F21" i="5"/>
  <c r="F18" i="5"/>
  <c r="F20" i="5"/>
  <c r="F19" i="5"/>
  <c r="D47" i="2"/>
  <c r="H41" i="2"/>
  <c r="M41" i="2" s="1"/>
  <c r="K19" i="2"/>
  <c r="H44" i="2"/>
  <c r="K44" i="2" s="1"/>
  <c r="M36" i="2"/>
  <c r="H31" i="2"/>
  <c r="K31" i="2" s="1"/>
  <c r="H40" i="2"/>
  <c r="D36" i="3"/>
  <c r="D44" i="3"/>
  <c r="D26" i="3"/>
  <c r="D19" i="3"/>
  <c r="H19" i="3" s="1"/>
  <c r="N19" i="3" s="1"/>
  <c r="D37" i="3"/>
  <c r="H37" i="3" s="1"/>
  <c r="M37" i="3" s="1"/>
  <c r="D45" i="3"/>
  <c r="D32" i="3"/>
  <c r="D25" i="3"/>
  <c r="D38" i="3"/>
  <c r="D46" i="3"/>
  <c r="D24" i="3"/>
  <c r="D18" i="3"/>
  <c r="D42" i="3"/>
  <c r="H42" i="3" s="1"/>
  <c r="M42" i="3" s="1"/>
  <c r="D30" i="3"/>
  <c r="D39" i="3"/>
  <c r="D47" i="3"/>
  <c r="D23" i="3"/>
  <c r="H7" i="3"/>
  <c r="D34" i="3"/>
  <c r="D17" i="3"/>
  <c r="D31" i="3"/>
  <c r="D40" i="3"/>
  <c r="D21" i="3"/>
  <c r="D35" i="3"/>
  <c r="D27" i="3"/>
  <c r="D33" i="3"/>
  <c r="D41" i="3"/>
  <c r="D29" i="3"/>
  <c r="D22" i="3"/>
  <c r="D28" i="3"/>
  <c r="H28" i="3" s="1"/>
  <c r="M28" i="3" s="1"/>
  <c r="D43" i="3"/>
  <c r="D20" i="3"/>
  <c r="H30" i="2"/>
  <c r="H20" i="2"/>
  <c r="M20" i="2" s="1"/>
  <c r="F47" i="2"/>
  <c r="E49" i="4"/>
  <c r="F49" i="4"/>
  <c r="M18" i="2"/>
  <c r="D49" i="4"/>
  <c r="M21" i="2"/>
  <c r="L21" i="2"/>
  <c r="K21" i="2"/>
  <c r="M34" i="2"/>
  <c r="K45" i="2"/>
  <c r="L45" i="2"/>
  <c r="M45" i="2"/>
  <c r="H46" i="3"/>
  <c r="M46" i="3" s="1"/>
  <c r="D30" i="5"/>
  <c r="K29" i="2"/>
  <c r="L29" i="2"/>
  <c r="M29" i="2"/>
  <c r="N26" i="2"/>
  <c r="M26" i="2"/>
  <c r="L26" i="2"/>
  <c r="N42" i="2"/>
  <c r="M42" i="2"/>
  <c r="L42" i="2"/>
  <c r="K26" i="2"/>
  <c r="G17" i="4"/>
  <c r="H17" i="4" s="1"/>
  <c r="G33" i="4"/>
  <c r="H33" i="4" s="1"/>
  <c r="G18" i="4"/>
  <c r="G34" i="4"/>
  <c r="H34" i="4" s="1"/>
  <c r="G19" i="4"/>
  <c r="G35" i="4"/>
  <c r="G20" i="4"/>
  <c r="H20" i="4" s="1"/>
  <c r="K20" i="4" s="1"/>
  <c r="G36" i="4"/>
  <c r="H36" i="4" s="1"/>
  <c r="G21" i="4"/>
  <c r="H21" i="4" s="1"/>
  <c r="G37" i="4"/>
  <c r="H37" i="4" s="1"/>
  <c r="G22" i="4"/>
  <c r="H22" i="4" s="1"/>
  <c r="L22" i="4" s="1"/>
  <c r="G38" i="4"/>
  <c r="G23" i="4"/>
  <c r="G39" i="4"/>
  <c r="G24" i="4"/>
  <c r="H24" i="4" s="1"/>
  <c r="K24" i="4" s="1"/>
  <c r="G40" i="4"/>
  <c r="H40" i="4" s="1"/>
  <c r="G25" i="4"/>
  <c r="G41" i="4"/>
  <c r="G26" i="4"/>
  <c r="G42" i="4"/>
  <c r="G8" i="5"/>
  <c r="G27" i="4"/>
  <c r="G43" i="4"/>
  <c r="G28" i="4"/>
  <c r="H28" i="4" s="1"/>
  <c r="G44" i="4"/>
  <c r="G30" i="4"/>
  <c r="G32" i="4"/>
  <c r="G46" i="4"/>
  <c r="G31" i="4"/>
  <c r="G29" i="4"/>
  <c r="G45" i="4"/>
  <c r="H45" i="4" s="1"/>
  <c r="M45" i="4" s="1"/>
  <c r="G47" i="4"/>
  <c r="H47" i="4" s="1"/>
  <c r="N29" i="2"/>
  <c r="N39" i="2"/>
  <c r="G49" i="3"/>
  <c r="K39" i="2" l="1"/>
  <c r="K38" i="2"/>
  <c r="L39" i="2"/>
  <c r="N38" i="2"/>
  <c r="H30" i="3"/>
  <c r="M30" i="3" s="1"/>
  <c r="H33" i="3"/>
  <c r="L33" i="3" s="1"/>
  <c r="H38" i="3"/>
  <c r="K18" i="2"/>
  <c r="N34" i="2"/>
  <c r="L34" i="2"/>
  <c r="L18" i="2"/>
  <c r="H24" i="3"/>
  <c r="M24" i="3" s="1"/>
  <c r="K23" i="2"/>
  <c r="N23" i="2"/>
  <c r="L23" i="2"/>
  <c r="H21" i="3"/>
  <c r="N21" i="3" s="1"/>
  <c r="H20" i="3"/>
  <c r="N20" i="3" s="1"/>
  <c r="K16" i="2"/>
  <c r="H36" i="3"/>
  <c r="N36" i="3" s="1"/>
  <c r="H45" i="3"/>
  <c r="M45" i="3" s="1"/>
  <c r="H31" i="3"/>
  <c r="N31" i="3" s="1"/>
  <c r="M16" i="2"/>
  <c r="H40" i="3"/>
  <c r="M40" i="3" s="1"/>
  <c r="L22" i="2"/>
  <c r="N22" i="2"/>
  <c r="M22" i="2"/>
  <c r="H23" i="3"/>
  <c r="M23" i="3" s="1"/>
  <c r="L17" i="2"/>
  <c r="K17" i="2"/>
  <c r="N36" i="2"/>
  <c r="N28" i="2"/>
  <c r="M17" i="2"/>
  <c r="M28" i="2"/>
  <c r="H41" i="3"/>
  <c r="L41" i="3" s="1"/>
  <c r="L36" i="2"/>
  <c r="H39" i="3"/>
  <c r="K28" i="2"/>
  <c r="H44" i="3"/>
  <c r="N44" i="3" s="1"/>
  <c r="H26" i="3"/>
  <c r="L26" i="3" s="1"/>
  <c r="K37" i="2"/>
  <c r="H27" i="3"/>
  <c r="M27" i="3" s="1"/>
  <c r="L37" i="2"/>
  <c r="H47" i="3"/>
  <c r="N47" i="3" s="1"/>
  <c r="E49" i="3"/>
  <c r="H29" i="3"/>
  <c r="N29" i="3" s="1"/>
  <c r="H34" i="3"/>
  <c r="N34" i="3" s="1"/>
  <c r="M37" i="2"/>
  <c r="H43" i="3"/>
  <c r="N43" i="3" s="1"/>
  <c r="H32" i="3"/>
  <c r="M32" i="3" s="1"/>
  <c r="M19" i="2"/>
  <c r="M44" i="2"/>
  <c r="H18" i="3"/>
  <c r="L18" i="3" s="1"/>
  <c r="K33" i="2"/>
  <c r="L33" i="2"/>
  <c r="M33" i="2"/>
  <c r="M24" i="2"/>
  <c r="M31" i="2"/>
  <c r="K41" i="3"/>
  <c r="K25" i="2"/>
  <c r="F30" i="5"/>
  <c r="H47" i="2"/>
  <c r="M38" i="3"/>
  <c r="N38" i="3"/>
  <c r="H22" i="3"/>
  <c r="N22" i="3" s="1"/>
  <c r="K22" i="4"/>
  <c r="D49" i="3"/>
  <c r="L34" i="4"/>
  <c r="K34" i="4"/>
  <c r="N33" i="3"/>
  <c r="K33" i="3"/>
  <c r="M30" i="2"/>
  <c r="N30" i="2"/>
  <c r="L30" i="2"/>
  <c r="L44" i="2"/>
  <c r="N44" i="2"/>
  <c r="F49" i="3"/>
  <c r="M41" i="3"/>
  <c r="H17" i="3"/>
  <c r="L17" i="3" s="1"/>
  <c r="K30" i="2"/>
  <c r="L27" i="2"/>
  <c r="N27" i="2"/>
  <c r="M27" i="2"/>
  <c r="L40" i="2"/>
  <c r="N40" i="2"/>
  <c r="N41" i="3"/>
  <c r="K40" i="2"/>
  <c r="M40" i="2"/>
  <c r="N25" i="2"/>
  <c r="L25" i="2"/>
  <c r="K27" i="2"/>
  <c r="K20" i="2"/>
  <c r="L20" i="2"/>
  <c r="N20" i="2"/>
  <c r="N41" i="2"/>
  <c r="L41" i="2"/>
  <c r="K41" i="2"/>
  <c r="N45" i="3"/>
  <c r="N31" i="2"/>
  <c r="L31" i="2"/>
  <c r="L32" i="2"/>
  <c r="M32" i="2"/>
  <c r="N32" i="2"/>
  <c r="L24" i="2"/>
  <c r="N24" i="2"/>
  <c r="M33" i="4"/>
  <c r="L33" i="4"/>
  <c r="K33" i="4"/>
  <c r="L17" i="4"/>
  <c r="M17" i="4"/>
  <c r="K17" i="4"/>
  <c r="L28" i="4"/>
  <c r="M28" i="4"/>
  <c r="K28" i="4"/>
  <c r="M37" i="4"/>
  <c r="K37" i="4"/>
  <c r="L37" i="4"/>
  <c r="L47" i="4"/>
  <c r="K47" i="4"/>
  <c r="M47" i="4"/>
  <c r="M40" i="4"/>
  <c r="K40" i="4"/>
  <c r="L40" i="4"/>
  <c r="M21" i="4"/>
  <c r="K21" i="4"/>
  <c r="L21" i="4"/>
  <c r="K36" i="4"/>
  <c r="M36" i="4"/>
  <c r="L36" i="4"/>
  <c r="L20" i="4"/>
  <c r="G19" i="5"/>
  <c r="G20" i="5"/>
  <c r="G22" i="5"/>
  <c r="G23" i="5"/>
  <c r="H8" i="5"/>
  <c r="G21" i="5"/>
  <c r="G24" i="5"/>
  <c r="G26" i="5"/>
  <c r="G17" i="5"/>
  <c r="G25" i="5"/>
  <c r="G18" i="5"/>
  <c r="N42" i="3"/>
  <c r="L46" i="3"/>
  <c r="K46" i="3"/>
  <c r="H42" i="4"/>
  <c r="N42" i="4" s="1"/>
  <c r="N34" i="4"/>
  <c r="H27" i="4"/>
  <c r="N27" i="4" s="1"/>
  <c r="K45" i="3"/>
  <c r="L45" i="3"/>
  <c r="L45" i="4"/>
  <c r="K39" i="3"/>
  <c r="N39" i="3"/>
  <c r="L39" i="3"/>
  <c r="L35" i="3"/>
  <c r="K35" i="3"/>
  <c r="K19" i="3"/>
  <c r="L19" i="3"/>
  <c r="K42" i="3"/>
  <c r="L42" i="3"/>
  <c r="H46" i="4"/>
  <c r="N46" i="4" s="1"/>
  <c r="N22" i="4"/>
  <c r="M22" i="4"/>
  <c r="L24" i="4"/>
  <c r="L31" i="3"/>
  <c r="K31" i="3"/>
  <c r="K45" i="4"/>
  <c r="H31" i="4"/>
  <c r="N31" i="4" s="1"/>
  <c r="N30" i="3"/>
  <c r="K30" i="3"/>
  <c r="L30" i="3"/>
  <c r="K27" i="3"/>
  <c r="L27" i="3"/>
  <c r="M20" i="4"/>
  <c r="M19" i="3"/>
  <c r="H41" i="4"/>
  <c r="N41" i="4" s="1"/>
  <c r="N33" i="4"/>
  <c r="L24" i="3"/>
  <c r="K24" i="3"/>
  <c r="M34" i="4"/>
  <c r="L21" i="3"/>
  <c r="H35" i="4"/>
  <c r="M24" i="4"/>
  <c r="K25" i="3"/>
  <c r="L25" i="3"/>
  <c r="K28" i="3"/>
  <c r="L28" i="3"/>
  <c r="N37" i="4"/>
  <c r="H38" i="4"/>
  <c r="N38" i="4" s="1"/>
  <c r="N21" i="4"/>
  <c r="G49" i="4"/>
  <c r="N17" i="4"/>
  <c r="N37" i="3"/>
  <c r="L37" i="3"/>
  <c r="K37" i="3"/>
  <c r="N24" i="3"/>
  <c r="L23" i="3"/>
  <c r="N35" i="3"/>
  <c r="H18" i="4"/>
  <c r="N18" i="4" s="1"/>
  <c r="N28" i="3"/>
  <c r="N47" i="4"/>
  <c r="N28" i="4"/>
  <c r="N40" i="4"/>
  <c r="N36" i="4"/>
  <c r="N25" i="3"/>
  <c r="H19" i="4"/>
  <c r="L38" i="3"/>
  <c r="K38" i="3"/>
  <c r="H32" i="4"/>
  <c r="N32" i="4" s="1"/>
  <c r="H23" i="4"/>
  <c r="N46" i="3"/>
  <c r="M39" i="3"/>
  <c r="H29" i="4"/>
  <c r="N29" i="4" s="1"/>
  <c r="H30" i="4"/>
  <c r="N30" i="4" s="1"/>
  <c r="N45" i="4"/>
  <c r="N24" i="4"/>
  <c r="N20" i="4"/>
  <c r="H25" i="4"/>
  <c r="H26" i="4"/>
  <c r="H43" i="4"/>
  <c r="N43" i="4" s="1"/>
  <c r="H44" i="4"/>
  <c r="H39" i="4"/>
  <c r="N39" i="4" s="1"/>
  <c r="M33" i="3" l="1"/>
  <c r="K21" i="3"/>
  <c r="M21" i="3"/>
  <c r="K40" i="3"/>
  <c r="N40" i="3"/>
  <c r="L40" i="3"/>
  <c r="N26" i="3"/>
  <c r="M31" i="3"/>
  <c r="N32" i="3"/>
  <c r="K23" i="3"/>
  <c r="L47" i="3"/>
  <c r="M36" i="3"/>
  <c r="L20" i="3"/>
  <c r="K36" i="3"/>
  <c r="N27" i="3"/>
  <c r="K32" i="3"/>
  <c r="K20" i="3"/>
  <c r="L36" i="3"/>
  <c r="M20" i="3"/>
  <c r="L32" i="3"/>
  <c r="N23" i="3"/>
  <c r="L43" i="3"/>
  <c r="M43" i="3"/>
  <c r="K43" i="3"/>
  <c r="L34" i="3"/>
  <c r="K34" i="3"/>
  <c r="K44" i="3"/>
  <c r="M34" i="3"/>
  <c r="H49" i="3"/>
  <c r="K26" i="3"/>
  <c r="K29" i="3"/>
  <c r="M26" i="3"/>
  <c r="K47" i="3"/>
  <c r="L44" i="3"/>
  <c r="M44" i="3"/>
  <c r="K17" i="3"/>
  <c r="L22" i="3"/>
  <c r="K22" i="3"/>
  <c r="M18" i="3"/>
  <c r="M29" i="3"/>
  <c r="M22" i="3"/>
  <c r="K18" i="3"/>
  <c r="M47" i="3"/>
  <c r="L29" i="3"/>
  <c r="N18" i="3"/>
  <c r="L47" i="2"/>
  <c r="N47" i="2"/>
  <c r="G28" i="6" s="1"/>
  <c r="K47" i="2"/>
  <c r="M47" i="2"/>
  <c r="N17" i="3"/>
  <c r="M17" i="3"/>
  <c r="L44" i="4"/>
  <c r="M44" i="4"/>
  <c r="K44" i="4"/>
  <c r="L25" i="4"/>
  <c r="M25" i="4"/>
  <c r="K25" i="4"/>
  <c r="K29" i="4"/>
  <c r="L29" i="4"/>
  <c r="M29" i="4"/>
  <c r="L19" i="4"/>
  <c r="K19" i="4"/>
  <c r="M19" i="4"/>
  <c r="M35" i="4"/>
  <c r="K35" i="4"/>
  <c r="L35" i="4"/>
  <c r="L42" i="4"/>
  <c r="K42" i="4"/>
  <c r="M42" i="4"/>
  <c r="H25" i="5"/>
  <c r="H20" i="5"/>
  <c r="H18" i="5"/>
  <c r="G30" i="5"/>
  <c r="H17" i="5"/>
  <c r="H19" i="5"/>
  <c r="N19" i="5" s="1"/>
  <c r="K18" i="4"/>
  <c r="L18" i="4"/>
  <c r="M18" i="4"/>
  <c r="H26" i="5"/>
  <c r="N26" i="5" s="1"/>
  <c r="L26" i="4"/>
  <c r="K26" i="4"/>
  <c r="M26" i="4"/>
  <c r="M31" i="4"/>
  <c r="K31" i="4"/>
  <c r="L31" i="4"/>
  <c r="N26" i="4"/>
  <c r="H24" i="5"/>
  <c r="N24" i="5" s="1"/>
  <c r="H49" i="4"/>
  <c r="L23" i="4"/>
  <c r="K23" i="4"/>
  <c r="M23" i="4"/>
  <c r="N25" i="4"/>
  <c r="H21" i="5"/>
  <c r="N21" i="5" s="1"/>
  <c r="N35" i="4"/>
  <c r="L41" i="4"/>
  <c r="K41" i="4"/>
  <c r="M41" i="4"/>
  <c r="L43" i="4"/>
  <c r="K43" i="4"/>
  <c r="M43" i="4"/>
  <c r="K32" i="4"/>
  <c r="L32" i="4"/>
  <c r="M32" i="4"/>
  <c r="N44" i="4"/>
  <c r="L46" i="4"/>
  <c r="M46" i="4"/>
  <c r="K46" i="4"/>
  <c r="L27" i="4"/>
  <c r="M27" i="4"/>
  <c r="K27" i="4"/>
  <c r="N19" i="4"/>
  <c r="H22" i="5"/>
  <c r="N22" i="5" s="1"/>
  <c r="K39" i="4"/>
  <c r="L39" i="4"/>
  <c r="M39" i="4"/>
  <c r="L30" i="4"/>
  <c r="M30" i="4"/>
  <c r="K30" i="4"/>
  <c r="L38" i="4"/>
  <c r="M38" i="4"/>
  <c r="K38" i="4"/>
  <c r="N23" i="4"/>
  <c r="H23" i="5"/>
  <c r="L49" i="3" l="1"/>
  <c r="E29" i="6" s="1"/>
  <c r="N49" i="3"/>
  <c r="G29" i="6" s="1"/>
  <c r="M49" i="3"/>
  <c r="F29" i="6" s="1"/>
  <c r="K49" i="3"/>
  <c r="D29" i="6" s="1"/>
  <c r="C29" i="6" s="1"/>
  <c r="M49" i="4"/>
  <c r="F30" i="6" s="1"/>
  <c r="N49" i="4"/>
  <c r="G30" i="6" s="1"/>
  <c r="K49" i="4"/>
  <c r="D30" i="6" s="1"/>
  <c r="L49" i="4"/>
  <c r="E30" i="6" s="1"/>
  <c r="L20" i="5"/>
  <c r="M20" i="5"/>
  <c r="K20" i="5"/>
  <c r="L26" i="5"/>
  <c r="M26" i="5"/>
  <c r="K26" i="5"/>
  <c r="L17" i="5"/>
  <c r="M17" i="5"/>
  <c r="H30" i="5"/>
  <c r="K17" i="5"/>
  <c r="N20" i="5"/>
  <c r="M25" i="5"/>
  <c r="L25" i="5"/>
  <c r="K25" i="5"/>
  <c r="N17" i="5"/>
  <c r="N25" i="5"/>
  <c r="M18" i="5"/>
  <c r="L18" i="5"/>
  <c r="K18" i="5"/>
  <c r="L23" i="5"/>
  <c r="M23" i="5"/>
  <c r="K23" i="5"/>
  <c r="N18" i="5"/>
  <c r="M22" i="5"/>
  <c r="L22" i="5"/>
  <c r="K22" i="5"/>
  <c r="N23" i="5"/>
  <c r="M21" i="5"/>
  <c r="L21" i="5"/>
  <c r="K21" i="5"/>
  <c r="K24" i="5"/>
  <c r="M24" i="5"/>
  <c r="L24" i="5"/>
  <c r="L19" i="5"/>
  <c r="M19" i="5"/>
  <c r="K19" i="5"/>
  <c r="C30" i="6" l="1"/>
  <c r="M30" i="5"/>
  <c r="F31" i="6" s="1"/>
  <c r="F33" i="6" s="1"/>
  <c r="K30" i="5"/>
  <c r="D31" i="6" s="1"/>
  <c r="N30" i="5"/>
  <c r="G31" i="6" s="1"/>
  <c r="G33" i="6" s="1"/>
  <c r="L30" i="5"/>
  <c r="E31" i="6" s="1"/>
  <c r="E33" i="6" s="1"/>
  <c r="C31" i="6" l="1"/>
  <c r="C33" i="6" s="1"/>
  <c r="C36" i="6" s="1"/>
  <c r="D33" i="6"/>
  <c r="G36" i="6" l="1"/>
  <c r="G38" i="6" s="1"/>
  <c r="G40" i="6" s="1"/>
  <c r="E36" i="6"/>
  <c r="E38" i="6" s="1"/>
  <c r="E40" i="6" s="1"/>
  <c r="F36" i="6"/>
  <c r="F38" i="6" s="1"/>
  <c r="F40" i="6" s="1"/>
  <c r="D36" i="6"/>
  <c r="D38" i="6" s="1"/>
  <c r="D40" i="6" s="1"/>
  <c r="H40" i="6" l="1"/>
</calcChain>
</file>

<file path=xl/sharedStrings.xml><?xml version="1.0" encoding="utf-8"?>
<sst xmlns="http://schemas.openxmlformats.org/spreadsheetml/2006/main" count="238" uniqueCount="33">
  <si>
    <t>Total</t>
  </si>
  <si>
    <t xml:space="preserve"> </t>
  </si>
  <si>
    <t>Non-Temp Sensitive Load (per Day)</t>
  </si>
  <si>
    <t>Temp Sensitive Load (per Degree Day)</t>
  </si>
  <si>
    <t>Date</t>
  </si>
  <si>
    <t>Heating</t>
  </si>
  <si>
    <t>Degree Days</t>
  </si>
  <si>
    <t>Storage</t>
  </si>
  <si>
    <t>Withdrawals</t>
  </si>
  <si>
    <t>(Injections)</t>
  </si>
  <si>
    <t>December</t>
  </si>
  <si>
    <t>January</t>
  </si>
  <si>
    <t>Balance of Working Gas Allocated on the</t>
  </si>
  <si>
    <t>Total Allocation Factor For Underground Storage</t>
  </si>
  <si>
    <t>Percentage of Total</t>
  </si>
  <si>
    <t>Allocation of Underground Storage</t>
  </si>
  <si>
    <t>Total Working Gas</t>
  </si>
  <si>
    <t>Calculation of Maximum Class Demands</t>
  </si>
  <si>
    <t>For Determination of Demand Allocation Factors</t>
  </si>
  <si>
    <t>Requirements</t>
  </si>
  <si>
    <t>Storage Allocation</t>
  </si>
  <si>
    <t>Temperature Sensitive Load (per Degree Day)</t>
  </si>
  <si>
    <t>Non-Temperature Sensitive Load (per Day)</t>
  </si>
  <si>
    <t>Residential</t>
  </si>
  <si>
    <t>Small</t>
  </si>
  <si>
    <t>Non</t>
  </si>
  <si>
    <t>GS</t>
  </si>
  <si>
    <t>Large</t>
  </si>
  <si>
    <t>On February 10th Design Day Assuming 68 Degree Days</t>
  </si>
  <si>
    <t xml:space="preserve">Total Allocated Withdrawals Thru February 9th </t>
  </si>
  <si>
    <t>Calculated Daily Requirements at -3 Degrees</t>
  </si>
  <si>
    <t>Feb. 1-9</t>
  </si>
  <si>
    <t xml:space="preserve">   Basis of -3 Degree Feb. 10 Design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</si>
</sst>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0" fontId="0" fillId="0" borderId="0" xfId="0" quotePrefix="1"/>
    <xf numFmtId="3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165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2" fillId="0" borderId="0" xfId="0" quotePrefix="1" applyFont="1" applyAlignment="1">
      <alignment horizontal="right"/>
    </xf>
    <xf numFmtId="3" fontId="3" fillId="0" borderId="0" xfId="0" applyNumberFormat="1" applyFont="1" applyFill="1"/>
    <xf numFmtId="0" fontId="4" fillId="0" borderId="0" xfId="0" applyFont="1"/>
    <xf numFmtId="3" fontId="2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9"/>
  <sheetViews>
    <sheetView tabSelected="1" view="pageBreakPreview" zoomScaleNormal="75" zoomScaleSheetLayoutView="100" workbookViewId="0">
      <selection activeCell="F16" sqref="F16"/>
    </sheetView>
  </sheetViews>
  <sheetFormatPr defaultRowHeight="12.75" x14ac:dyDescent="0.2"/>
  <cols>
    <col min="1" max="1" width="25.7109375" customWidth="1"/>
    <col min="2" max="2" width="19.5703125" customWidth="1"/>
    <col min="3" max="3" width="12.7109375" customWidth="1"/>
    <col min="4" max="4" width="14.140625" customWidth="1"/>
    <col min="5" max="5" width="14.42578125" customWidth="1"/>
    <col min="6" max="6" width="14.5703125" customWidth="1"/>
    <col min="7" max="7" width="14.42578125" hidden="1" customWidth="1"/>
    <col min="8" max="9" width="9.85546875" bestFit="1" customWidth="1"/>
  </cols>
  <sheetData>
    <row r="4" spans="1:7" ht="13.5" customHeight="1" x14ac:dyDescent="0.2">
      <c r="A4" s="3" t="s">
        <v>17</v>
      </c>
    </row>
    <row r="5" spans="1:7" x14ac:dyDescent="0.2">
      <c r="A5" s="3" t="s">
        <v>28</v>
      </c>
      <c r="E5" s="2" t="s">
        <v>24</v>
      </c>
      <c r="F5" s="2" t="s">
        <v>27</v>
      </c>
      <c r="G5" s="2"/>
    </row>
    <row r="6" spans="1:7" x14ac:dyDescent="0.2">
      <c r="A6" s="16" t="s">
        <v>18</v>
      </c>
      <c r="D6" s="2"/>
      <c r="E6" s="2" t="s">
        <v>25</v>
      </c>
      <c r="F6" s="2" t="s">
        <v>25</v>
      </c>
      <c r="G6" s="2"/>
    </row>
    <row r="7" spans="1:7" x14ac:dyDescent="0.2">
      <c r="D7" s="2"/>
      <c r="E7" s="2" t="s">
        <v>23</v>
      </c>
      <c r="F7" s="2" t="s">
        <v>23</v>
      </c>
      <c r="G7" s="2"/>
    </row>
    <row r="8" spans="1:7" x14ac:dyDescent="0.2">
      <c r="C8" s="2" t="s">
        <v>0</v>
      </c>
      <c r="D8" s="2" t="s">
        <v>23</v>
      </c>
      <c r="E8" s="2" t="s">
        <v>26</v>
      </c>
      <c r="F8" s="2" t="s">
        <v>26</v>
      </c>
      <c r="G8" s="2"/>
    </row>
    <row r="9" spans="1:7" x14ac:dyDescent="0.2">
      <c r="C9" s="2"/>
      <c r="D9" s="2"/>
      <c r="E9" s="2"/>
      <c r="F9" s="2"/>
      <c r="G9" s="2"/>
    </row>
    <row r="10" spans="1:7" x14ac:dyDescent="0.2">
      <c r="A10" s="4" t="s">
        <v>2</v>
      </c>
      <c r="C10" s="5">
        <f>SUM(D10:G10)</f>
        <v>4727</v>
      </c>
      <c r="D10" s="5">
        <v>746</v>
      </c>
      <c r="E10" s="5">
        <v>337</v>
      </c>
      <c r="F10" s="5">
        <v>3644</v>
      </c>
      <c r="G10" s="5">
        <v>0</v>
      </c>
    </row>
    <row r="11" spans="1:7" x14ac:dyDescent="0.2">
      <c r="A11" s="4"/>
      <c r="C11" s="5" t="s">
        <v>1</v>
      </c>
    </row>
    <row r="12" spans="1:7" x14ac:dyDescent="0.2">
      <c r="A12" s="4" t="s">
        <v>3</v>
      </c>
      <c r="C12" s="5">
        <f>SUM(D12:G12)</f>
        <v>683</v>
      </c>
      <c r="D12" s="5">
        <v>317</v>
      </c>
      <c r="E12" s="5">
        <v>109</v>
      </c>
      <c r="F12" s="5">
        <v>257</v>
      </c>
      <c r="G12" s="5">
        <v>0</v>
      </c>
    </row>
    <row r="13" spans="1:7" x14ac:dyDescent="0.2">
      <c r="A13" s="4"/>
      <c r="C13" s="5"/>
      <c r="D13" s="5"/>
      <c r="E13" s="5"/>
      <c r="F13" s="5"/>
      <c r="G13" s="5"/>
    </row>
    <row r="14" spans="1:7" x14ac:dyDescent="0.2">
      <c r="A14" s="4" t="s">
        <v>30</v>
      </c>
      <c r="C14" s="5">
        <f>ROUND(C10+(68*C12),0)</f>
        <v>51171</v>
      </c>
      <c r="D14" s="5">
        <f>ROUND(D10+(68*D12),0)</f>
        <v>22302</v>
      </c>
      <c r="E14" s="5">
        <f>ROUND(E10+(68*E12),0)</f>
        <v>7749</v>
      </c>
      <c r="F14" s="5">
        <f>ROUND(F10+(68*F12),0)</f>
        <v>21120</v>
      </c>
      <c r="G14" s="5">
        <f>ROUND(G10+(68*G12),0)</f>
        <v>0</v>
      </c>
    </row>
    <row r="15" spans="1:7" x14ac:dyDescent="0.2">
      <c r="A15" s="4"/>
    </row>
    <row r="16" spans="1:7" x14ac:dyDescent="0.2">
      <c r="A16" t="s">
        <v>14</v>
      </c>
      <c r="D16" s="12">
        <f>D14/$C$14</f>
        <v>0.43583279591956381</v>
      </c>
      <c r="E16" s="12">
        <f t="shared" ref="E16:G16" si="0">E14/$C$14</f>
        <v>0.1514334290906959</v>
      </c>
      <c r="F16" s="12">
        <f t="shared" si="0"/>
        <v>0.41273377498974029</v>
      </c>
      <c r="G16" s="12">
        <f t="shared" si="0"/>
        <v>0</v>
      </c>
    </row>
    <row r="17" spans="1:7" x14ac:dyDescent="0.2">
      <c r="D17" s="12"/>
      <c r="E17" s="12"/>
      <c r="F17" s="12"/>
      <c r="G17" s="12"/>
    </row>
    <row r="18" spans="1:7" x14ac:dyDescent="0.2">
      <c r="D18" s="12"/>
      <c r="E18" s="12"/>
      <c r="F18" s="12"/>
      <c r="G18" s="12"/>
    </row>
    <row r="19" spans="1:7" x14ac:dyDescent="0.2">
      <c r="D19" s="12"/>
      <c r="E19" s="12"/>
      <c r="F19" s="12"/>
      <c r="G19" s="12"/>
    </row>
    <row r="20" spans="1:7" x14ac:dyDescent="0.2">
      <c r="D20" s="12"/>
      <c r="E20" s="12"/>
      <c r="F20" s="12"/>
      <c r="G20" s="12"/>
    </row>
    <row r="21" spans="1:7" x14ac:dyDescent="0.2">
      <c r="A21" s="3" t="s">
        <v>15</v>
      </c>
    </row>
    <row r="22" spans="1:7" x14ac:dyDescent="0.2">
      <c r="E22" s="2" t="s">
        <v>24</v>
      </c>
      <c r="F22" s="2" t="s">
        <v>27</v>
      </c>
      <c r="G22" s="2"/>
    </row>
    <row r="23" spans="1:7" x14ac:dyDescent="0.2">
      <c r="C23" s="2" t="s">
        <v>1</v>
      </c>
      <c r="D23" s="2"/>
      <c r="E23" s="2" t="s">
        <v>25</v>
      </c>
      <c r="F23" s="2" t="s">
        <v>25</v>
      </c>
      <c r="G23" s="2"/>
    </row>
    <row r="24" spans="1:7" x14ac:dyDescent="0.2">
      <c r="C24" s="2" t="s">
        <v>7</v>
      </c>
      <c r="D24" s="2"/>
      <c r="E24" s="2" t="s">
        <v>23</v>
      </c>
      <c r="F24" s="2" t="s">
        <v>23</v>
      </c>
      <c r="G24" s="2"/>
    </row>
    <row r="25" spans="1:7" x14ac:dyDescent="0.2">
      <c r="C25" s="2" t="s">
        <v>8</v>
      </c>
      <c r="D25" s="2" t="s">
        <v>23</v>
      </c>
      <c r="E25" s="2" t="s">
        <v>26</v>
      </c>
      <c r="F25" s="2" t="s">
        <v>26</v>
      </c>
      <c r="G25" s="2"/>
    </row>
    <row r="26" spans="1:7" x14ac:dyDescent="0.2">
      <c r="A26" s="4" t="s">
        <v>29</v>
      </c>
      <c r="C26" s="2"/>
      <c r="D26" s="2"/>
      <c r="E26" s="2"/>
      <c r="F26" s="2"/>
      <c r="G26" s="2"/>
    </row>
    <row r="27" spans="1:7" x14ac:dyDescent="0.2">
      <c r="A27" s="4"/>
      <c r="C27" s="2"/>
      <c r="D27" s="2"/>
      <c r="E27" s="2"/>
      <c r="F27" s="2"/>
      <c r="G27" s="2"/>
    </row>
    <row r="28" spans="1:7" x14ac:dyDescent="0.2">
      <c r="A28" t="s">
        <v>1</v>
      </c>
      <c r="C28" s="5"/>
      <c r="D28" s="5"/>
      <c r="E28" s="5"/>
      <c r="F28" s="5"/>
      <c r="G28" s="5">
        <f>'Ex3. pg2of5 - Nov. Load &amp; Alloc'!N47</f>
        <v>0</v>
      </c>
    </row>
    <row r="29" spans="1:7" x14ac:dyDescent="0.2">
      <c r="A29" t="s">
        <v>1</v>
      </c>
      <c r="B29" t="s">
        <v>10</v>
      </c>
      <c r="C29" s="5">
        <f>SUM(D29:G29)</f>
        <v>459871</v>
      </c>
      <c r="D29" s="5">
        <f>'Ex3,pg3of5 - Dec. Load &amp; Alloc.'!K49</f>
        <v>185886</v>
      </c>
      <c r="E29" s="5">
        <f>'Ex3,pg3of5 - Dec. Load &amp; Alloc.'!L49</f>
        <v>65452</v>
      </c>
      <c r="F29" s="5">
        <f>'Ex3,pg3of5 - Dec. Load &amp; Alloc.'!M49</f>
        <v>208533</v>
      </c>
      <c r="G29" s="5">
        <f>'Ex3,pg3of5 - Dec. Load &amp; Alloc.'!N49</f>
        <v>0</v>
      </c>
    </row>
    <row r="30" spans="1:7" x14ac:dyDescent="0.2">
      <c r="A30" t="s">
        <v>1</v>
      </c>
      <c r="B30" t="s">
        <v>11</v>
      </c>
      <c r="C30" s="5">
        <f>SUM(D30:G30)</f>
        <v>497651</v>
      </c>
      <c r="D30" s="5">
        <f>'Ex3, pg4of5 - Jan Load &amp; Alloc.'!K49</f>
        <v>203916</v>
      </c>
      <c r="E30" s="5">
        <f>'Ex3, pg4of5 - Jan Load &amp; Alloc.'!L49</f>
        <v>71618</v>
      </c>
      <c r="F30" s="5">
        <f>'Ex3, pg4of5 - Jan Load &amp; Alloc.'!M49</f>
        <v>222117</v>
      </c>
      <c r="G30" s="5">
        <f>'Ex3, pg4of5 - Jan Load &amp; Alloc.'!N49</f>
        <v>0</v>
      </c>
    </row>
    <row r="31" spans="1:7" x14ac:dyDescent="0.2">
      <c r="A31" t="s">
        <v>1</v>
      </c>
      <c r="B31" t="s">
        <v>31</v>
      </c>
      <c r="C31" s="5">
        <f>SUM(D31:G31)</f>
        <v>154735</v>
      </c>
      <c r="D31" s="5">
        <f>'Feb Load &amp; Alloc'!K30</f>
        <v>62909</v>
      </c>
      <c r="E31" s="5">
        <f>'Feb Load &amp; Alloc'!L30</f>
        <v>22127</v>
      </c>
      <c r="F31" s="5">
        <f>'Feb Load &amp; Alloc'!M30</f>
        <v>69699</v>
      </c>
      <c r="G31" s="5">
        <f>'Feb Load &amp; Alloc'!N30</f>
        <v>0</v>
      </c>
    </row>
    <row r="32" spans="1:7" x14ac:dyDescent="0.2">
      <c r="A32" t="s">
        <v>1</v>
      </c>
    </row>
    <row r="33" spans="1:9" x14ac:dyDescent="0.2">
      <c r="A33" s="1" t="s">
        <v>1</v>
      </c>
      <c r="B33" s="10" t="s">
        <v>0</v>
      </c>
      <c r="C33" s="5">
        <f>SUM(C28:C32)</f>
        <v>1112257</v>
      </c>
      <c r="D33" s="5">
        <f>SUM(D28:D32)</f>
        <v>452711</v>
      </c>
      <c r="E33" s="5">
        <f>SUM(E28:E32)</f>
        <v>159197</v>
      </c>
      <c r="F33" s="5">
        <f>SUM(F28:F32)</f>
        <v>500349</v>
      </c>
      <c r="G33" s="5">
        <f>SUM(G28:G32)</f>
        <v>0</v>
      </c>
    </row>
    <row r="35" spans="1:9" x14ac:dyDescent="0.2">
      <c r="A35" t="s">
        <v>12</v>
      </c>
    </row>
    <row r="36" spans="1:9" x14ac:dyDescent="0.2">
      <c r="A36" s="8" t="s">
        <v>32</v>
      </c>
      <c r="C36" s="5">
        <f>C38-C33</f>
        <v>1788743</v>
      </c>
      <c r="D36" s="5">
        <f>D16*$C$36</f>
        <v>779592.86287154828</v>
      </c>
      <c r="E36" s="5">
        <f>E16*$C$36</f>
        <v>270875.48625197867</v>
      </c>
      <c r="F36" s="5">
        <f>F16*$C$36</f>
        <v>738274.65087647305</v>
      </c>
      <c r="G36" s="5">
        <f>G16*$C$36</f>
        <v>0</v>
      </c>
    </row>
    <row r="37" spans="1:9" x14ac:dyDescent="0.2">
      <c r="D37" s="5"/>
    </row>
    <row r="38" spans="1:9" x14ac:dyDescent="0.2">
      <c r="A38" s="10" t="s">
        <v>16</v>
      </c>
      <c r="C38" s="15">
        <v>2901000</v>
      </c>
      <c r="D38" s="5">
        <f>D33+D36</f>
        <v>1232303.8628715482</v>
      </c>
      <c r="E38" s="5">
        <f>E33+E36</f>
        <v>430072.48625197867</v>
      </c>
      <c r="F38" s="5">
        <f>F33+F36</f>
        <v>1238623.6508764732</v>
      </c>
      <c r="G38" s="5">
        <f>G33+G36</f>
        <v>0</v>
      </c>
    </row>
    <row r="40" spans="1:9" x14ac:dyDescent="0.2">
      <c r="A40" t="s">
        <v>13</v>
      </c>
      <c r="C40" s="11">
        <v>1</v>
      </c>
      <c r="D40" s="13">
        <f>D38/$C$38</f>
        <v>0.4247858886148046</v>
      </c>
      <c r="E40" s="13">
        <f>E38/$C$38</f>
        <v>0.14824973672939631</v>
      </c>
      <c r="F40" s="13">
        <f>F38/$C$38</f>
        <v>0.42696437465579912</v>
      </c>
      <c r="G40" s="13">
        <f>G38/$C$38</f>
        <v>0</v>
      </c>
      <c r="H40" s="13">
        <f>SUM(D40:G40)</f>
        <v>1</v>
      </c>
      <c r="I40" s="13"/>
    </row>
    <row r="41" spans="1:9" x14ac:dyDescent="0.2">
      <c r="D41" s="5" t="s">
        <v>1</v>
      </c>
    </row>
    <row r="43" spans="1:9" x14ac:dyDescent="0.2">
      <c r="B43" t="s">
        <v>1</v>
      </c>
    </row>
    <row r="45" spans="1:9" x14ac:dyDescent="0.2">
      <c r="C45" s="21">
        <v>2009862</v>
      </c>
    </row>
    <row r="47" spans="1:9" x14ac:dyDescent="0.2">
      <c r="C47" s="21">
        <v>2581589</v>
      </c>
    </row>
    <row r="49" spans="3:3" x14ac:dyDescent="0.2">
      <c r="C49" s="21">
        <v>2901000</v>
      </c>
    </row>
  </sheetData>
  <phoneticPr fontId="0" type="noConversion"/>
  <pageMargins left="2.0499999999999998" right="0.75" top="1.1000000000000001" bottom="0.66" header="0.5" footer="0.17"/>
  <pageSetup scale="90" orientation="landscape" horizontalDpi="300" verticalDpi="300" r:id="rId1"/>
  <headerFooter alignWithMargins="0">
    <oddHeader xml:space="preserve">&amp;C&amp;"Arial,Bold"&amp;12DELTA NATURAL GAS COMPANY&amp;"Arial,Regular"
&amp;"Arial,Bold"Summary of Allocation of Underground Storage Investment&amp;"Arial,Regular"
</oddHeader>
    <oddFooter>&amp;RExhibit WSS-4
Page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50"/>
  <sheetViews>
    <sheetView view="pageBreakPreview" topLeftCell="A4" zoomScale="75" zoomScaleNormal="70" workbookViewId="0">
      <selection activeCell="F16" sqref="F16"/>
    </sheetView>
  </sheetViews>
  <sheetFormatPr defaultRowHeight="12.75" x14ac:dyDescent="0.2"/>
  <cols>
    <col min="1" max="1" width="25.5703125" customWidth="1"/>
    <col min="2" max="2" width="3.7109375" customWidth="1"/>
    <col min="3" max="3" width="16.5703125" customWidth="1"/>
    <col min="4" max="4" width="15.7109375" customWidth="1"/>
    <col min="5" max="5" width="12.28515625" customWidth="1"/>
    <col min="6" max="6" width="14" customWidth="1"/>
    <col min="7" max="7" width="13.28515625" customWidth="1"/>
    <col min="8" max="8" width="12.28515625" customWidth="1"/>
    <col min="9" max="9" width="11.28515625" customWidth="1"/>
    <col min="10" max="13" width="11" customWidth="1"/>
    <col min="14" max="14" width="10.5703125" customWidth="1"/>
  </cols>
  <sheetData>
    <row r="2" spans="1:14" x14ac:dyDescent="0.2">
      <c r="E2" s="2" t="s">
        <v>24</v>
      </c>
      <c r="F2" s="2" t="s">
        <v>27</v>
      </c>
      <c r="G2" s="2"/>
    </row>
    <row r="3" spans="1:14" x14ac:dyDescent="0.2">
      <c r="D3" s="2"/>
      <c r="E3" s="2" t="s">
        <v>25</v>
      </c>
      <c r="F3" s="2" t="s">
        <v>25</v>
      </c>
      <c r="G3" s="2"/>
      <c r="H3" s="3"/>
    </row>
    <row r="4" spans="1:14" x14ac:dyDescent="0.2">
      <c r="D4" s="2"/>
      <c r="E4" s="2" t="s">
        <v>23</v>
      </c>
      <c r="F4" s="2" t="s">
        <v>23</v>
      </c>
      <c r="G4" s="2"/>
      <c r="H4" s="14"/>
    </row>
    <row r="5" spans="1:14" x14ac:dyDescent="0.2">
      <c r="D5" s="2" t="s">
        <v>23</v>
      </c>
      <c r="E5" s="2" t="s">
        <v>26</v>
      </c>
      <c r="F5" s="2" t="s">
        <v>26</v>
      </c>
      <c r="G5" s="2"/>
      <c r="H5" s="2" t="s">
        <v>0</v>
      </c>
    </row>
    <row r="6" spans="1:14" x14ac:dyDescent="0.2">
      <c r="D6" s="1"/>
      <c r="E6" s="1"/>
      <c r="F6" s="1"/>
      <c r="G6" s="1"/>
    </row>
    <row r="7" spans="1:14" x14ac:dyDescent="0.2">
      <c r="A7" s="3" t="s">
        <v>22</v>
      </c>
      <c r="D7" s="5">
        <f>'Ex3,pg1of5 - alloc summary'!D10</f>
        <v>746</v>
      </c>
      <c r="E7" s="5">
        <f>'Ex3,pg1of5 - alloc summary'!E10</f>
        <v>337</v>
      </c>
      <c r="F7" s="5">
        <f>'Ex3,pg1of5 - alloc summary'!F10</f>
        <v>3644</v>
      </c>
      <c r="G7" s="5">
        <f>'Ex3,pg1of5 - alloc summary'!G10</f>
        <v>0</v>
      </c>
      <c r="H7" s="5">
        <f>SUM(D7:G7)</f>
        <v>4727</v>
      </c>
    </row>
    <row r="8" spans="1:14" x14ac:dyDescent="0.2">
      <c r="A8" s="3" t="s">
        <v>21</v>
      </c>
      <c r="D8" s="5">
        <f>'Ex3,pg1of5 - alloc summary'!D12</f>
        <v>317</v>
      </c>
      <c r="E8" s="5">
        <f>'Ex3,pg1of5 - alloc summary'!E12</f>
        <v>109</v>
      </c>
      <c r="F8" s="5">
        <f>'Ex3,pg1of5 - alloc summary'!F12</f>
        <v>257</v>
      </c>
      <c r="G8" s="5">
        <f>'Ex3,pg1of5 - alloc summary'!G12</f>
        <v>0</v>
      </c>
      <c r="H8" s="5">
        <f>SUM(D8:G8)</f>
        <v>683</v>
      </c>
    </row>
    <row r="9" spans="1:14" x14ac:dyDescent="0.2">
      <c r="D9" s="5"/>
      <c r="E9" s="5"/>
      <c r="F9" s="5"/>
      <c r="G9" s="5"/>
      <c r="H9" s="5"/>
    </row>
    <row r="10" spans="1:14" x14ac:dyDescent="0.2">
      <c r="D10" s="22" t="s">
        <v>19</v>
      </c>
      <c r="E10" s="22"/>
      <c r="F10" s="22"/>
      <c r="G10" s="22"/>
      <c r="H10" s="22"/>
      <c r="K10" s="23" t="s">
        <v>20</v>
      </c>
      <c r="L10" s="23"/>
      <c r="M10" s="23"/>
    </row>
    <row r="11" spans="1:14" x14ac:dyDescent="0.2">
      <c r="E11" s="2" t="s">
        <v>24</v>
      </c>
      <c r="F11" s="2" t="s">
        <v>27</v>
      </c>
      <c r="G11" s="2"/>
      <c r="H11" s="17"/>
      <c r="L11" s="2" t="s">
        <v>24</v>
      </c>
      <c r="M11" s="2" t="s">
        <v>27</v>
      </c>
      <c r="N11" s="2"/>
    </row>
    <row r="12" spans="1:14" x14ac:dyDescent="0.2">
      <c r="A12" s="3"/>
      <c r="B12" s="3"/>
      <c r="C12" s="3"/>
      <c r="D12" s="2"/>
      <c r="E12" s="2" t="s">
        <v>25</v>
      </c>
      <c r="F12" s="2" t="s">
        <v>25</v>
      </c>
      <c r="G12" s="2"/>
      <c r="H12" s="3"/>
      <c r="J12" s="2" t="s">
        <v>7</v>
      </c>
      <c r="K12" s="2"/>
      <c r="L12" s="2" t="s">
        <v>25</v>
      </c>
      <c r="M12" s="2" t="s">
        <v>25</v>
      </c>
      <c r="N12" s="2"/>
    </row>
    <row r="13" spans="1:14" x14ac:dyDescent="0.2">
      <c r="A13" s="2" t="s">
        <v>1</v>
      </c>
      <c r="B13" s="3"/>
      <c r="C13" s="2" t="s">
        <v>5</v>
      </c>
      <c r="D13" s="2"/>
      <c r="E13" s="2" t="s">
        <v>23</v>
      </c>
      <c r="F13" s="2" t="s">
        <v>23</v>
      </c>
      <c r="G13" s="2"/>
      <c r="H13" s="3"/>
      <c r="J13" s="2" t="s">
        <v>8</v>
      </c>
      <c r="K13" s="2"/>
      <c r="L13" s="2" t="s">
        <v>23</v>
      </c>
      <c r="M13" s="2" t="s">
        <v>23</v>
      </c>
      <c r="N13" s="2"/>
    </row>
    <row r="14" spans="1:14" x14ac:dyDescent="0.2">
      <c r="A14" s="2" t="s">
        <v>4</v>
      </c>
      <c r="B14" s="3"/>
      <c r="C14" s="2" t="s">
        <v>6</v>
      </c>
      <c r="D14" s="2" t="s">
        <v>23</v>
      </c>
      <c r="E14" s="2" t="s">
        <v>26</v>
      </c>
      <c r="F14" s="2" t="s">
        <v>26</v>
      </c>
      <c r="G14" s="2"/>
      <c r="H14" s="2" t="s">
        <v>0</v>
      </c>
      <c r="J14" s="2" t="s">
        <v>9</v>
      </c>
      <c r="K14" s="2" t="s">
        <v>23</v>
      </c>
      <c r="L14" s="2" t="s">
        <v>26</v>
      </c>
      <c r="M14" s="2" t="s">
        <v>26</v>
      </c>
      <c r="N14" s="2"/>
    </row>
    <row r="16" spans="1:14" x14ac:dyDescent="0.2">
      <c r="A16">
        <v>1</v>
      </c>
      <c r="C16" s="5">
        <v>14</v>
      </c>
      <c r="D16" s="5">
        <f t="shared" ref="D16:D45" si="0">D$7+(C16*D$8)</f>
        <v>5184</v>
      </c>
      <c r="E16" s="5">
        <f t="shared" ref="E16:E45" si="1">E$7+(C16*E$8)</f>
        <v>1863</v>
      </c>
      <c r="F16" s="5">
        <f t="shared" ref="F16:F45" si="2">F$7+(C16*F$8)</f>
        <v>7242</v>
      </c>
      <c r="G16" s="5">
        <f>G$7+(C16*G$8)</f>
        <v>0</v>
      </c>
      <c r="H16" s="5">
        <f>SUM(D16:G16)</f>
        <v>14289</v>
      </c>
      <c r="J16" s="5">
        <v>0</v>
      </c>
      <c r="K16" s="5">
        <f t="shared" ref="K16:K45" si="3">ROUND((D16/H16)*J16,0)</f>
        <v>0</v>
      </c>
      <c r="L16" s="5">
        <f t="shared" ref="L16:L45" si="4">ROUND((E16/H16)*J16,0)</f>
        <v>0</v>
      </c>
      <c r="M16" s="5">
        <f t="shared" ref="M16:M45" si="5">ROUND((F16/H16)*J16,0)</f>
        <v>0</v>
      </c>
      <c r="N16" s="5">
        <f>ROUND((G16/H16)*J16,0)</f>
        <v>0</v>
      </c>
    </row>
    <row r="17" spans="1:14" x14ac:dyDescent="0.2">
      <c r="A17">
        <v>2</v>
      </c>
      <c r="C17" s="5">
        <v>14</v>
      </c>
      <c r="D17" s="5">
        <f t="shared" si="0"/>
        <v>5184</v>
      </c>
      <c r="E17" s="5">
        <f t="shared" si="1"/>
        <v>1863</v>
      </c>
      <c r="F17" s="5">
        <f t="shared" si="2"/>
        <v>7242</v>
      </c>
      <c r="G17" s="5">
        <f t="shared" ref="G17:G45" si="6">G$7+(C17*G$8)</f>
        <v>0</v>
      </c>
      <c r="H17" s="5">
        <f t="shared" ref="H17:H45" si="7">SUM(D17:G17)</f>
        <v>14289</v>
      </c>
      <c r="J17" s="5">
        <v>0</v>
      </c>
      <c r="K17" s="5">
        <f t="shared" si="3"/>
        <v>0</v>
      </c>
      <c r="L17" s="5">
        <f t="shared" si="4"/>
        <v>0</v>
      </c>
      <c r="M17" s="5">
        <f t="shared" si="5"/>
        <v>0</v>
      </c>
      <c r="N17" s="5">
        <f t="shared" ref="N17:N45" si="8">ROUND((G17/H17)*J17,0)</f>
        <v>0</v>
      </c>
    </row>
    <row r="18" spans="1:14" x14ac:dyDescent="0.2">
      <c r="A18">
        <v>3</v>
      </c>
      <c r="C18" s="5">
        <v>14</v>
      </c>
      <c r="D18" s="5">
        <f t="shared" si="0"/>
        <v>5184</v>
      </c>
      <c r="E18" s="5">
        <f t="shared" si="1"/>
        <v>1863</v>
      </c>
      <c r="F18" s="5">
        <f t="shared" si="2"/>
        <v>7242</v>
      </c>
      <c r="G18" s="5">
        <f t="shared" si="6"/>
        <v>0</v>
      </c>
      <c r="H18" s="5">
        <f t="shared" si="7"/>
        <v>14289</v>
      </c>
      <c r="J18" s="5">
        <v>0</v>
      </c>
      <c r="K18" s="5">
        <f t="shared" si="3"/>
        <v>0</v>
      </c>
      <c r="L18" s="5">
        <f t="shared" si="4"/>
        <v>0</v>
      </c>
      <c r="M18" s="5">
        <f t="shared" si="5"/>
        <v>0</v>
      </c>
      <c r="N18" s="5">
        <f t="shared" si="8"/>
        <v>0</v>
      </c>
    </row>
    <row r="19" spans="1:14" x14ac:dyDescent="0.2">
      <c r="A19">
        <v>4</v>
      </c>
      <c r="C19" s="5">
        <v>14</v>
      </c>
      <c r="D19" s="5">
        <f t="shared" si="0"/>
        <v>5184</v>
      </c>
      <c r="E19" s="5">
        <f t="shared" si="1"/>
        <v>1863</v>
      </c>
      <c r="F19" s="5">
        <f t="shared" si="2"/>
        <v>7242</v>
      </c>
      <c r="G19" s="5">
        <f t="shared" si="6"/>
        <v>0</v>
      </c>
      <c r="H19" s="5">
        <f t="shared" si="7"/>
        <v>14289</v>
      </c>
      <c r="J19" s="5">
        <v>0</v>
      </c>
      <c r="K19" s="5">
        <f t="shared" si="3"/>
        <v>0</v>
      </c>
      <c r="L19" s="5">
        <f t="shared" si="4"/>
        <v>0</v>
      </c>
      <c r="M19" s="5">
        <f t="shared" si="5"/>
        <v>0</v>
      </c>
      <c r="N19" s="5">
        <f t="shared" si="8"/>
        <v>0</v>
      </c>
    </row>
    <row r="20" spans="1:14" x14ac:dyDescent="0.2">
      <c r="A20">
        <v>5</v>
      </c>
      <c r="C20" s="5">
        <v>15</v>
      </c>
      <c r="D20" s="5">
        <f t="shared" si="0"/>
        <v>5501</v>
      </c>
      <c r="E20" s="5">
        <f t="shared" si="1"/>
        <v>1972</v>
      </c>
      <c r="F20" s="5">
        <f t="shared" si="2"/>
        <v>7499</v>
      </c>
      <c r="G20" s="5">
        <f t="shared" si="6"/>
        <v>0</v>
      </c>
      <c r="H20" s="5">
        <f t="shared" si="7"/>
        <v>14972</v>
      </c>
      <c r="J20" s="5">
        <v>0</v>
      </c>
      <c r="K20" s="5">
        <f t="shared" si="3"/>
        <v>0</v>
      </c>
      <c r="L20" s="5">
        <f t="shared" si="4"/>
        <v>0</v>
      </c>
      <c r="M20" s="5">
        <f t="shared" si="5"/>
        <v>0</v>
      </c>
      <c r="N20" s="5">
        <f t="shared" si="8"/>
        <v>0</v>
      </c>
    </row>
    <row r="21" spans="1:14" x14ac:dyDescent="0.2">
      <c r="A21">
        <v>6</v>
      </c>
      <c r="C21" s="5">
        <v>15</v>
      </c>
      <c r="D21" s="5">
        <f t="shared" si="0"/>
        <v>5501</v>
      </c>
      <c r="E21" s="5">
        <f t="shared" si="1"/>
        <v>1972</v>
      </c>
      <c r="F21" s="5">
        <f t="shared" si="2"/>
        <v>7499</v>
      </c>
      <c r="G21" s="5">
        <f t="shared" si="6"/>
        <v>0</v>
      </c>
      <c r="H21" s="5">
        <f t="shared" si="7"/>
        <v>14972</v>
      </c>
      <c r="J21" s="5">
        <v>0</v>
      </c>
      <c r="K21" s="5">
        <f t="shared" si="3"/>
        <v>0</v>
      </c>
      <c r="L21" s="5">
        <f t="shared" si="4"/>
        <v>0</v>
      </c>
      <c r="M21" s="5">
        <f t="shared" si="5"/>
        <v>0</v>
      </c>
      <c r="N21" s="5">
        <f t="shared" si="8"/>
        <v>0</v>
      </c>
    </row>
    <row r="22" spans="1:14" x14ac:dyDescent="0.2">
      <c r="A22">
        <v>7</v>
      </c>
      <c r="C22" s="5">
        <v>15</v>
      </c>
      <c r="D22" s="5">
        <f t="shared" si="0"/>
        <v>5501</v>
      </c>
      <c r="E22" s="5">
        <f t="shared" si="1"/>
        <v>1972</v>
      </c>
      <c r="F22" s="5">
        <f t="shared" si="2"/>
        <v>7499</v>
      </c>
      <c r="G22" s="5">
        <f t="shared" si="6"/>
        <v>0</v>
      </c>
      <c r="H22" s="5">
        <f t="shared" si="7"/>
        <v>14972</v>
      </c>
      <c r="J22" s="5">
        <v>0</v>
      </c>
      <c r="K22" s="5">
        <f t="shared" si="3"/>
        <v>0</v>
      </c>
      <c r="L22" s="5">
        <f t="shared" si="4"/>
        <v>0</v>
      </c>
      <c r="M22" s="5">
        <f t="shared" si="5"/>
        <v>0</v>
      </c>
      <c r="N22" s="5">
        <f t="shared" si="8"/>
        <v>0</v>
      </c>
    </row>
    <row r="23" spans="1:14" x14ac:dyDescent="0.2">
      <c r="A23">
        <v>8</v>
      </c>
      <c r="C23" s="5">
        <v>15</v>
      </c>
      <c r="D23" s="5">
        <f t="shared" si="0"/>
        <v>5501</v>
      </c>
      <c r="E23" s="5">
        <f t="shared" si="1"/>
        <v>1972</v>
      </c>
      <c r="F23" s="5">
        <f t="shared" si="2"/>
        <v>7499</v>
      </c>
      <c r="G23" s="5">
        <f t="shared" si="6"/>
        <v>0</v>
      </c>
      <c r="H23" s="5">
        <f t="shared" si="7"/>
        <v>14972</v>
      </c>
      <c r="J23" s="5">
        <v>0</v>
      </c>
      <c r="K23" s="5">
        <f t="shared" si="3"/>
        <v>0</v>
      </c>
      <c r="L23" s="5">
        <f t="shared" si="4"/>
        <v>0</v>
      </c>
      <c r="M23" s="5">
        <f t="shared" si="5"/>
        <v>0</v>
      </c>
      <c r="N23" s="5">
        <f t="shared" si="8"/>
        <v>0</v>
      </c>
    </row>
    <row r="24" spans="1:14" x14ac:dyDescent="0.2">
      <c r="A24">
        <v>9</v>
      </c>
      <c r="C24" s="5">
        <v>16</v>
      </c>
      <c r="D24" s="5">
        <f t="shared" si="0"/>
        <v>5818</v>
      </c>
      <c r="E24" s="5">
        <f t="shared" si="1"/>
        <v>2081</v>
      </c>
      <c r="F24" s="5">
        <f t="shared" si="2"/>
        <v>7756</v>
      </c>
      <c r="G24" s="5">
        <f t="shared" si="6"/>
        <v>0</v>
      </c>
      <c r="H24" s="5">
        <f t="shared" si="7"/>
        <v>15655</v>
      </c>
      <c r="J24" s="5">
        <v>0</v>
      </c>
      <c r="K24" s="5">
        <f t="shared" si="3"/>
        <v>0</v>
      </c>
      <c r="L24" s="5">
        <f t="shared" si="4"/>
        <v>0</v>
      </c>
      <c r="M24" s="5">
        <f t="shared" si="5"/>
        <v>0</v>
      </c>
      <c r="N24" s="5">
        <f t="shared" si="8"/>
        <v>0</v>
      </c>
    </row>
    <row r="25" spans="1:14" x14ac:dyDescent="0.2">
      <c r="A25">
        <v>10</v>
      </c>
      <c r="C25" s="5">
        <v>16</v>
      </c>
      <c r="D25" s="5">
        <f t="shared" si="0"/>
        <v>5818</v>
      </c>
      <c r="E25" s="5">
        <f t="shared" si="1"/>
        <v>2081</v>
      </c>
      <c r="F25" s="5">
        <f t="shared" si="2"/>
        <v>7756</v>
      </c>
      <c r="G25" s="5">
        <f t="shared" si="6"/>
        <v>0</v>
      </c>
      <c r="H25" s="5">
        <f t="shared" si="7"/>
        <v>15655</v>
      </c>
      <c r="J25" s="5">
        <v>0</v>
      </c>
      <c r="K25" s="5">
        <f t="shared" si="3"/>
        <v>0</v>
      </c>
      <c r="L25" s="5">
        <f t="shared" si="4"/>
        <v>0</v>
      </c>
      <c r="M25" s="5">
        <f t="shared" si="5"/>
        <v>0</v>
      </c>
      <c r="N25" s="5">
        <f t="shared" si="8"/>
        <v>0</v>
      </c>
    </row>
    <row r="26" spans="1:14" x14ac:dyDescent="0.2">
      <c r="A26">
        <v>11</v>
      </c>
      <c r="C26" s="5">
        <v>17</v>
      </c>
      <c r="D26" s="5">
        <f t="shared" si="0"/>
        <v>6135</v>
      </c>
      <c r="E26" s="5">
        <f t="shared" si="1"/>
        <v>2190</v>
      </c>
      <c r="F26" s="5">
        <f t="shared" si="2"/>
        <v>8013</v>
      </c>
      <c r="G26" s="5">
        <f t="shared" si="6"/>
        <v>0</v>
      </c>
      <c r="H26" s="5">
        <f t="shared" si="7"/>
        <v>16338</v>
      </c>
      <c r="J26" s="5">
        <v>0</v>
      </c>
      <c r="K26" s="5">
        <f t="shared" si="3"/>
        <v>0</v>
      </c>
      <c r="L26" s="5">
        <f t="shared" si="4"/>
        <v>0</v>
      </c>
      <c r="M26" s="5">
        <f t="shared" si="5"/>
        <v>0</v>
      </c>
      <c r="N26" s="5">
        <f t="shared" si="8"/>
        <v>0</v>
      </c>
    </row>
    <row r="27" spans="1:14" x14ac:dyDescent="0.2">
      <c r="A27">
        <v>12</v>
      </c>
      <c r="C27" s="5">
        <v>17</v>
      </c>
      <c r="D27" s="5">
        <f t="shared" si="0"/>
        <v>6135</v>
      </c>
      <c r="E27" s="5">
        <f t="shared" si="1"/>
        <v>2190</v>
      </c>
      <c r="F27" s="5">
        <f t="shared" si="2"/>
        <v>8013</v>
      </c>
      <c r="G27" s="5">
        <f t="shared" si="6"/>
        <v>0</v>
      </c>
      <c r="H27" s="5">
        <f t="shared" si="7"/>
        <v>16338</v>
      </c>
      <c r="J27" s="5">
        <v>0</v>
      </c>
      <c r="K27" s="5">
        <f t="shared" si="3"/>
        <v>0</v>
      </c>
      <c r="L27" s="5">
        <f t="shared" si="4"/>
        <v>0</v>
      </c>
      <c r="M27" s="5">
        <f t="shared" si="5"/>
        <v>0</v>
      </c>
      <c r="N27" s="5">
        <f t="shared" si="8"/>
        <v>0</v>
      </c>
    </row>
    <row r="28" spans="1:14" x14ac:dyDescent="0.2">
      <c r="A28">
        <v>13</v>
      </c>
      <c r="C28" s="5">
        <v>18</v>
      </c>
      <c r="D28" s="5">
        <f t="shared" si="0"/>
        <v>6452</v>
      </c>
      <c r="E28" s="5">
        <f t="shared" si="1"/>
        <v>2299</v>
      </c>
      <c r="F28" s="5">
        <f t="shared" si="2"/>
        <v>8270</v>
      </c>
      <c r="G28" s="5">
        <f t="shared" si="6"/>
        <v>0</v>
      </c>
      <c r="H28" s="5">
        <f t="shared" si="7"/>
        <v>17021</v>
      </c>
      <c r="J28" s="5">
        <v>0</v>
      </c>
      <c r="K28" s="5">
        <f t="shared" si="3"/>
        <v>0</v>
      </c>
      <c r="L28" s="5">
        <f t="shared" si="4"/>
        <v>0</v>
      </c>
      <c r="M28" s="5">
        <f t="shared" si="5"/>
        <v>0</v>
      </c>
      <c r="N28" s="5">
        <f t="shared" si="8"/>
        <v>0</v>
      </c>
    </row>
    <row r="29" spans="1:14" x14ac:dyDescent="0.2">
      <c r="A29">
        <v>14</v>
      </c>
      <c r="C29" s="5">
        <v>18</v>
      </c>
      <c r="D29" s="5">
        <f t="shared" si="0"/>
        <v>6452</v>
      </c>
      <c r="E29" s="5">
        <f t="shared" si="1"/>
        <v>2299</v>
      </c>
      <c r="F29" s="5">
        <f t="shared" si="2"/>
        <v>8270</v>
      </c>
      <c r="G29" s="5">
        <f t="shared" si="6"/>
        <v>0</v>
      </c>
      <c r="H29" s="5">
        <f t="shared" si="7"/>
        <v>17021</v>
      </c>
      <c r="J29" s="5">
        <v>0</v>
      </c>
      <c r="K29" s="5">
        <f t="shared" si="3"/>
        <v>0</v>
      </c>
      <c r="L29" s="5">
        <f t="shared" si="4"/>
        <v>0</v>
      </c>
      <c r="M29" s="5">
        <f t="shared" si="5"/>
        <v>0</v>
      </c>
      <c r="N29" s="5">
        <f t="shared" si="8"/>
        <v>0</v>
      </c>
    </row>
    <row r="30" spans="1:14" x14ac:dyDescent="0.2">
      <c r="A30">
        <v>15</v>
      </c>
      <c r="C30" s="5">
        <v>19</v>
      </c>
      <c r="D30" s="5">
        <f t="shared" si="0"/>
        <v>6769</v>
      </c>
      <c r="E30" s="5">
        <f t="shared" si="1"/>
        <v>2408</v>
      </c>
      <c r="F30" s="5">
        <f t="shared" si="2"/>
        <v>8527</v>
      </c>
      <c r="G30" s="5">
        <f t="shared" si="6"/>
        <v>0</v>
      </c>
      <c r="H30" s="5">
        <f t="shared" si="7"/>
        <v>17704</v>
      </c>
      <c r="J30" s="5">
        <v>0</v>
      </c>
      <c r="K30" s="5">
        <f t="shared" si="3"/>
        <v>0</v>
      </c>
      <c r="L30" s="5">
        <f t="shared" si="4"/>
        <v>0</v>
      </c>
      <c r="M30" s="5">
        <f t="shared" si="5"/>
        <v>0</v>
      </c>
      <c r="N30" s="5">
        <f t="shared" si="8"/>
        <v>0</v>
      </c>
    </row>
    <row r="31" spans="1:14" x14ac:dyDescent="0.2">
      <c r="A31">
        <v>16</v>
      </c>
      <c r="C31" s="5">
        <v>19</v>
      </c>
      <c r="D31" s="5">
        <f t="shared" si="0"/>
        <v>6769</v>
      </c>
      <c r="E31" s="5">
        <f t="shared" si="1"/>
        <v>2408</v>
      </c>
      <c r="F31" s="5">
        <f t="shared" si="2"/>
        <v>8527</v>
      </c>
      <c r="G31" s="5">
        <f t="shared" si="6"/>
        <v>0</v>
      </c>
      <c r="H31" s="5">
        <f t="shared" si="7"/>
        <v>17704</v>
      </c>
      <c r="J31" s="5">
        <v>0</v>
      </c>
      <c r="K31" s="5">
        <f t="shared" si="3"/>
        <v>0</v>
      </c>
      <c r="L31" s="5">
        <f t="shared" si="4"/>
        <v>0</v>
      </c>
      <c r="M31" s="5">
        <f t="shared" si="5"/>
        <v>0</v>
      </c>
      <c r="N31" s="5">
        <f t="shared" si="8"/>
        <v>0</v>
      </c>
    </row>
    <row r="32" spans="1:14" x14ac:dyDescent="0.2">
      <c r="A32">
        <v>17</v>
      </c>
      <c r="C32" s="5">
        <v>20</v>
      </c>
      <c r="D32" s="5">
        <f t="shared" si="0"/>
        <v>7086</v>
      </c>
      <c r="E32" s="5">
        <f t="shared" si="1"/>
        <v>2517</v>
      </c>
      <c r="F32" s="5">
        <f t="shared" si="2"/>
        <v>8784</v>
      </c>
      <c r="G32" s="5">
        <f t="shared" si="6"/>
        <v>0</v>
      </c>
      <c r="H32" s="5">
        <f t="shared" si="7"/>
        <v>18387</v>
      </c>
      <c r="J32" s="5">
        <v>0</v>
      </c>
      <c r="K32" s="5">
        <f t="shared" si="3"/>
        <v>0</v>
      </c>
      <c r="L32" s="5">
        <f t="shared" si="4"/>
        <v>0</v>
      </c>
      <c r="M32" s="5">
        <f t="shared" si="5"/>
        <v>0</v>
      </c>
      <c r="N32" s="5">
        <f t="shared" si="8"/>
        <v>0</v>
      </c>
    </row>
    <row r="33" spans="1:14" x14ac:dyDescent="0.2">
      <c r="A33">
        <v>18</v>
      </c>
      <c r="C33" s="5">
        <v>20</v>
      </c>
      <c r="D33" s="5">
        <f t="shared" si="0"/>
        <v>7086</v>
      </c>
      <c r="E33" s="5">
        <f t="shared" si="1"/>
        <v>2517</v>
      </c>
      <c r="F33" s="5">
        <f t="shared" si="2"/>
        <v>8784</v>
      </c>
      <c r="G33" s="5">
        <f t="shared" si="6"/>
        <v>0</v>
      </c>
      <c r="H33" s="5">
        <f t="shared" si="7"/>
        <v>18387</v>
      </c>
      <c r="J33" s="5">
        <v>0</v>
      </c>
      <c r="K33" s="5">
        <f t="shared" si="3"/>
        <v>0</v>
      </c>
      <c r="L33" s="5">
        <f t="shared" si="4"/>
        <v>0</v>
      </c>
      <c r="M33" s="5">
        <f t="shared" si="5"/>
        <v>0</v>
      </c>
      <c r="N33" s="5">
        <f t="shared" si="8"/>
        <v>0</v>
      </c>
    </row>
    <row r="34" spans="1:14" x14ac:dyDescent="0.2">
      <c r="A34">
        <v>19</v>
      </c>
      <c r="C34" s="5">
        <v>20</v>
      </c>
      <c r="D34" s="5">
        <f t="shared" si="0"/>
        <v>7086</v>
      </c>
      <c r="E34" s="5">
        <f t="shared" si="1"/>
        <v>2517</v>
      </c>
      <c r="F34" s="5">
        <f t="shared" si="2"/>
        <v>8784</v>
      </c>
      <c r="G34" s="5">
        <f t="shared" si="6"/>
        <v>0</v>
      </c>
      <c r="H34" s="5">
        <f t="shared" si="7"/>
        <v>18387</v>
      </c>
      <c r="J34" s="5">
        <v>0</v>
      </c>
      <c r="K34" s="5">
        <f t="shared" si="3"/>
        <v>0</v>
      </c>
      <c r="L34" s="5">
        <f t="shared" si="4"/>
        <v>0</v>
      </c>
      <c r="M34" s="5">
        <f t="shared" si="5"/>
        <v>0</v>
      </c>
      <c r="N34" s="5">
        <f t="shared" si="8"/>
        <v>0</v>
      </c>
    </row>
    <row r="35" spans="1:14" x14ac:dyDescent="0.2">
      <c r="A35">
        <v>20</v>
      </c>
      <c r="C35" s="5">
        <v>21</v>
      </c>
      <c r="D35" s="5">
        <f t="shared" si="0"/>
        <v>7403</v>
      </c>
      <c r="E35" s="5">
        <f t="shared" si="1"/>
        <v>2626</v>
      </c>
      <c r="F35" s="5">
        <f t="shared" si="2"/>
        <v>9041</v>
      </c>
      <c r="G35" s="5">
        <f t="shared" si="6"/>
        <v>0</v>
      </c>
      <c r="H35" s="5">
        <f t="shared" si="7"/>
        <v>19070</v>
      </c>
      <c r="J35" s="5">
        <v>0</v>
      </c>
      <c r="K35" s="5">
        <f t="shared" si="3"/>
        <v>0</v>
      </c>
      <c r="L35" s="5">
        <f t="shared" si="4"/>
        <v>0</v>
      </c>
      <c r="M35" s="5">
        <f t="shared" si="5"/>
        <v>0</v>
      </c>
      <c r="N35" s="5">
        <f t="shared" si="8"/>
        <v>0</v>
      </c>
    </row>
    <row r="36" spans="1:14" x14ac:dyDescent="0.2">
      <c r="A36">
        <v>21</v>
      </c>
      <c r="C36" s="5">
        <v>21</v>
      </c>
      <c r="D36" s="5">
        <f t="shared" si="0"/>
        <v>7403</v>
      </c>
      <c r="E36" s="5">
        <f t="shared" si="1"/>
        <v>2626</v>
      </c>
      <c r="F36" s="5">
        <f t="shared" si="2"/>
        <v>9041</v>
      </c>
      <c r="G36" s="5">
        <f t="shared" si="6"/>
        <v>0</v>
      </c>
      <c r="H36" s="5">
        <f t="shared" si="7"/>
        <v>19070</v>
      </c>
      <c r="J36" s="5">
        <v>0</v>
      </c>
      <c r="K36" s="5">
        <f t="shared" si="3"/>
        <v>0</v>
      </c>
      <c r="L36" s="5">
        <f t="shared" si="4"/>
        <v>0</v>
      </c>
      <c r="M36" s="5">
        <f t="shared" si="5"/>
        <v>0</v>
      </c>
      <c r="N36" s="5">
        <f t="shared" si="8"/>
        <v>0</v>
      </c>
    </row>
    <row r="37" spans="1:14" x14ac:dyDescent="0.2">
      <c r="A37">
        <v>22</v>
      </c>
      <c r="C37" s="5">
        <v>21</v>
      </c>
      <c r="D37" s="5">
        <f t="shared" si="0"/>
        <v>7403</v>
      </c>
      <c r="E37" s="5">
        <f t="shared" si="1"/>
        <v>2626</v>
      </c>
      <c r="F37" s="5">
        <f t="shared" si="2"/>
        <v>9041</v>
      </c>
      <c r="G37" s="5">
        <f t="shared" si="6"/>
        <v>0</v>
      </c>
      <c r="H37" s="5">
        <f t="shared" si="7"/>
        <v>19070</v>
      </c>
      <c r="J37" s="5">
        <v>0</v>
      </c>
      <c r="K37" s="5">
        <f t="shared" si="3"/>
        <v>0</v>
      </c>
      <c r="L37" s="5">
        <f t="shared" si="4"/>
        <v>0</v>
      </c>
      <c r="M37" s="5">
        <f t="shared" si="5"/>
        <v>0</v>
      </c>
      <c r="N37" s="5">
        <f t="shared" si="8"/>
        <v>0</v>
      </c>
    </row>
    <row r="38" spans="1:14" x14ac:dyDescent="0.2">
      <c r="A38">
        <v>23</v>
      </c>
      <c r="C38" s="5">
        <v>22</v>
      </c>
      <c r="D38" s="5">
        <f t="shared" si="0"/>
        <v>7720</v>
      </c>
      <c r="E38" s="5">
        <f t="shared" si="1"/>
        <v>2735</v>
      </c>
      <c r="F38" s="5">
        <f t="shared" si="2"/>
        <v>9298</v>
      </c>
      <c r="G38" s="5">
        <f t="shared" si="6"/>
        <v>0</v>
      </c>
      <c r="H38" s="5">
        <f t="shared" si="7"/>
        <v>19753</v>
      </c>
      <c r="J38" s="5">
        <v>0</v>
      </c>
      <c r="K38" s="5">
        <f t="shared" si="3"/>
        <v>0</v>
      </c>
      <c r="L38" s="5">
        <f t="shared" si="4"/>
        <v>0</v>
      </c>
      <c r="M38" s="5">
        <f t="shared" si="5"/>
        <v>0</v>
      </c>
      <c r="N38" s="5">
        <f t="shared" si="8"/>
        <v>0</v>
      </c>
    </row>
    <row r="39" spans="1:14" x14ac:dyDescent="0.2">
      <c r="A39">
        <v>24</v>
      </c>
      <c r="C39" s="5">
        <v>22</v>
      </c>
      <c r="D39" s="5">
        <f t="shared" si="0"/>
        <v>7720</v>
      </c>
      <c r="E39" s="5">
        <f t="shared" si="1"/>
        <v>2735</v>
      </c>
      <c r="F39" s="5">
        <f t="shared" si="2"/>
        <v>9298</v>
      </c>
      <c r="G39" s="5">
        <f t="shared" si="6"/>
        <v>0</v>
      </c>
      <c r="H39" s="5">
        <f t="shared" si="7"/>
        <v>19753</v>
      </c>
      <c r="J39" s="5">
        <v>0</v>
      </c>
      <c r="K39" s="5">
        <f t="shared" si="3"/>
        <v>0</v>
      </c>
      <c r="L39" s="5">
        <f t="shared" si="4"/>
        <v>0</v>
      </c>
      <c r="M39" s="5">
        <f t="shared" si="5"/>
        <v>0</v>
      </c>
      <c r="N39" s="5">
        <f t="shared" si="8"/>
        <v>0</v>
      </c>
    </row>
    <row r="40" spans="1:14" x14ac:dyDescent="0.2">
      <c r="A40">
        <v>25</v>
      </c>
      <c r="C40" s="5">
        <v>22</v>
      </c>
      <c r="D40" s="5">
        <f t="shared" si="0"/>
        <v>7720</v>
      </c>
      <c r="E40" s="5">
        <f t="shared" si="1"/>
        <v>2735</v>
      </c>
      <c r="F40" s="5">
        <f t="shared" si="2"/>
        <v>9298</v>
      </c>
      <c r="G40" s="5">
        <f t="shared" si="6"/>
        <v>0</v>
      </c>
      <c r="H40" s="5">
        <f t="shared" si="7"/>
        <v>19753</v>
      </c>
      <c r="J40" s="5">
        <v>0</v>
      </c>
      <c r="K40" s="5">
        <f t="shared" si="3"/>
        <v>0</v>
      </c>
      <c r="L40" s="5">
        <f t="shared" si="4"/>
        <v>0</v>
      </c>
      <c r="M40" s="5">
        <f t="shared" si="5"/>
        <v>0</v>
      </c>
      <c r="N40" s="5">
        <f t="shared" si="8"/>
        <v>0</v>
      </c>
    </row>
    <row r="41" spans="1:14" x14ac:dyDescent="0.2">
      <c r="A41">
        <v>26</v>
      </c>
      <c r="C41" s="5">
        <v>22</v>
      </c>
      <c r="D41" s="5">
        <f t="shared" si="0"/>
        <v>7720</v>
      </c>
      <c r="E41" s="5">
        <f t="shared" si="1"/>
        <v>2735</v>
      </c>
      <c r="F41" s="5">
        <f t="shared" si="2"/>
        <v>9298</v>
      </c>
      <c r="G41" s="5">
        <f t="shared" si="6"/>
        <v>0</v>
      </c>
      <c r="H41" s="5">
        <f t="shared" si="7"/>
        <v>19753</v>
      </c>
      <c r="J41" s="5">
        <v>0</v>
      </c>
      <c r="K41" s="5">
        <f t="shared" si="3"/>
        <v>0</v>
      </c>
      <c r="L41" s="5">
        <f t="shared" si="4"/>
        <v>0</v>
      </c>
      <c r="M41" s="5">
        <f t="shared" si="5"/>
        <v>0</v>
      </c>
      <c r="N41" s="5">
        <f t="shared" si="8"/>
        <v>0</v>
      </c>
    </row>
    <row r="42" spans="1:14" x14ac:dyDescent="0.2">
      <c r="A42">
        <v>27</v>
      </c>
      <c r="C42" s="5">
        <v>23</v>
      </c>
      <c r="D42" s="5">
        <f t="shared" si="0"/>
        <v>8037</v>
      </c>
      <c r="E42" s="5">
        <f t="shared" si="1"/>
        <v>2844</v>
      </c>
      <c r="F42" s="5">
        <f t="shared" si="2"/>
        <v>9555</v>
      </c>
      <c r="G42" s="5">
        <f t="shared" si="6"/>
        <v>0</v>
      </c>
      <c r="H42" s="5">
        <f t="shared" si="7"/>
        <v>20436</v>
      </c>
      <c r="J42" s="5">
        <v>0</v>
      </c>
      <c r="K42" s="5">
        <f t="shared" si="3"/>
        <v>0</v>
      </c>
      <c r="L42" s="5">
        <f t="shared" si="4"/>
        <v>0</v>
      </c>
      <c r="M42" s="5">
        <f t="shared" si="5"/>
        <v>0</v>
      </c>
      <c r="N42" s="5">
        <f t="shared" si="8"/>
        <v>0</v>
      </c>
    </row>
    <row r="43" spans="1:14" x14ac:dyDescent="0.2">
      <c r="A43">
        <v>28</v>
      </c>
      <c r="C43" s="5">
        <v>23</v>
      </c>
      <c r="D43" s="5">
        <f t="shared" si="0"/>
        <v>8037</v>
      </c>
      <c r="E43" s="5">
        <f t="shared" si="1"/>
        <v>2844</v>
      </c>
      <c r="F43" s="5">
        <f t="shared" si="2"/>
        <v>9555</v>
      </c>
      <c r="G43" s="5">
        <f t="shared" si="6"/>
        <v>0</v>
      </c>
      <c r="H43" s="5">
        <f t="shared" si="7"/>
        <v>20436</v>
      </c>
      <c r="J43" s="5">
        <v>0</v>
      </c>
      <c r="K43" s="5">
        <f t="shared" si="3"/>
        <v>0</v>
      </c>
      <c r="L43" s="5">
        <f t="shared" si="4"/>
        <v>0</v>
      </c>
      <c r="M43" s="5">
        <f t="shared" si="5"/>
        <v>0</v>
      </c>
      <c r="N43" s="5">
        <f t="shared" si="8"/>
        <v>0</v>
      </c>
    </row>
    <row r="44" spans="1:14" x14ac:dyDescent="0.2">
      <c r="A44">
        <v>29</v>
      </c>
      <c r="C44" s="5">
        <v>24</v>
      </c>
      <c r="D44" s="5">
        <f t="shared" si="0"/>
        <v>8354</v>
      </c>
      <c r="E44" s="5">
        <f t="shared" si="1"/>
        <v>2953</v>
      </c>
      <c r="F44" s="5">
        <f t="shared" si="2"/>
        <v>9812</v>
      </c>
      <c r="G44" s="5">
        <f t="shared" si="6"/>
        <v>0</v>
      </c>
      <c r="H44" s="5">
        <f t="shared" si="7"/>
        <v>21119</v>
      </c>
      <c r="J44" s="5">
        <v>0</v>
      </c>
      <c r="K44" s="5">
        <f t="shared" si="3"/>
        <v>0</v>
      </c>
      <c r="L44" s="5">
        <f t="shared" si="4"/>
        <v>0</v>
      </c>
      <c r="M44" s="5">
        <f t="shared" si="5"/>
        <v>0</v>
      </c>
      <c r="N44" s="5">
        <f t="shared" si="8"/>
        <v>0</v>
      </c>
    </row>
    <row r="45" spans="1:14" x14ac:dyDescent="0.2">
      <c r="A45">
        <v>30</v>
      </c>
      <c r="C45" s="5">
        <v>24</v>
      </c>
      <c r="D45" s="5">
        <f t="shared" si="0"/>
        <v>8354</v>
      </c>
      <c r="E45" s="5">
        <f t="shared" si="1"/>
        <v>2953</v>
      </c>
      <c r="F45" s="5">
        <f t="shared" si="2"/>
        <v>9812</v>
      </c>
      <c r="G45" s="5">
        <f t="shared" si="6"/>
        <v>0</v>
      </c>
      <c r="H45" s="5">
        <f t="shared" si="7"/>
        <v>21119</v>
      </c>
      <c r="J45" s="5">
        <v>0</v>
      </c>
      <c r="K45" s="5">
        <f t="shared" si="3"/>
        <v>0</v>
      </c>
      <c r="L45" s="5">
        <f t="shared" si="4"/>
        <v>0</v>
      </c>
      <c r="M45" s="5">
        <f t="shared" si="5"/>
        <v>0</v>
      </c>
      <c r="N45" s="5">
        <f t="shared" si="8"/>
        <v>0</v>
      </c>
    </row>
    <row r="46" spans="1:14" x14ac:dyDescent="0.2">
      <c r="D46" s="5"/>
      <c r="E46" s="5"/>
      <c r="F46" s="5"/>
      <c r="G46" s="5"/>
      <c r="J46" s="5"/>
    </row>
    <row r="47" spans="1:14" x14ac:dyDescent="0.2">
      <c r="A47" s="1" t="s">
        <v>0</v>
      </c>
      <c r="C47" s="5">
        <f t="shared" ref="C47:H47" si="9">SUM(C16:C46)</f>
        <v>561</v>
      </c>
      <c r="D47" s="5">
        <f t="shared" si="9"/>
        <v>200217</v>
      </c>
      <c r="E47" s="5">
        <f t="shared" si="9"/>
        <v>71259</v>
      </c>
      <c r="F47" s="5">
        <f t="shared" si="9"/>
        <v>253497</v>
      </c>
      <c r="G47" s="5">
        <f t="shared" si="9"/>
        <v>0</v>
      </c>
      <c r="H47" s="5">
        <f t="shared" si="9"/>
        <v>524973</v>
      </c>
      <c r="J47" s="5">
        <f>SUM(J16:J46)</f>
        <v>0</v>
      </c>
      <c r="K47" s="5">
        <f>SUM(K16:K46)</f>
        <v>0</v>
      </c>
      <c r="L47" s="5">
        <f>SUM(L16:L46)</f>
        <v>0</v>
      </c>
      <c r="M47" s="5">
        <f>SUM(M16:M46)</f>
        <v>0</v>
      </c>
      <c r="N47" s="5">
        <f>SUM(N16:N46)</f>
        <v>0</v>
      </c>
    </row>
    <row r="50" spans="5:8" x14ac:dyDescent="0.2">
      <c r="E50" s="5"/>
      <c r="F50" s="5"/>
      <c r="G50" s="5"/>
      <c r="H50" s="5"/>
    </row>
  </sheetData>
  <mergeCells count="2">
    <mergeCell ref="D10:H10"/>
    <mergeCell ref="K10:M10"/>
  </mergeCells>
  <phoneticPr fontId="0" type="noConversion"/>
  <printOptions horizontalCentered="1"/>
  <pageMargins left="0" right="0.23" top="1.1399999999999999" bottom="0.56999999999999995" header="0.5" footer="0.17"/>
  <pageSetup scale="76" fitToHeight="2" orientation="landscape" horizontalDpi="300" verticalDpi="300" r:id="rId1"/>
  <headerFooter alignWithMargins="0">
    <oddHeader xml:space="preserve">&amp;C&amp;"Arial,Bold"&amp;12DELTA NATURAL GAS COMPANY
Allocation of Underground Storage Investment
(November)&amp;"Arial,Regular"
</oddHeader>
    <oddFooter>&amp;RExhibit WSS-4
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51"/>
  <sheetViews>
    <sheetView view="pageBreakPreview" zoomScale="75" zoomScaleNormal="70" workbookViewId="0">
      <selection activeCell="F16" sqref="F16"/>
    </sheetView>
  </sheetViews>
  <sheetFormatPr defaultRowHeight="12.75" x14ac:dyDescent="0.2"/>
  <cols>
    <col min="1" max="1" width="25.5703125" customWidth="1"/>
    <col min="2" max="2" width="3.7109375" customWidth="1"/>
    <col min="3" max="3" width="16.5703125" customWidth="1"/>
    <col min="4" max="4" width="15.7109375" customWidth="1"/>
    <col min="5" max="8" width="12.5703125" customWidth="1"/>
    <col min="10" max="13" width="13.140625" customWidth="1"/>
    <col min="14" max="14" width="11.7109375" customWidth="1"/>
    <col min="15" max="16" width="11.28515625" bestFit="1" customWidth="1"/>
  </cols>
  <sheetData>
    <row r="2" spans="1:14" x14ac:dyDescent="0.2">
      <c r="E2" s="2" t="s">
        <v>24</v>
      </c>
      <c r="F2" s="2" t="s">
        <v>27</v>
      </c>
      <c r="G2" s="2"/>
    </row>
    <row r="3" spans="1:14" x14ac:dyDescent="0.2">
      <c r="D3" s="2"/>
      <c r="E3" s="2" t="s">
        <v>25</v>
      </c>
      <c r="F3" s="2" t="s">
        <v>25</v>
      </c>
      <c r="G3" s="2"/>
      <c r="H3" s="3"/>
    </row>
    <row r="4" spans="1:14" x14ac:dyDescent="0.2">
      <c r="D4" s="2"/>
      <c r="E4" s="2" t="s">
        <v>23</v>
      </c>
      <c r="F4" s="2" t="s">
        <v>23</v>
      </c>
      <c r="G4" s="2"/>
      <c r="H4" s="14"/>
    </row>
    <row r="5" spans="1:14" x14ac:dyDescent="0.2">
      <c r="D5" s="2" t="s">
        <v>23</v>
      </c>
      <c r="E5" s="2" t="s">
        <v>26</v>
      </c>
      <c r="F5" s="2" t="s">
        <v>26</v>
      </c>
      <c r="G5" s="2"/>
      <c r="H5" s="2" t="s">
        <v>0</v>
      </c>
    </row>
    <row r="6" spans="1:14" x14ac:dyDescent="0.2">
      <c r="D6" s="1"/>
      <c r="E6" s="1"/>
      <c r="F6" s="1"/>
      <c r="G6" s="1"/>
    </row>
    <row r="7" spans="1:14" x14ac:dyDescent="0.2">
      <c r="A7" s="3" t="s">
        <v>22</v>
      </c>
      <c r="D7" s="5">
        <f>'Ex3. pg2of5 - Nov. Load &amp; Alloc'!D7</f>
        <v>746</v>
      </c>
      <c r="E7" s="5">
        <f>'Ex3. pg2of5 - Nov. Load &amp; Alloc'!E7</f>
        <v>337</v>
      </c>
      <c r="F7" s="5">
        <f>'Ex3. pg2of5 - Nov. Load &amp; Alloc'!F7</f>
        <v>3644</v>
      </c>
      <c r="G7" s="5">
        <f>'Ex3. pg2of5 - Nov. Load &amp; Alloc'!G7</f>
        <v>0</v>
      </c>
      <c r="H7" s="5">
        <f>SUM(D7:G7)</f>
        <v>4727</v>
      </c>
    </row>
    <row r="8" spans="1:14" x14ac:dyDescent="0.2">
      <c r="A8" s="3" t="s">
        <v>21</v>
      </c>
      <c r="D8" s="5">
        <f>'Ex3. pg2of5 - Nov. Load &amp; Alloc'!D8</f>
        <v>317</v>
      </c>
      <c r="E8" s="5">
        <f>'Ex3. pg2of5 - Nov. Load &amp; Alloc'!E8</f>
        <v>109</v>
      </c>
      <c r="F8" s="5">
        <f>'Ex3. pg2of5 - Nov. Load &amp; Alloc'!F8</f>
        <v>257</v>
      </c>
      <c r="G8" s="5">
        <f>'Ex3. pg2of5 - Nov. Load &amp; Alloc'!G8</f>
        <v>0</v>
      </c>
      <c r="H8" s="5">
        <f>SUM(D8:G8)</f>
        <v>683</v>
      </c>
    </row>
    <row r="9" spans="1:14" x14ac:dyDescent="0.2">
      <c r="D9" s="5"/>
      <c r="E9" s="5"/>
      <c r="F9" s="5"/>
      <c r="G9" s="5"/>
      <c r="H9" s="5"/>
    </row>
    <row r="10" spans="1:14" x14ac:dyDescent="0.2">
      <c r="D10" s="5"/>
      <c r="E10" s="5"/>
      <c r="F10" s="5"/>
      <c r="G10" s="5"/>
      <c r="H10" s="5"/>
    </row>
    <row r="11" spans="1:14" x14ac:dyDescent="0.2">
      <c r="D11" s="22" t="s">
        <v>19</v>
      </c>
      <c r="E11" s="22"/>
      <c r="F11" s="22"/>
      <c r="G11" s="22"/>
      <c r="H11" s="22"/>
      <c r="K11" s="23" t="s">
        <v>20</v>
      </c>
      <c r="L11" s="23"/>
      <c r="M11" s="23"/>
    </row>
    <row r="12" spans="1:14" x14ac:dyDescent="0.2">
      <c r="E12" s="2" t="s">
        <v>24</v>
      </c>
      <c r="F12" s="2" t="s">
        <v>27</v>
      </c>
      <c r="G12" s="2"/>
      <c r="H12" s="17"/>
      <c r="L12" s="2" t="s">
        <v>24</v>
      </c>
      <c r="M12" s="2" t="s">
        <v>27</v>
      </c>
      <c r="N12" s="2"/>
    </row>
    <row r="13" spans="1:14" x14ac:dyDescent="0.2">
      <c r="A13" s="3"/>
      <c r="B13" s="3"/>
      <c r="C13" s="3"/>
      <c r="D13" s="2"/>
      <c r="E13" s="2" t="s">
        <v>25</v>
      </c>
      <c r="F13" s="2" t="s">
        <v>25</v>
      </c>
      <c r="G13" s="2"/>
      <c r="H13" s="3"/>
      <c r="J13" s="2" t="s">
        <v>7</v>
      </c>
      <c r="K13" s="2"/>
      <c r="L13" s="2" t="s">
        <v>25</v>
      </c>
      <c r="M13" s="2" t="s">
        <v>25</v>
      </c>
      <c r="N13" s="2"/>
    </row>
    <row r="14" spans="1:14" x14ac:dyDescent="0.2">
      <c r="A14" s="2" t="s">
        <v>1</v>
      </c>
      <c r="B14" s="3"/>
      <c r="C14" s="2" t="s">
        <v>5</v>
      </c>
      <c r="D14" s="2"/>
      <c r="E14" s="2" t="s">
        <v>23</v>
      </c>
      <c r="F14" s="2" t="s">
        <v>23</v>
      </c>
      <c r="G14" s="2"/>
      <c r="H14" s="3"/>
      <c r="J14" s="2" t="s">
        <v>8</v>
      </c>
      <c r="K14" s="2"/>
      <c r="L14" s="2" t="s">
        <v>23</v>
      </c>
      <c r="M14" s="2" t="s">
        <v>23</v>
      </c>
      <c r="N14" s="2"/>
    </row>
    <row r="15" spans="1:14" x14ac:dyDescent="0.2">
      <c r="A15" s="2" t="s">
        <v>4</v>
      </c>
      <c r="B15" s="3"/>
      <c r="C15" s="2" t="s">
        <v>6</v>
      </c>
      <c r="D15" s="2" t="s">
        <v>23</v>
      </c>
      <c r="E15" s="2" t="s">
        <v>26</v>
      </c>
      <c r="F15" s="2" t="s">
        <v>26</v>
      </c>
      <c r="G15" s="2"/>
      <c r="H15" s="2" t="s">
        <v>0</v>
      </c>
      <c r="J15" s="2" t="s">
        <v>9</v>
      </c>
      <c r="K15" s="2" t="s">
        <v>23</v>
      </c>
      <c r="L15" s="2" t="s">
        <v>26</v>
      </c>
      <c r="M15" s="2" t="s">
        <v>26</v>
      </c>
      <c r="N15" s="2"/>
    </row>
    <row r="17" spans="1:16" x14ac:dyDescent="0.2">
      <c r="A17">
        <v>1</v>
      </c>
      <c r="C17" s="5">
        <v>25</v>
      </c>
      <c r="D17" s="5">
        <f t="shared" ref="D17:D47" si="0">D$7+(C17*D$8)</f>
        <v>8671</v>
      </c>
      <c r="E17" s="5">
        <f t="shared" ref="E17:E47" si="1">E$7+(C17*E$8)</f>
        <v>3062</v>
      </c>
      <c r="F17" s="5">
        <f t="shared" ref="F17:F47" si="2">F$7+(C17*F$8)</f>
        <v>10069</v>
      </c>
      <c r="G17" s="5">
        <f>G$7+(C17*G$8)</f>
        <v>0</v>
      </c>
      <c r="H17" s="5">
        <f>SUM(D17:G17)</f>
        <v>21802</v>
      </c>
      <c r="J17" s="18">
        <v>13648.916130427198</v>
      </c>
      <c r="K17" s="5">
        <f t="shared" ref="K17:K47" si="3">ROUND((D17/H17)*J17,0)</f>
        <v>5428</v>
      </c>
      <c r="L17" s="5">
        <f t="shared" ref="L17:L47" si="4">ROUND((E17/H17)*J17,0)</f>
        <v>1917</v>
      </c>
      <c r="M17" s="5">
        <f t="shared" ref="M17:M47" si="5">ROUND((F17/H17)*J17,0)</f>
        <v>6304</v>
      </c>
      <c r="N17" s="5">
        <f>ROUND((G17/H17)*J17,0)</f>
        <v>0</v>
      </c>
      <c r="O17" s="21">
        <v>13563.710288808667</v>
      </c>
      <c r="P17" s="21">
        <v>13563.710288808667</v>
      </c>
    </row>
    <row r="18" spans="1:16" x14ac:dyDescent="0.2">
      <c r="A18">
        <v>2</v>
      </c>
      <c r="C18" s="5">
        <v>25</v>
      </c>
      <c r="D18" s="5">
        <f t="shared" si="0"/>
        <v>8671</v>
      </c>
      <c r="E18" s="5">
        <f t="shared" si="1"/>
        <v>3062</v>
      </c>
      <c r="F18" s="5">
        <f t="shared" si="2"/>
        <v>10069</v>
      </c>
      <c r="G18" s="5">
        <f t="shared" ref="G18:G47" si="6">G$7+(C18*G$8)</f>
        <v>0</v>
      </c>
      <c r="H18" s="5">
        <f t="shared" ref="H18:H47" si="7">SUM(D18:G18)</f>
        <v>21802</v>
      </c>
      <c r="J18" s="18">
        <v>12536.7971304272</v>
      </c>
      <c r="K18" s="5">
        <f t="shared" si="3"/>
        <v>4986</v>
      </c>
      <c r="L18" s="5">
        <f t="shared" si="4"/>
        <v>1761</v>
      </c>
      <c r="M18" s="5">
        <f t="shared" si="5"/>
        <v>5790</v>
      </c>
      <c r="N18" s="5">
        <f t="shared" ref="N18:N47" si="8">ROUND((G18/H18)*J18,0)</f>
        <v>0</v>
      </c>
      <c r="O18" s="21">
        <v>14153.436823104694</v>
      </c>
      <c r="P18" s="21">
        <v>14153.436823104694</v>
      </c>
    </row>
    <row r="19" spans="1:16" x14ac:dyDescent="0.2">
      <c r="A19">
        <v>3</v>
      </c>
      <c r="C19" s="5">
        <v>26</v>
      </c>
      <c r="D19" s="5">
        <f t="shared" si="0"/>
        <v>8988</v>
      </c>
      <c r="E19" s="5">
        <f t="shared" si="1"/>
        <v>3171</v>
      </c>
      <c r="F19" s="5">
        <f t="shared" si="2"/>
        <v>10326</v>
      </c>
      <c r="G19" s="5">
        <f t="shared" si="6"/>
        <v>0</v>
      </c>
      <c r="H19" s="5">
        <f t="shared" si="7"/>
        <v>22485</v>
      </c>
      <c r="J19" s="18">
        <v>12556.369541238011</v>
      </c>
      <c r="K19" s="5">
        <f t="shared" si="3"/>
        <v>5019</v>
      </c>
      <c r="L19" s="5">
        <f t="shared" si="4"/>
        <v>1771</v>
      </c>
      <c r="M19" s="5">
        <f t="shared" si="5"/>
        <v>5766</v>
      </c>
      <c r="N19" s="5">
        <f t="shared" si="8"/>
        <v>0</v>
      </c>
      <c r="O19" s="21">
        <v>14153.436823104694</v>
      </c>
      <c r="P19" s="21">
        <v>14153.436823104694</v>
      </c>
    </row>
    <row r="20" spans="1:16" x14ac:dyDescent="0.2">
      <c r="A20">
        <v>4</v>
      </c>
      <c r="C20" s="5">
        <v>26</v>
      </c>
      <c r="D20" s="5">
        <f t="shared" si="0"/>
        <v>8988</v>
      </c>
      <c r="E20" s="5">
        <f t="shared" si="1"/>
        <v>3171</v>
      </c>
      <c r="F20" s="5">
        <f t="shared" si="2"/>
        <v>10326</v>
      </c>
      <c r="G20" s="5">
        <f t="shared" si="6"/>
        <v>0</v>
      </c>
      <c r="H20" s="5">
        <f t="shared" si="7"/>
        <v>22485</v>
      </c>
      <c r="J20" s="18">
        <v>13465.655938104672</v>
      </c>
      <c r="K20" s="5">
        <f t="shared" si="3"/>
        <v>5383</v>
      </c>
      <c r="L20" s="5">
        <f t="shared" si="4"/>
        <v>1899</v>
      </c>
      <c r="M20" s="5">
        <f t="shared" si="5"/>
        <v>6184</v>
      </c>
      <c r="N20" s="5">
        <f t="shared" si="8"/>
        <v>0</v>
      </c>
      <c r="O20" s="21">
        <v>14743.163357400723</v>
      </c>
      <c r="P20" s="21">
        <v>14743.163357400723</v>
      </c>
    </row>
    <row r="21" spans="1:16" x14ac:dyDescent="0.2">
      <c r="A21">
        <v>5</v>
      </c>
      <c r="C21" s="5">
        <v>26</v>
      </c>
      <c r="D21" s="5">
        <f t="shared" si="0"/>
        <v>8988</v>
      </c>
      <c r="E21" s="5">
        <f t="shared" si="1"/>
        <v>3171</v>
      </c>
      <c r="F21" s="5">
        <f t="shared" si="2"/>
        <v>10326</v>
      </c>
      <c r="G21" s="5">
        <f t="shared" si="6"/>
        <v>0</v>
      </c>
      <c r="H21" s="5">
        <f t="shared" si="7"/>
        <v>22485</v>
      </c>
      <c r="J21" s="18">
        <v>13858.875348915477</v>
      </c>
      <c r="K21" s="5">
        <f t="shared" si="3"/>
        <v>5540</v>
      </c>
      <c r="L21" s="5">
        <f t="shared" si="4"/>
        <v>1954</v>
      </c>
      <c r="M21" s="5">
        <f t="shared" si="5"/>
        <v>6365</v>
      </c>
      <c r="N21" s="5">
        <f t="shared" si="8"/>
        <v>0</v>
      </c>
      <c r="O21" s="21">
        <v>14743.163357400723</v>
      </c>
      <c r="P21" s="21">
        <v>14743.163357400723</v>
      </c>
    </row>
    <row r="22" spans="1:16" x14ac:dyDescent="0.2">
      <c r="A22">
        <v>6</v>
      </c>
      <c r="C22" s="5">
        <v>26</v>
      </c>
      <c r="D22" s="5">
        <f t="shared" si="0"/>
        <v>8988</v>
      </c>
      <c r="E22" s="5">
        <f t="shared" si="1"/>
        <v>3171</v>
      </c>
      <c r="F22" s="5">
        <f t="shared" si="2"/>
        <v>10326</v>
      </c>
      <c r="G22" s="5">
        <f t="shared" si="6"/>
        <v>0</v>
      </c>
      <c r="H22" s="5">
        <f t="shared" si="7"/>
        <v>22485</v>
      </c>
      <c r="J22" s="18">
        <v>13993.875348915477</v>
      </c>
      <c r="K22" s="5">
        <f t="shared" si="3"/>
        <v>5594</v>
      </c>
      <c r="L22" s="5">
        <f t="shared" si="4"/>
        <v>1974</v>
      </c>
      <c r="M22" s="5">
        <f t="shared" si="5"/>
        <v>6427</v>
      </c>
      <c r="N22" s="5">
        <f t="shared" si="8"/>
        <v>0</v>
      </c>
      <c r="O22" s="21">
        <v>15332.889891696752</v>
      </c>
      <c r="P22" s="21">
        <v>15332.889891696752</v>
      </c>
    </row>
    <row r="23" spans="1:16" x14ac:dyDescent="0.2">
      <c r="A23">
        <v>7</v>
      </c>
      <c r="C23" s="5">
        <v>26</v>
      </c>
      <c r="D23" s="5">
        <f t="shared" si="0"/>
        <v>8988</v>
      </c>
      <c r="E23" s="5">
        <f t="shared" si="1"/>
        <v>3171</v>
      </c>
      <c r="F23" s="5">
        <f t="shared" si="2"/>
        <v>10326</v>
      </c>
      <c r="G23" s="5">
        <f t="shared" si="6"/>
        <v>0</v>
      </c>
      <c r="H23" s="5">
        <f t="shared" si="7"/>
        <v>22485</v>
      </c>
      <c r="J23" s="18">
        <v>14387.094759726297</v>
      </c>
      <c r="K23" s="5">
        <f t="shared" si="3"/>
        <v>5751</v>
      </c>
      <c r="L23" s="5">
        <f t="shared" si="4"/>
        <v>2029</v>
      </c>
      <c r="M23" s="5">
        <f t="shared" si="5"/>
        <v>6607</v>
      </c>
      <c r="N23" s="5">
        <f t="shared" si="8"/>
        <v>0</v>
      </c>
      <c r="O23" s="21">
        <v>15332.889891696752</v>
      </c>
      <c r="P23" s="21">
        <v>15332.889891696752</v>
      </c>
    </row>
    <row r="24" spans="1:16" x14ac:dyDescent="0.2">
      <c r="A24">
        <v>8</v>
      </c>
      <c r="C24" s="5">
        <v>26</v>
      </c>
      <c r="D24" s="5">
        <f t="shared" si="0"/>
        <v>8988</v>
      </c>
      <c r="E24" s="5">
        <f t="shared" si="1"/>
        <v>3171</v>
      </c>
      <c r="F24" s="5">
        <f t="shared" si="2"/>
        <v>10326</v>
      </c>
      <c r="G24" s="5">
        <f t="shared" si="6"/>
        <v>0</v>
      </c>
      <c r="H24" s="5">
        <f t="shared" si="7"/>
        <v>22485</v>
      </c>
      <c r="J24" s="18">
        <v>14388.094759726297</v>
      </c>
      <c r="K24" s="5">
        <f t="shared" si="3"/>
        <v>5751</v>
      </c>
      <c r="L24" s="5">
        <f t="shared" si="4"/>
        <v>2029</v>
      </c>
      <c r="M24" s="5">
        <f t="shared" si="5"/>
        <v>6608</v>
      </c>
      <c r="N24" s="5">
        <f t="shared" si="8"/>
        <v>0</v>
      </c>
      <c r="O24" s="21">
        <v>15332.889891696752</v>
      </c>
      <c r="P24" s="21">
        <v>15332.889891696752</v>
      </c>
    </row>
    <row r="25" spans="1:16" x14ac:dyDescent="0.2">
      <c r="A25">
        <v>9</v>
      </c>
      <c r="C25" s="5">
        <v>27</v>
      </c>
      <c r="D25" s="5">
        <f t="shared" si="0"/>
        <v>9305</v>
      </c>
      <c r="E25" s="5">
        <f t="shared" si="1"/>
        <v>3280</v>
      </c>
      <c r="F25" s="5">
        <f t="shared" si="2"/>
        <v>10583</v>
      </c>
      <c r="G25" s="5">
        <f t="shared" si="6"/>
        <v>0</v>
      </c>
      <c r="H25" s="5">
        <f t="shared" si="7"/>
        <v>23168</v>
      </c>
      <c r="J25" s="18">
        <v>14390.094759726297</v>
      </c>
      <c r="K25" s="5">
        <f t="shared" si="3"/>
        <v>5780</v>
      </c>
      <c r="L25" s="5">
        <f t="shared" si="4"/>
        <v>2037</v>
      </c>
      <c r="M25" s="5">
        <f t="shared" si="5"/>
        <v>6573</v>
      </c>
      <c r="N25" s="5">
        <f t="shared" si="8"/>
        <v>0</v>
      </c>
      <c r="O25" s="21">
        <v>15332.889891696752</v>
      </c>
      <c r="P25" s="21">
        <v>15332.889891696752</v>
      </c>
    </row>
    <row r="26" spans="1:16" x14ac:dyDescent="0.2">
      <c r="A26">
        <v>10</v>
      </c>
      <c r="C26" s="5">
        <v>27</v>
      </c>
      <c r="D26" s="5">
        <f t="shared" si="0"/>
        <v>9305</v>
      </c>
      <c r="E26" s="5">
        <f t="shared" si="1"/>
        <v>3280</v>
      </c>
      <c r="F26" s="5">
        <f t="shared" si="2"/>
        <v>10583</v>
      </c>
      <c r="G26" s="5">
        <f t="shared" si="6"/>
        <v>0</v>
      </c>
      <c r="H26" s="5">
        <f t="shared" si="7"/>
        <v>23168</v>
      </c>
      <c r="J26" s="18">
        <v>14391.094759726297</v>
      </c>
      <c r="K26" s="5">
        <f t="shared" si="3"/>
        <v>5780</v>
      </c>
      <c r="L26" s="5">
        <f t="shared" si="4"/>
        <v>2037</v>
      </c>
      <c r="M26" s="5">
        <f t="shared" si="5"/>
        <v>6574</v>
      </c>
      <c r="N26" s="5">
        <f t="shared" si="8"/>
        <v>0</v>
      </c>
      <c r="O26" s="21">
        <v>15922.616425992781</v>
      </c>
      <c r="P26" s="21">
        <v>15922.616425992781</v>
      </c>
    </row>
    <row r="27" spans="1:16" x14ac:dyDescent="0.2">
      <c r="A27">
        <v>11</v>
      </c>
      <c r="C27" s="5">
        <v>27</v>
      </c>
      <c r="D27" s="5">
        <f t="shared" si="0"/>
        <v>9305</v>
      </c>
      <c r="E27" s="5">
        <f t="shared" si="1"/>
        <v>3280</v>
      </c>
      <c r="F27" s="5">
        <f t="shared" si="2"/>
        <v>10583</v>
      </c>
      <c r="G27" s="5">
        <f t="shared" si="6"/>
        <v>0</v>
      </c>
      <c r="H27" s="5">
        <f t="shared" si="7"/>
        <v>23168</v>
      </c>
      <c r="J27" s="18">
        <v>13950.094759726297</v>
      </c>
      <c r="K27" s="5">
        <f t="shared" si="3"/>
        <v>5603</v>
      </c>
      <c r="L27" s="5">
        <f t="shared" si="4"/>
        <v>1975</v>
      </c>
      <c r="M27" s="5">
        <f t="shared" si="5"/>
        <v>6372</v>
      </c>
      <c r="N27" s="5">
        <f t="shared" si="8"/>
        <v>0</v>
      </c>
      <c r="O27" s="21">
        <v>15922.616425992781</v>
      </c>
      <c r="P27" s="21">
        <v>15922.616425992781</v>
      </c>
    </row>
    <row r="28" spans="1:16" x14ac:dyDescent="0.2">
      <c r="A28">
        <v>12</v>
      </c>
      <c r="C28" s="5">
        <v>28</v>
      </c>
      <c r="D28" s="5">
        <f t="shared" si="0"/>
        <v>9622</v>
      </c>
      <c r="E28" s="5">
        <f t="shared" si="1"/>
        <v>3389</v>
      </c>
      <c r="F28" s="5">
        <f t="shared" si="2"/>
        <v>10840</v>
      </c>
      <c r="G28" s="5">
        <f t="shared" si="6"/>
        <v>0</v>
      </c>
      <c r="H28" s="5">
        <f t="shared" si="7"/>
        <v>23851</v>
      </c>
      <c r="J28" s="18">
        <v>14342.314170537105</v>
      </c>
      <c r="K28" s="5">
        <f t="shared" si="3"/>
        <v>5786</v>
      </c>
      <c r="L28" s="5">
        <f t="shared" si="4"/>
        <v>2038</v>
      </c>
      <c r="M28" s="5">
        <f t="shared" si="5"/>
        <v>6518</v>
      </c>
      <c r="N28" s="5">
        <f t="shared" si="8"/>
        <v>0</v>
      </c>
      <c r="O28" s="21">
        <v>16512.34296028881</v>
      </c>
      <c r="P28" s="21">
        <v>16512.34296028881</v>
      </c>
    </row>
    <row r="29" spans="1:16" x14ac:dyDescent="0.2">
      <c r="A29">
        <v>13</v>
      </c>
      <c r="C29" s="5">
        <v>28</v>
      </c>
      <c r="D29" s="5">
        <f t="shared" si="0"/>
        <v>9622</v>
      </c>
      <c r="E29" s="5">
        <f t="shared" si="1"/>
        <v>3389</v>
      </c>
      <c r="F29" s="5">
        <f t="shared" si="2"/>
        <v>10840</v>
      </c>
      <c r="G29" s="5">
        <f t="shared" si="6"/>
        <v>0</v>
      </c>
      <c r="H29" s="5">
        <f t="shared" si="7"/>
        <v>23851</v>
      </c>
      <c r="J29" s="18">
        <v>14343.314170537105</v>
      </c>
      <c r="K29" s="5">
        <f t="shared" si="3"/>
        <v>5786</v>
      </c>
      <c r="L29" s="5">
        <f t="shared" si="4"/>
        <v>2038</v>
      </c>
      <c r="M29" s="5">
        <f t="shared" si="5"/>
        <v>6519</v>
      </c>
      <c r="N29" s="5">
        <f t="shared" si="8"/>
        <v>0</v>
      </c>
      <c r="O29" s="21">
        <v>16512.34296028881</v>
      </c>
      <c r="P29" s="21">
        <v>16512.34296028881</v>
      </c>
    </row>
    <row r="30" spans="1:16" x14ac:dyDescent="0.2">
      <c r="A30">
        <v>14</v>
      </c>
      <c r="C30" s="5">
        <v>28</v>
      </c>
      <c r="D30" s="5">
        <f t="shared" si="0"/>
        <v>9622</v>
      </c>
      <c r="E30" s="5">
        <f t="shared" si="1"/>
        <v>3389</v>
      </c>
      <c r="F30" s="5">
        <f t="shared" si="2"/>
        <v>10840</v>
      </c>
      <c r="G30" s="5">
        <f t="shared" si="6"/>
        <v>0</v>
      </c>
      <c r="H30" s="5">
        <f t="shared" si="7"/>
        <v>23851</v>
      </c>
      <c r="J30" s="18">
        <v>14734.533581347925</v>
      </c>
      <c r="K30" s="5">
        <f t="shared" si="3"/>
        <v>5944</v>
      </c>
      <c r="L30" s="5">
        <f t="shared" si="4"/>
        <v>2094</v>
      </c>
      <c r="M30" s="5">
        <f t="shared" si="5"/>
        <v>6697</v>
      </c>
      <c r="N30" s="5">
        <f t="shared" si="8"/>
        <v>0</v>
      </c>
      <c r="O30" s="21">
        <v>16512.34296028881</v>
      </c>
      <c r="P30" s="21">
        <v>16512.34296028881</v>
      </c>
    </row>
    <row r="31" spans="1:16" x14ac:dyDescent="0.2">
      <c r="A31">
        <v>15</v>
      </c>
      <c r="C31" s="5">
        <v>29</v>
      </c>
      <c r="D31" s="5">
        <f t="shared" si="0"/>
        <v>9939</v>
      </c>
      <c r="E31" s="5">
        <f t="shared" si="1"/>
        <v>3498</v>
      </c>
      <c r="F31" s="5">
        <f t="shared" si="2"/>
        <v>11097</v>
      </c>
      <c r="G31" s="5">
        <f t="shared" si="6"/>
        <v>0</v>
      </c>
      <c r="H31" s="5">
        <f t="shared" si="7"/>
        <v>24534</v>
      </c>
      <c r="J31" s="18">
        <v>14734.533581347925</v>
      </c>
      <c r="K31" s="5">
        <f t="shared" si="3"/>
        <v>5969</v>
      </c>
      <c r="L31" s="5">
        <f t="shared" si="4"/>
        <v>2101</v>
      </c>
      <c r="M31" s="5">
        <f t="shared" si="5"/>
        <v>6665</v>
      </c>
      <c r="N31" s="5">
        <f t="shared" si="8"/>
        <v>0</v>
      </c>
      <c r="O31" s="21">
        <v>17102.069494584841</v>
      </c>
      <c r="P31" s="21">
        <v>17102.069494584841</v>
      </c>
    </row>
    <row r="32" spans="1:16" x14ac:dyDescent="0.2">
      <c r="A32">
        <v>16</v>
      </c>
      <c r="C32" s="5">
        <v>29</v>
      </c>
      <c r="D32" s="5">
        <f t="shared" si="0"/>
        <v>9939</v>
      </c>
      <c r="E32" s="5">
        <f t="shared" si="1"/>
        <v>3498</v>
      </c>
      <c r="F32" s="5">
        <f t="shared" si="2"/>
        <v>11097</v>
      </c>
      <c r="G32" s="5">
        <f t="shared" si="6"/>
        <v>0</v>
      </c>
      <c r="H32" s="5">
        <f t="shared" si="7"/>
        <v>24534</v>
      </c>
      <c r="J32" s="18">
        <v>14752.533581347925</v>
      </c>
      <c r="K32" s="5">
        <f t="shared" si="3"/>
        <v>5976</v>
      </c>
      <c r="L32" s="5">
        <f t="shared" si="4"/>
        <v>2103</v>
      </c>
      <c r="M32" s="5">
        <f t="shared" si="5"/>
        <v>6673</v>
      </c>
      <c r="N32" s="5">
        <f t="shared" si="8"/>
        <v>0</v>
      </c>
      <c r="O32" s="21">
        <v>17102.069494584841</v>
      </c>
      <c r="P32" s="21">
        <v>17102.069494584841</v>
      </c>
    </row>
    <row r="33" spans="1:16" x14ac:dyDescent="0.2">
      <c r="A33">
        <v>17</v>
      </c>
      <c r="C33" s="5">
        <v>29</v>
      </c>
      <c r="D33" s="5">
        <f t="shared" si="0"/>
        <v>9939</v>
      </c>
      <c r="E33" s="5">
        <f t="shared" si="1"/>
        <v>3498</v>
      </c>
      <c r="F33" s="5">
        <f t="shared" si="2"/>
        <v>11097</v>
      </c>
      <c r="G33" s="5">
        <f t="shared" si="6"/>
        <v>0</v>
      </c>
      <c r="H33" s="5">
        <f t="shared" si="7"/>
        <v>24534</v>
      </c>
      <c r="J33" s="18">
        <v>14752.533581347925</v>
      </c>
      <c r="K33" s="5">
        <f t="shared" si="3"/>
        <v>5976</v>
      </c>
      <c r="L33" s="5">
        <f t="shared" si="4"/>
        <v>2103</v>
      </c>
      <c r="M33" s="5">
        <f t="shared" si="5"/>
        <v>6673</v>
      </c>
      <c r="N33" s="5">
        <f t="shared" si="8"/>
        <v>0</v>
      </c>
      <c r="O33" s="21">
        <v>17102.069494584841</v>
      </c>
      <c r="P33" s="21">
        <v>17102.069494584841</v>
      </c>
    </row>
    <row r="34" spans="1:16" x14ac:dyDescent="0.2">
      <c r="A34">
        <v>18</v>
      </c>
      <c r="C34" s="5">
        <v>29</v>
      </c>
      <c r="D34" s="5">
        <f t="shared" si="0"/>
        <v>9939</v>
      </c>
      <c r="E34" s="5">
        <f t="shared" si="1"/>
        <v>3498</v>
      </c>
      <c r="F34" s="5">
        <f t="shared" si="2"/>
        <v>11097</v>
      </c>
      <c r="G34" s="5">
        <f t="shared" si="6"/>
        <v>0</v>
      </c>
      <c r="H34" s="5">
        <f t="shared" si="7"/>
        <v>24534</v>
      </c>
      <c r="J34" s="18">
        <v>15143.752992158734</v>
      </c>
      <c r="K34" s="5">
        <f t="shared" si="3"/>
        <v>6135</v>
      </c>
      <c r="L34" s="5">
        <f t="shared" si="4"/>
        <v>2159</v>
      </c>
      <c r="M34" s="5">
        <f t="shared" si="5"/>
        <v>6850</v>
      </c>
      <c r="N34" s="5">
        <f t="shared" si="8"/>
        <v>0</v>
      </c>
      <c r="O34" s="21">
        <v>17102.069494584841</v>
      </c>
      <c r="P34" s="21">
        <v>17102.069494584841</v>
      </c>
    </row>
    <row r="35" spans="1:16" x14ac:dyDescent="0.2">
      <c r="A35">
        <v>19</v>
      </c>
      <c r="C35" s="5">
        <v>30</v>
      </c>
      <c r="D35" s="5">
        <f t="shared" si="0"/>
        <v>10256</v>
      </c>
      <c r="E35" s="5">
        <f t="shared" si="1"/>
        <v>3607</v>
      </c>
      <c r="F35" s="5">
        <f t="shared" si="2"/>
        <v>11354</v>
      </c>
      <c r="G35" s="5">
        <f t="shared" si="6"/>
        <v>0</v>
      </c>
      <c r="H35" s="5">
        <f t="shared" si="7"/>
        <v>25217</v>
      </c>
      <c r="J35" s="18">
        <v>15143.752992158734</v>
      </c>
      <c r="K35" s="5">
        <f t="shared" si="3"/>
        <v>6159</v>
      </c>
      <c r="L35" s="5">
        <f t="shared" si="4"/>
        <v>2166</v>
      </c>
      <c r="M35" s="5">
        <f t="shared" si="5"/>
        <v>6819</v>
      </c>
      <c r="N35" s="5">
        <f t="shared" si="8"/>
        <v>0</v>
      </c>
      <c r="O35" s="21">
        <v>17691.796028880868</v>
      </c>
      <c r="P35" s="21">
        <v>17691.796028880868</v>
      </c>
    </row>
    <row r="36" spans="1:16" x14ac:dyDescent="0.2">
      <c r="A36">
        <v>20</v>
      </c>
      <c r="C36" s="5">
        <v>30</v>
      </c>
      <c r="D36" s="5">
        <f t="shared" si="0"/>
        <v>10256</v>
      </c>
      <c r="E36" s="5">
        <f t="shared" si="1"/>
        <v>3607</v>
      </c>
      <c r="F36" s="5">
        <f t="shared" si="2"/>
        <v>11354</v>
      </c>
      <c r="G36" s="5">
        <f t="shared" si="6"/>
        <v>0</v>
      </c>
      <c r="H36" s="5">
        <f t="shared" si="7"/>
        <v>25217</v>
      </c>
      <c r="J36" s="18">
        <v>15534.972402969535</v>
      </c>
      <c r="K36" s="5">
        <f t="shared" si="3"/>
        <v>6318</v>
      </c>
      <c r="L36" s="5">
        <f t="shared" si="4"/>
        <v>2222</v>
      </c>
      <c r="M36" s="5">
        <f t="shared" si="5"/>
        <v>6995</v>
      </c>
      <c r="N36" s="5">
        <f t="shared" si="8"/>
        <v>0</v>
      </c>
      <c r="O36" s="21">
        <v>17691.796028880868</v>
      </c>
      <c r="P36" s="21">
        <v>17691.796028880868</v>
      </c>
    </row>
    <row r="37" spans="1:16" x14ac:dyDescent="0.2">
      <c r="A37">
        <v>21</v>
      </c>
      <c r="C37" s="5">
        <v>30</v>
      </c>
      <c r="D37" s="5">
        <f t="shared" si="0"/>
        <v>10256</v>
      </c>
      <c r="E37" s="5">
        <f t="shared" si="1"/>
        <v>3607</v>
      </c>
      <c r="F37" s="5">
        <f t="shared" si="2"/>
        <v>11354</v>
      </c>
      <c r="G37" s="5">
        <f t="shared" si="6"/>
        <v>0</v>
      </c>
      <c r="H37" s="5">
        <f t="shared" si="7"/>
        <v>25217</v>
      </c>
      <c r="J37" s="18">
        <v>15482.972402969535</v>
      </c>
      <c r="K37" s="5">
        <f t="shared" si="3"/>
        <v>6297</v>
      </c>
      <c r="L37" s="5">
        <f t="shared" si="4"/>
        <v>2215</v>
      </c>
      <c r="M37" s="5">
        <f t="shared" si="5"/>
        <v>6971</v>
      </c>
      <c r="N37" s="5">
        <f t="shared" si="8"/>
        <v>0</v>
      </c>
      <c r="O37" s="21">
        <v>18281.522563176899</v>
      </c>
      <c r="P37" s="21">
        <v>18281.522563176899</v>
      </c>
    </row>
    <row r="38" spans="1:16" x14ac:dyDescent="0.2">
      <c r="A38">
        <v>22</v>
      </c>
      <c r="C38" s="5">
        <v>30</v>
      </c>
      <c r="D38" s="5">
        <f t="shared" si="0"/>
        <v>10256</v>
      </c>
      <c r="E38" s="5">
        <f t="shared" si="1"/>
        <v>3607</v>
      </c>
      <c r="F38" s="5">
        <f t="shared" si="2"/>
        <v>11354</v>
      </c>
      <c r="G38" s="5">
        <f t="shared" si="6"/>
        <v>0</v>
      </c>
      <c r="H38" s="5">
        <f t="shared" si="7"/>
        <v>25217</v>
      </c>
      <c r="J38" s="18">
        <v>15482.972402969535</v>
      </c>
      <c r="K38" s="5">
        <f t="shared" si="3"/>
        <v>6297</v>
      </c>
      <c r="L38" s="5">
        <f t="shared" si="4"/>
        <v>2215</v>
      </c>
      <c r="M38" s="5">
        <f t="shared" si="5"/>
        <v>6971</v>
      </c>
      <c r="N38" s="5">
        <f t="shared" si="8"/>
        <v>0</v>
      </c>
      <c r="O38" s="21">
        <v>18281.522563176899</v>
      </c>
      <c r="P38" s="21">
        <v>18281.522563176899</v>
      </c>
    </row>
    <row r="39" spans="1:16" x14ac:dyDescent="0.2">
      <c r="A39">
        <v>23</v>
      </c>
      <c r="C39" s="5">
        <v>30</v>
      </c>
      <c r="D39" s="5">
        <f t="shared" si="0"/>
        <v>10256</v>
      </c>
      <c r="E39" s="5">
        <f t="shared" si="1"/>
        <v>3607</v>
      </c>
      <c r="F39" s="5">
        <f t="shared" si="2"/>
        <v>11354</v>
      </c>
      <c r="G39" s="5">
        <f t="shared" si="6"/>
        <v>0</v>
      </c>
      <c r="H39" s="5">
        <f t="shared" si="7"/>
        <v>25217</v>
      </c>
      <c r="J39" s="18">
        <v>15874.191813780355</v>
      </c>
      <c r="K39" s="5">
        <f t="shared" si="3"/>
        <v>6456</v>
      </c>
      <c r="L39" s="5">
        <f t="shared" si="4"/>
        <v>2271</v>
      </c>
      <c r="M39" s="5">
        <f t="shared" si="5"/>
        <v>7147</v>
      </c>
      <c r="N39" s="5">
        <f t="shared" si="8"/>
        <v>0</v>
      </c>
      <c r="O39" s="21">
        <v>18281.522563176899</v>
      </c>
      <c r="P39" s="21">
        <v>18281.522563176899</v>
      </c>
    </row>
    <row r="40" spans="1:16" x14ac:dyDescent="0.2">
      <c r="A40">
        <v>24</v>
      </c>
      <c r="C40" s="5">
        <v>30</v>
      </c>
      <c r="D40" s="5">
        <f t="shared" si="0"/>
        <v>10256</v>
      </c>
      <c r="E40" s="5">
        <f t="shared" si="1"/>
        <v>3607</v>
      </c>
      <c r="F40" s="5">
        <f t="shared" si="2"/>
        <v>11354</v>
      </c>
      <c r="G40" s="5">
        <f t="shared" si="6"/>
        <v>0</v>
      </c>
      <c r="H40" s="5">
        <f t="shared" si="7"/>
        <v>25217</v>
      </c>
      <c r="J40" s="18">
        <v>15874.191813780355</v>
      </c>
      <c r="K40" s="5">
        <f t="shared" si="3"/>
        <v>6456</v>
      </c>
      <c r="L40" s="5">
        <f t="shared" si="4"/>
        <v>2271</v>
      </c>
      <c r="M40" s="5">
        <f t="shared" si="5"/>
        <v>7147</v>
      </c>
      <c r="N40" s="5">
        <f t="shared" si="8"/>
        <v>0</v>
      </c>
      <c r="O40" s="21">
        <v>18281.522563176899</v>
      </c>
      <c r="P40" s="21">
        <v>18281.522563176899</v>
      </c>
    </row>
    <row r="41" spans="1:16" x14ac:dyDescent="0.2">
      <c r="A41">
        <v>25</v>
      </c>
      <c r="C41" s="5">
        <v>30</v>
      </c>
      <c r="D41" s="5">
        <f t="shared" si="0"/>
        <v>10256</v>
      </c>
      <c r="E41" s="5">
        <f t="shared" si="1"/>
        <v>3607</v>
      </c>
      <c r="F41" s="5">
        <f t="shared" si="2"/>
        <v>11354</v>
      </c>
      <c r="G41" s="5">
        <f t="shared" si="6"/>
        <v>0</v>
      </c>
      <c r="H41" s="5">
        <f t="shared" si="7"/>
        <v>25217</v>
      </c>
      <c r="J41" s="18">
        <v>15874.191813780355</v>
      </c>
      <c r="K41" s="5">
        <f t="shared" si="3"/>
        <v>6456</v>
      </c>
      <c r="L41" s="5">
        <f t="shared" si="4"/>
        <v>2271</v>
      </c>
      <c r="M41" s="5">
        <f t="shared" si="5"/>
        <v>7147</v>
      </c>
      <c r="N41" s="5">
        <f t="shared" si="8"/>
        <v>0</v>
      </c>
      <c r="O41" s="21">
        <v>18281.522563176899</v>
      </c>
      <c r="P41" s="21">
        <v>18281.522563176899</v>
      </c>
    </row>
    <row r="42" spans="1:16" x14ac:dyDescent="0.2">
      <c r="A42">
        <v>26</v>
      </c>
      <c r="C42" s="5">
        <v>30</v>
      </c>
      <c r="D42" s="5">
        <f t="shared" si="0"/>
        <v>10256</v>
      </c>
      <c r="E42" s="5">
        <f t="shared" si="1"/>
        <v>3607</v>
      </c>
      <c r="F42" s="5">
        <f t="shared" si="2"/>
        <v>11354</v>
      </c>
      <c r="G42" s="5">
        <f t="shared" si="6"/>
        <v>0</v>
      </c>
      <c r="H42" s="5">
        <f t="shared" si="7"/>
        <v>25217</v>
      </c>
      <c r="J42" s="18">
        <v>16007.191813780355</v>
      </c>
      <c r="K42" s="5">
        <f t="shared" si="3"/>
        <v>6510</v>
      </c>
      <c r="L42" s="5">
        <f t="shared" si="4"/>
        <v>2290</v>
      </c>
      <c r="M42" s="5">
        <f t="shared" si="5"/>
        <v>7207</v>
      </c>
      <c r="N42" s="5">
        <f t="shared" si="8"/>
        <v>0</v>
      </c>
      <c r="O42" s="21">
        <v>18871.249097472926</v>
      </c>
      <c r="P42" s="21">
        <v>18871.249097472926</v>
      </c>
    </row>
    <row r="43" spans="1:16" x14ac:dyDescent="0.2">
      <c r="A43">
        <v>27</v>
      </c>
      <c r="C43" s="5">
        <v>31</v>
      </c>
      <c r="D43" s="5">
        <f t="shared" si="0"/>
        <v>10573</v>
      </c>
      <c r="E43" s="5">
        <f t="shared" si="1"/>
        <v>3716</v>
      </c>
      <c r="F43" s="5">
        <f t="shared" si="2"/>
        <v>11611</v>
      </c>
      <c r="G43" s="5">
        <f t="shared" si="6"/>
        <v>0</v>
      </c>
      <c r="H43" s="5">
        <f t="shared" si="7"/>
        <v>25900</v>
      </c>
      <c r="J43" s="18">
        <v>16007.191813780355</v>
      </c>
      <c r="K43" s="5">
        <f t="shared" si="3"/>
        <v>6535</v>
      </c>
      <c r="L43" s="5">
        <f t="shared" si="4"/>
        <v>2297</v>
      </c>
      <c r="M43" s="5">
        <f t="shared" si="5"/>
        <v>7176</v>
      </c>
      <c r="N43" s="5">
        <f t="shared" si="8"/>
        <v>0</v>
      </c>
      <c r="O43" s="21">
        <v>18871.249097472926</v>
      </c>
      <c r="P43" s="21">
        <v>18871.249097472926</v>
      </c>
    </row>
    <row r="44" spans="1:16" x14ac:dyDescent="0.2">
      <c r="A44">
        <v>28</v>
      </c>
      <c r="C44" s="5">
        <v>31</v>
      </c>
      <c r="D44" s="5">
        <f t="shared" si="0"/>
        <v>10573</v>
      </c>
      <c r="E44" s="5">
        <f t="shared" si="1"/>
        <v>3716</v>
      </c>
      <c r="F44" s="5">
        <f t="shared" si="2"/>
        <v>11611</v>
      </c>
      <c r="G44" s="5">
        <f t="shared" si="6"/>
        <v>0</v>
      </c>
      <c r="H44" s="5">
        <f t="shared" si="7"/>
        <v>25900</v>
      </c>
      <c r="J44" s="18">
        <v>16007.191813780355</v>
      </c>
      <c r="K44" s="5">
        <f t="shared" si="3"/>
        <v>6535</v>
      </c>
      <c r="L44" s="5">
        <f t="shared" si="4"/>
        <v>2297</v>
      </c>
      <c r="M44" s="5">
        <f t="shared" si="5"/>
        <v>7176</v>
      </c>
      <c r="N44" s="5">
        <f t="shared" si="8"/>
        <v>0</v>
      </c>
      <c r="O44" s="21">
        <v>18871.249097472926</v>
      </c>
      <c r="P44" s="21">
        <v>18871.249097472926</v>
      </c>
    </row>
    <row r="45" spans="1:16" x14ac:dyDescent="0.2">
      <c r="A45">
        <v>29</v>
      </c>
      <c r="C45" s="5">
        <v>31</v>
      </c>
      <c r="D45" s="5">
        <f t="shared" si="0"/>
        <v>10573</v>
      </c>
      <c r="E45" s="5">
        <f t="shared" si="1"/>
        <v>3716</v>
      </c>
      <c r="F45" s="5">
        <f t="shared" si="2"/>
        <v>11611</v>
      </c>
      <c r="G45" s="5">
        <f t="shared" si="6"/>
        <v>0</v>
      </c>
      <c r="H45" s="5">
        <f t="shared" si="7"/>
        <v>25900</v>
      </c>
      <c r="J45" s="18">
        <v>16069.191813780355</v>
      </c>
      <c r="K45" s="5">
        <f t="shared" si="3"/>
        <v>6560</v>
      </c>
      <c r="L45" s="5">
        <f t="shared" si="4"/>
        <v>2306</v>
      </c>
      <c r="M45" s="5">
        <f t="shared" si="5"/>
        <v>7204</v>
      </c>
      <c r="N45" s="5">
        <f t="shared" si="8"/>
        <v>0</v>
      </c>
      <c r="O45" s="21">
        <v>18871.249097472926</v>
      </c>
      <c r="P45" s="21">
        <v>18871.249097472926</v>
      </c>
    </row>
    <row r="46" spans="1:16" x14ac:dyDescent="0.2">
      <c r="A46">
        <v>30</v>
      </c>
      <c r="C46" s="5">
        <v>31</v>
      </c>
      <c r="D46" s="5">
        <f t="shared" si="0"/>
        <v>10573</v>
      </c>
      <c r="E46" s="5">
        <f t="shared" si="1"/>
        <v>3716</v>
      </c>
      <c r="F46" s="5">
        <f t="shared" si="2"/>
        <v>11611</v>
      </c>
      <c r="G46" s="5">
        <f t="shared" si="6"/>
        <v>0</v>
      </c>
      <c r="H46" s="5">
        <f t="shared" si="7"/>
        <v>25900</v>
      </c>
      <c r="J46" s="18">
        <v>16069.191813780355</v>
      </c>
      <c r="K46" s="5">
        <f t="shared" si="3"/>
        <v>6560</v>
      </c>
      <c r="L46" s="5">
        <f t="shared" si="4"/>
        <v>2306</v>
      </c>
      <c r="M46" s="5">
        <f t="shared" si="5"/>
        <v>7204</v>
      </c>
      <c r="N46" s="5">
        <f t="shared" si="8"/>
        <v>0</v>
      </c>
      <c r="O46" s="21">
        <v>18871.249097472926</v>
      </c>
      <c r="P46" s="21">
        <v>18871.249097472926</v>
      </c>
    </row>
    <row r="47" spans="1:16" x14ac:dyDescent="0.2">
      <c r="A47">
        <v>31</v>
      </c>
      <c r="C47" s="5">
        <v>31</v>
      </c>
      <c r="D47" s="5">
        <f t="shared" si="0"/>
        <v>10573</v>
      </c>
      <c r="E47" s="5">
        <f t="shared" si="1"/>
        <v>3716</v>
      </c>
      <c r="F47" s="5">
        <f t="shared" si="2"/>
        <v>11611</v>
      </c>
      <c r="G47" s="5">
        <f t="shared" si="6"/>
        <v>0</v>
      </c>
      <c r="H47" s="5">
        <f t="shared" si="7"/>
        <v>25900</v>
      </c>
      <c r="J47" s="18">
        <v>16069.191813780355</v>
      </c>
      <c r="K47" s="5">
        <f t="shared" si="3"/>
        <v>6560</v>
      </c>
      <c r="L47" s="5">
        <f t="shared" si="4"/>
        <v>2306</v>
      </c>
      <c r="M47" s="5">
        <f t="shared" si="5"/>
        <v>7204</v>
      </c>
      <c r="N47" s="5">
        <f t="shared" si="8"/>
        <v>0</v>
      </c>
      <c r="O47" s="21">
        <v>18871.249097472926</v>
      </c>
      <c r="P47" s="21">
        <v>18871.249097472926</v>
      </c>
    </row>
    <row r="48" spans="1:16" x14ac:dyDescent="0.2">
      <c r="C48" t="s">
        <v>1</v>
      </c>
      <c r="D48" s="6" t="s">
        <v>1</v>
      </c>
      <c r="E48" s="5" t="s">
        <v>1</v>
      </c>
      <c r="F48" s="5" t="s">
        <v>1</v>
      </c>
      <c r="G48" s="5"/>
      <c r="H48" s="7" t="s">
        <v>1</v>
      </c>
      <c r="J48" s="5" t="s">
        <v>1</v>
      </c>
      <c r="O48" s="21">
        <f>SUM(O17:O47)</f>
        <v>522497.70938628179</v>
      </c>
      <c r="P48" s="21">
        <f>SUM(P17:P47)</f>
        <v>522497.70938628179</v>
      </c>
    </row>
    <row r="49" spans="1:14" x14ac:dyDescent="0.2">
      <c r="A49" s="1" t="s">
        <v>0</v>
      </c>
      <c r="C49" s="5">
        <f t="shared" ref="C49:H49" si="9">SUM(C17:C48)</f>
        <v>882</v>
      </c>
      <c r="D49" s="5">
        <f t="shared" si="9"/>
        <v>302720</v>
      </c>
      <c r="E49" s="5">
        <f t="shared" si="9"/>
        <v>106585</v>
      </c>
      <c r="F49" s="5">
        <f t="shared" si="9"/>
        <v>339638</v>
      </c>
      <c r="G49" s="5">
        <f t="shared" si="9"/>
        <v>0</v>
      </c>
      <c r="H49" s="5">
        <f t="shared" si="9"/>
        <v>748943</v>
      </c>
      <c r="J49" s="5">
        <f>SUM(J17:J48)</f>
        <v>459866.87542037468</v>
      </c>
      <c r="K49" s="5">
        <f>SUM(K17:K48)</f>
        <v>185886</v>
      </c>
      <c r="L49" s="5">
        <f>SUM(L17:L48)</f>
        <v>65452</v>
      </c>
      <c r="M49" s="5">
        <f>SUM(M17:M48)</f>
        <v>208533</v>
      </c>
      <c r="N49" s="5">
        <f>SUM(N17:N48)</f>
        <v>0</v>
      </c>
    </row>
    <row r="51" spans="1:14" x14ac:dyDescent="0.2">
      <c r="E51" s="5"/>
      <c r="F51" s="5"/>
      <c r="G51" s="5"/>
      <c r="H51" s="5"/>
    </row>
  </sheetData>
  <mergeCells count="2">
    <mergeCell ref="D11:H11"/>
    <mergeCell ref="K11:M11"/>
  </mergeCells>
  <phoneticPr fontId="0" type="noConversion"/>
  <printOptions horizontalCentered="1"/>
  <pageMargins left="0.56999999999999995" right="0.46" top="1.29" bottom="0.63" header="0.5" footer="0.17"/>
  <pageSetup scale="70" fitToHeight="2" orientation="landscape" horizontalDpi="300" verticalDpi="300" r:id="rId1"/>
  <headerFooter alignWithMargins="0">
    <oddHeader>&amp;C&amp;"Arial,Bold"&amp;12DELTA NATURAL GAS COMPANY
Allocation of Underground Storage Investment
(December)</oddHeader>
    <oddFooter>&amp;RExhibit WSS-4
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3"/>
  <sheetViews>
    <sheetView view="pageBreakPreview" zoomScale="75" zoomScaleNormal="70" workbookViewId="0">
      <selection activeCell="F16" sqref="F16"/>
    </sheetView>
  </sheetViews>
  <sheetFormatPr defaultRowHeight="12.75" x14ac:dyDescent="0.2"/>
  <cols>
    <col min="1" max="1" width="25.5703125" customWidth="1"/>
    <col min="2" max="2" width="3.7109375" customWidth="1"/>
    <col min="3" max="3" width="12.7109375" customWidth="1"/>
    <col min="4" max="4" width="15.7109375" customWidth="1"/>
    <col min="5" max="8" width="13.28515625" customWidth="1"/>
    <col min="10" max="13" width="12.5703125" customWidth="1"/>
    <col min="14" max="14" width="11.5703125" customWidth="1"/>
    <col min="15" max="15" width="14.7109375" bestFit="1" customWidth="1"/>
  </cols>
  <sheetData>
    <row r="2" spans="1:14" x14ac:dyDescent="0.2">
      <c r="E2" s="2" t="s">
        <v>24</v>
      </c>
      <c r="F2" s="2" t="s">
        <v>27</v>
      </c>
      <c r="G2" s="2"/>
    </row>
    <row r="3" spans="1:14" x14ac:dyDescent="0.2">
      <c r="D3" s="2"/>
      <c r="E3" s="2" t="s">
        <v>25</v>
      </c>
      <c r="F3" s="2" t="s">
        <v>25</v>
      </c>
      <c r="G3" s="2"/>
      <c r="H3" s="3"/>
    </row>
    <row r="4" spans="1:14" x14ac:dyDescent="0.2">
      <c r="D4" s="2"/>
      <c r="E4" s="2" t="s">
        <v>23</v>
      </c>
      <c r="F4" s="2" t="s">
        <v>23</v>
      </c>
      <c r="G4" s="2"/>
      <c r="H4" s="2"/>
    </row>
    <row r="5" spans="1:14" x14ac:dyDescent="0.2">
      <c r="D5" s="2" t="s">
        <v>23</v>
      </c>
      <c r="E5" s="2" t="s">
        <v>26</v>
      </c>
      <c r="F5" s="2" t="s">
        <v>26</v>
      </c>
      <c r="G5" s="2"/>
      <c r="H5" s="2" t="s">
        <v>0</v>
      </c>
    </row>
    <row r="6" spans="1:14" x14ac:dyDescent="0.2">
      <c r="D6" s="1"/>
      <c r="E6" s="1"/>
      <c r="F6" s="1"/>
      <c r="G6" s="1"/>
    </row>
    <row r="7" spans="1:14" x14ac:dyDescent="0.2">
      <c r="A7" s="3" t="s">
        <v>22</v>
      </c>
      <c r="D7" s="5">
        <f>'Ex3. pg2of5 - Nov. Load &amp; Alloc'!D7</f>
        <v>746</v>
      </c>
      <c r="E7" s="5">
        <f>'Ex3. pg2of5 - Nov. Load &amp; Alloc'!E7</f>
        <v>337</v>
      </c>
      <c r="F7" s="5">
        <f>'Ex3. pg2of5 - Nov. Load &amp; Alloc'!F7</f>
        <v>3644</v>
      </c>
      <c r="G7" s="5">
        <f>'Ex3,pg3of5 - Dec. Load &amp; Alloc.'!G7</f>
        <v>0</v>
      </c>
      <c r="H7" s="5">
        <f>SUM(D7:G7)</f>
        <v>4727</v>
      </c>
    </row>
    <row r="8" spans="1:14" x14ac:dyDescent="0.2">
      <c r="A8" s="3" t="s">
        <v>21</v>
      </c>
      <c r="D8" s="5">
        <f>'Ex3. pg2of5 - Nov. Load &amp; Alloc'!D8</f>
        <v>317</v>
      </c>
      <c r="E8" s="5">
        <f>'Ex3. pg2of5 - Nov. Load &amp; Alloc'!E8</f>
        <v>109</v>
      </c>
      <c r="F8" s="5">
        <f>'Ex3. pg2of5 - Nov. Load &amp; Alloc'!F8</f>
        <v>257</v>
      </c>
      <c r="G8" s="5">
        <f>'Ex3,pg3of5 - Dec. Load &amp; Alloc.'!G8</f>
        <v>0</v>
      </c>
      <c r="H8" s="5">
        <f>SUM(D8:G8)</f>
        <v>683</v>
      </c>
    </row>
    <row r="9" spans="1:14" x14ac:dyDescent="0.2">
      <c r="D9" s="5"/>
      <c r="E9" s="5"/>
      <c r="F9" s="5"/>
      <c r="G9" s="5"/>
      <c r="H9" s="5"/>
    </row>
    <row r="10" spans="1:14" x14ac:dyDescent="0.2">
      <c r="D10" s="5"/>
      <c r="E10" s="5"/>
      <c r="F10" s="5"/>
      <c r="G10" s="5"/>
      <c r="H10" s="5"/>
    </row>
    <row r="11" spans="1:14" x14ac:dyDescent="0.2">
      <c r="D11" s="22" t="s">
        <v>19</v>
      </c>
      <c r="E11" s="22"/>
      <c r="F11" s="22"/>
      <c r="G11" s="22"/>
      <c r="H11" s="22"/>
      <c r="K11" s="23" t="s">
        <v>20</v>
      </c>
      <c r="L11" s="23"/>
      <c r="M11" s="23"/>
    </row>
    <row r="12" spans="1:14" x14ac:dyDescent="0.2">
      <c r="E12" s="2" t="s">
        <v>24</v>
      </c>
      <c r="F12" s="2" t="s">
        <v>27</v>
      </c>
      <c r="G12" s="2"/>
      <c r="H12" s="17"/>
      <c r="L12" s="2" t="s">
        <v>24</v>
      </c>
      <c r="M12" s="2" t="s">
        <v>27</v>
      </c>
      <c r="N12" s="2"/>
    </row>
    <row r="13" spans="1:14" x14ac:dyDescent="0.2">
      <c r="A13" s="3"/>
      <c r="B13" s="3"/>
      <c r="C13" s="3"/>
      <c r="D13" s="2"/>
      <c r="E13" s="2" t="s">
        <v>25</v>
      </c>
      <c r="F13" s="2" t="s">
        <v>25</v>
      </c>
      <c r="G13" s="2"/>
      <c r="H13" s="3"/>
      <c r="J13" s="2" t="s">
        <v>7</v>
      </c>
      <c r="K13" s="2"/>
      <c r="L13" s="2" t="s">
        <v>25</v>
      </c>
      <c r="M13" s="2" t="s">
        <v>25</v>
      </c>
      <c r="N13" s="2"/>
    </row>
    <row r="14" spans="1:14" x14ac:dyDescent="0.2">
      <c r="A14" s="2" t="s">
        <v>1</v>
      </c>
      <c r="B14" s="3"/>
      <c r="C14" s="2" t="s">
        <v>5</v>
      </c>
      <c r="D14" s="2"/>
      <c r="E14" s="2" t="s">
        <v>23</v>
      </c>
      <c r="F14" s="2" t="s">
        <v>23</v>
      </c>
      <c r="G14" s="2"/>
      <c r="H14" s="3"/>
      <c r="J14" s="2" t="s">
        <v>8</v>
      </c>
      <c r="K14" s="2"/>
      <c r="L14" s="2" t="s">
        <v>23</v>
      </c>
      <c r="M14" s="2" t="s">
        <v>23</v>
      </c>
      <c r="N14" s="2"/>
    </row>
    <row r="15" spans="1:14" x14ac:dyDescent="0.2">
      <c r="A15" s="2" t="s">
        <v>4</v>
      </c>
      <c r="B15" s="3"/>
      <c r="C15" s="2" t="s">
        <v>6</v>
      </c>
      <c r="D15" s="2" t="s">
        <v>23</v>
      </c>
      <c r="E15" s="2" t="s">
        <v>26</v>
      </c>
      <c r="F15" s="2" t="s">
        <v>26</v>
      </c>
      <c r="G15" s="2"/>
      <c r="H15" s="2" t="s">
        <v>0</v>
      </c>
      <c r="J15" s="2" t="s">
        <v>9</v>
      </c>
      <c r="K15" s="2" t="s">
        <v>23</v>
      </c>
      <c r="L15" s="2" t="s">
        <v>26</v>
      </c>
      <c r="M15" s="2" t="s">
        <v>26</v>
      </c>
      <c r="N15" s="2"/>
    </row>
    <row r="17" spans="1:16" x14ac:dyDescent="0.2">
      <c r="A17">
        <v>1</v>
      </c>
      <c r="C17" s="5">
        <v>31</v>
      </c>
      <c r="D17" s="5">
        <f t="shared" ref="D17:D47" si="0">D$7+(C17*D$8)</f>
        <v>10573</v>
      </c>
      <c r="E17" s="5">
        <f t="shared" ref="E17:E47" si="1">E$7+(C17*E$8)</f>
        <v>3716</v>
      </c>
      <c r="F17" s="5">
        <f t="shared" ref="F17:F47" si="2">F$7+(C17*F$8)</f>
        <v>11611</v>
      </c>
      <c r="G17" s="5">
        <f>G$7+(C17*G$8)</f>
        <v>0</v>
      </c>
      <c r="H17" s="5">
        <f>SUM(D17:G17)</f>
        <v>25900</v>
      </c>
      <c r="J17" s="18">
        <v>15613.220298779652</v>
      </c>
      <c r="K17" s="5">
        <f t="shared" ref="K17:K47" si="3">ROUND((D17/H17)*J17,0)</f>
        <v>6374</v>
      </c>
      <c r="L17" s="5">
        <f t="shared" ref="L17:L47" si="4">ROUND((E17/H17)*J17,0)</f>
        <v>2240</v>
      </c>
      <c r="M17" s="5">
        <f t="shared" ref="M17:M47" si="5">ROUND((F17/H17)*J17,0)</f>
        <v>6999</v>
      </c>
      <c r="N17" s="5">
        <f>ROUND((G17/H17)*J17,0)</f>
        <v>0</v>
      </c>
      <c r="O17" s="21">
        <v>22537.915764139594</v>
      </c>
      <c r="P17" s="20">
        <f>O17-J17</f>
        <v>6924.6954653599423</v>
      </c>
    </row>
    <row r="18" spans="1:16" x14ac:dyDescent="0.2">
      <c r="A18">
        <v>2</v>
      </c>
      <c r="C18" s="5">
        <v>31</v>
      </c>
      <c r="D18" s="5">
        <f t="shared" si="0"/>
        <v>10573</v>
      </c>
      <c r="E18" s="5">
        <f t="shared" si="1"/>
        <v>3716</v>
      </c>
      <c r="F18" s="5">
        <f t="shared" si="2"/>
        <v>11611</v>
      </c>
      <c r="G18" s="5">
        <f t="shared" ref="G18:G47" si="6">G$7+(C18*G$8)</f>
        <v>0</v>
      </c>
      <c r="H18" s="5">
        <f t="shared" ref="H18:H47" si="7">SUM(D18:G18)</f>
        <v>25900</v>
      </c>
      <c r="J18" s="18">
        <v>15586.220298779652</v>
      </c>
      <c r="K18" s="5">
        <f t="shared" si="3"/>
        <v>6363</v>
      </c>
      <c r="L18" s="5">
        <f t="shared" si="4"/>
        <v>2236</v>
      </c>
      <c r="M18" s="5">
        <f t="shared" si="5"/>
        <v>6987</v>
      </c>
      <c r="N18" s="5">
        <f t="shared" ref="N18:N47" si="8">ROUND((G18/H18)*J18,0)</f>
        <v>0</v>
      </c>
      <c r="O18" s="21">
        <v>22537.915764139594</v>
      </c>
      <c r="P18" s="20">
        <f t="shared" ref="P18:P47" si="9">O18-J18</f>
        <v>6951.6954653599423</v>
      </c>
    </row>
    <row r="19" spans="1:16" x14ac:dyDescent="0.2">
      <c r="A19">
        <v>3</v>
      </c>
      <c r="C19" s="5">
        <v>31</v>
      </c>
      <c r="D19" s="5">
        <f t="shared" si="0"/>
        <v>10573</v>
      </c>
      <c r="E19" s="5">
        <f t="shared" si="1"/>
        <v>3716</v>
      </c>
      <c r="F19" s="5">
        <f t="shared" si="2"/>
        <v>11611</v>
      </c>
      <c r="G19" s="5">
        <f t="shared" si="6"/>
        <v>0</v>
      </c>
      <c r="H19" s="5">
        <f t="shared" si="7"/>
        <v>25900</v>
      </c>
      <c r="J19" s="18">
        <v>15602.220298779652</v>
      </c>
      <c r="K19" s="5">
        <f t="shared" si="3"/>
        <v>6369</v>
      </c>
      <c r="L19" s="5">
        <f t="shared" si="4"/>
        <v>2239</v>
      </c>
      <c r="M19" s="5">
        <f t="shared" si="5"/>
        <v>6994</v>
      </c>
      <c r="N19" s="5">
        <f t="shared" si="8"/>
        <v>0</v>
      </c>
      <c r="O19" s="21">
        <v>22537.915764139594</v>
      </c>
      <c r="P19" s="20">
        <f t="shared" si="9"/>
        <v>6935.6954653599423</v>
      </c>
    </row>
    <row r="20" spans="1:16" x14ac:dyDescent="0.2">
      <c r="A20">
        <v>4</v>
      </c>
      <c r="C20" s="5">
        <v>31</v>
      </c>
      <c r="D20" s="5">
        <f t="shared" si="0"/>
        <v>10573</v>
      </c>
      <c r="E20" s="5">
        <f t="shared" si="1"/>
        <v>3716</v>
      </c>
      <c r="F20" s="5">
        <f t="shared" si="2"/>
        <v>11611</v>
      </c>
      <c r="G20" s="5">
        <f t="shared" si="6"/>
        <v>0</v>
      </c>
      <c r="H20" s="5">
        <f t="shared" si="7"/>
        <v>25900</v>
      </c>
      <c r="J20" s="18">
        <v>15596.220298779652</v>
      </c>
      <c r="K20" s="5">
        <f t="shared" si="3"/>
        <v>6367</v>
      </c>
      <c r="L20" s="5">
        <f t="shared" si="4"/>
        <v>2238</v>
      </c>
      <c r="M20" s="5">
        <f t="shared" si="5"/>
        <v>6992</v>
      </c>
      <c r="N20" s="5">
        <f t="shared" si="8"/>
        <v>0</v>
      </c>
      <c r="O20" s="21">
        <v>22537.915764139594</v>
      </c>
      <c r="P20" s="20">
        <f t="shared" si="9"/>
        <v>6941.6954653599423</v>
      </c>
    </row>
    <row r="21" spans="1:16" x14ac:dyDescent="0.2">
      <c r="A21">
        <v>5</v>
      </c>
      <c r="C21" s="5">
        <v>32</v>
      </c>
      <c r="D21" s="5">
        <f t="shared" si="0"/>
        <v>10890</v>
      </c>
      <c r="E21" s="5">
        <f t="shared" si="1"/>
        <v>3825</v>
      </c>
      <c r="F21" s="5">
        <f t="shared" si="2"/>
        <v>11868</v>
      </c>
      <c r="G21" s="5">
        <f t="shared" si="6"/>
        <v>0</v>
      </c>
      <c r="H21" s="5">
        <f t="shared" si="7"/>
        <v>26583</v>
      </c>
      <c r="J21" s="18">
        <v>15602.220298779652</v>
      </c>
      <c r="K21" s="5">
        <f t="shared" si="3"/>
        <v>6392</v>
      </c>
      <c r="L21" s="5">
        <f t="shared" si="4"/>
        <v>2245</v>
      </c>
      <c r="M21" s="5">
        <f t="shared" si="5"/>
        <v>6966</v>
      </c>
      <c r="N21" s="5">
        <f t="shared" si="8"/>
        <v>0</v>
      </c>
      <c r="O21" s="21">
        <v>22537.915764139594</v>
      </c>
      <c r="P21" s="20">
        <f t="shared" si="9"/>
        <v>6935.6954653599423</v>
      </c>
    </row>
    <row r="22" spans="1:16" x14ac:dyDescent="0.2">
      <c r="A22">
        <v>6</v>
      </c>
      <c r="C22" s="5">
        <v>32</v>
      </c>
      <c r="D22" s="5">
        <f t="shared" si="0"/>
        <v>10890</v>
      </c>
      <c r="E22" s="5">
        <f t="shared" si="1"/>
        <v>3825</v>
      </c>
      <c r="F22" s="5">
        <f t="shared" si="2"/>
        <v>11868</v>
      </c>
      <c r="G22" s="5">
        <f t="shared" si="6"/>
        <v>0</v>
      </c>
      <c r="H22" s="5">
        <f t="shared" si="7"/>
        <v>26583</v>
      </c>
      <c r="J22" s="18">
        <v>15728.220298779652</v>
      </c>
      <c r="K22" s="5">
        <f t="shared" si="3"/>
        <v>6443</v>
      </c>
      <c r="L22" s="5">
        <f t="shared" si="4"/>
        <v>2263</v>
      </c>
      <c r="M22" s="5">
        <f t="shared" si="5"/>
        <v>7022</v>
      </c>
      <c r="N22" s="5">
        <f t="shared" si="8"/>
        <v>0</v>
      </c>
      <c r="O22" s="21">
        <v>22537.915764139594</v>
      </c>
      <c r="P22" s="20">
        <f t="shared" si="9"/>
        <v>6809.6954653599423</v>
      </c>
    </row>
    <row r="23" spans="1:16" x14ac:dyDescent="0.2">
      <c r="A23">
        <v>7</v>
      </c>
      <c r="C23" s="5">
        <v>32</v>
      </c>
      <c r="D23" s="5">
        <f t="shared" si="0"/>
        <v>10890</v>
      </c>
      <c r="E23" s="5">
        <f t="shared" si="1"/>
        <v>3825</v>
      </c>
      <c r="F23" s="5">
        <f t="shared" si="2"/>
        <v>11868</v>
      </c>
      <c r="G23" s="5">
        <f t="shared" si="6"/>
        <v>0</v>
      </c>
      <c r="H23" s="5">
        <f t="shared" si="7"/>
        <v>26583</v>
      </c>
      <c r="J23" s="18">
        <v>15727.220298779701</v>
      </c>
      <c r="K23" s="5">
        <f t="shared" si="3"/>
        <v>6443</v>
      </c>
      <c r="L23" s="5">
        <f t="shared" si="4"/>
        <v>2263</v>
      </c>
      <c r="M23" s="5">
        <f t="shared" si="5"/>
        <v>7021</v>
      </c>
      <c r="N23" s="5">
        <f t="shared" si="8"/>
        <v>0</v>
      </c>
      <c r="O23" s="21">
        <v>22537.915764139594</v>
      </c>
      <c r="P23" s="20">
        <f t="shared" si="9"/>
        <v>6810.6954653598932</v>
      </c>
    </row>
    <row r="24" spans="1:16" x14ac:dyDescent="0.2">
      <c r="A24">
        <v>8</v>
      </c>
      <c r="C24" s="5">
        <v>32</v>
      </c>
      <c r="D24" s="5">
        <f t="shared" si="0"/>
        <v>10890</v>
      </c>
      <c r="E24" s="5">
        <f t="shared" si="1"/>
        <v>3825</v>
      </c>
      <c r="F24" s="5">
        <f t="shared" si="2"/>
        <v>11868</v>
      </c>
      <c r="G24" s="5">
        <f t="shared" si="6"/>
        <v>0</v>
      </c>
      <c r="H24" s="5">
        <f t="shared" si="7"/>
        <v>26583</v>
      </c>
      <c r="J24" s="18">
        <v>15734.220298779652</v>
      </c>
      <c r="K24" s="5">
        <f t="shared" si="3"/>
        <v>6446</v>
      </c>
      <c r="L24" s="5">
        <f t="shared" si="4"/>
        <v>2264</v>
      </c>
      <c r="M24" s="5">
        <f t="shared" si="5"/>
        <v>7025</v>
      </c>
      <c r="N24" s="5">
        <f t="shared" si="8"/>
        <v>0</v>
      </c>
      <c r="O24" s="21">
        <v>22537.915764139594</v>
      </c>
      <c r="P24" s="20">
        <f t="shared" si="9"/>
        <v>6803.6954653599423</v>
      </c>
    </row>
    <row r="25" spans="1:16" x14ac:dyDescent="0.2">
      <c r="A25">
        <v>9</v>
      </c>
      <c r="C25" s="5">
        <v>32</v>
      </c>
      <c r="D25" s="5">
        <f t="shared" si="0"/>
        <v>10890</v>
      </c>
      <c r="E25" s="5">
        <f t="shared" si="1"/>
        <v>3825</v>
      </c>
      <c r="F25" s="5">
        <f t="shared" si="2"/>
        <v>11868</v>
      </c>
      <c r="G25" s="5">
        <f t="shared" si="6"/>
        <v>0</v>
      </c>
      <c r="H25" s="5">
        <f t="shared" si="7"/>
        <v>26583</v>
      </c>
      <c r="J25" s="18">
        <v>15731.220298779652</v>
      </c>
      <c r="K25" s="5">
        <f t="shared" si="3"/>
        <v>6444</v>
      </c>
      <c r="L25" s="5">
        <f t="shared" si="4"/>
        <v>2264</v>
      </c>
      <c r="M25" s="5">
        <f t="shared" si="5"/>
        <v>7023</v>
      </c>
      <c r="N25" s="5">
        <f t="shared" si="8"/>
        <v>0</v>
      </c>
      <c r="O25" s="21">
        <v>22537.915764139594</v>
      </c>
      <c r="P25" s="20">
        <f t="shared" si="9"/>
        <v>6806.6954653599423</v>
      </c>
    </row>
    <row r="26" spans="1:16" x14ac:dyDescent="0.2">
      <c r="A26">
        <v>10</v>
      </c>
      <c r="C26" s="5">
        <v>32</v>
      </c>
      <c r="D26" s="5">
        <f t="shared" si="0"/>
        <v>10890</v>
      </c>
      <c r="E26" s="5">
        <f t="shared" si="1"/>
        <v>3825</v>
      </c>
      <c r="F26" s="5">
        <f t="shared" si="2"/>
        <v>11868</v>
      </c>
      <c r="G26" s="5">
        <f t="shared" si="6"/>
        <v>0</v>
      </c>
      <c r="H26" s="5">
        <f t="shared" si="7"/>
        <v>26583</v>
      </c>
      <c r="J26" s="18">
        <v>15722.220298779652</v>
      </c>
      <c r="K26" s="5">
        <f t="shared" si="3"/>
        <v>6441</v>
      </c>
      <c r="L26" s="5">
        <f t="shared" si="4"/>
        <v>2262</v>
      </c>
      <c r="M26" s="5">
        <f t="shared" si="5"/>
        <v>7019</v>
      </c>
      <c r="N26" s="5">
        <f t="shared" si="8"/>
        <v>0</v>
      </c>
      <c r="O26" s="21">
        <v>22537.915764139594</v>
      </c>
      <c r="P26" s="20">
        <f t="shared" si="9"/>
        <v>6815.6954653599423</v>
      </c>
    </row>
    <row r="27" spans="1:16" x14ac:dyDescent="0.2">
      <c r="A27">
        <v>11</v>
      </c>
      <c r="C27" s="5">
        <v>32</v>
      </c>
      <c r="D27" s="5">
        <f t="shared" si="0"/>
        <v>10890</v>
      </c>
      <c r="E27" s="5">
        <f t="shared" si="1"/>
        <v>3825</v>
      </c>
      <c r="F27" s="5">
        <f t="shared" si="2"/>
        <v>11868</v>
      </c>
      <c r="G27" s="5">
        <f t="shared" si="6"/>
        <v>0</v>
      </c>
      <c r="H27" s="5">
        <f t="shared" si="7"/>
        <v>26583</v>
      </c>
      <c r="J27" s="18">
        <v>15745.220298779652</v>
      </c>
      <c r="K27" s="5">
        <f t="shared" si="3"/>
        <v>6450</v>
      </c>
      <c r="L27" s="5">
        <f t="shared" si="4"/>
        <v>2266</v>
      </c>
      <c r="M27" s="5">
        <f t="shared" si="5"/>
        <v>7029</v>
      </c>
      <c r="N27" s="5">
        <f t="shared" si="8"/>
        <v>0</v>
      </c>
      <c r="O27" s="21">
        <v>22537.915764139594</v>
      </c>
      <c r="P27" s="20">
        <f t="shared" si="9"/>
        <v>6792.6954653599423</v>
      </c>
    </row>
    <row r="28" spans="1:16" x14ac:dyDescent="0.2">
      <c r="A28">
        <v>12</v>
      </c>
      <c r="C28" s="5">
        <v>33</v>
      </c>
      <c r="D28" s="5">
        <f t="shared" si="0"/>
        <v>11207</v>
      </c>
      <c r="E28" s="5">
        <f t="shared" si="1"/>
        <v>3934</v>
      </c>
      <c r="F28" s="5">
        <f t="shared" si="2"/>
        <v>12125</v>
      </c>
      <c r="G28" s="5">
        <f t="shared" si="6"/>
        <v>0</v>
      </c>
      <c r="H28" s="5">
        <f t="shared" si="7"/>
        <v>27266</v>
      </c>
      <c r="J28" s="18">
        <v>15720.220298779652</v>
      </c>
      <c r="K28" s="5">
        <f t="shared" si="3"/>
        <v>6461</v>
      </c>
      <c r="L28" s="5">
        <f t="shared" si="4"/>
        <v>2268</v>
      </c>
      <c r="M28" s="5">
        <f t="shared" si="5"/>
        <v>6991</v>
      </c>
      <c r="N28" s="5">
        <f t="shared" si="8"/>
        <v>0</v>
      </c>
      <c r="O28" s="21">
        <v>22537.915764139594</v>
      </c>
      <c r="P28" s="20">
        <f t="shared" si="9"/>
        <v>6817.6954653599423</v>
      </c>
    </row>
    <row r="29" spans="1:16" x14ac:dyDescent="0.2">
      <c r="A29">
        <v>13</v>
      </c>
      <c r="C29" s="5">
        <v>33</v>
      </c>
      <c r="D29" s="5">
        <f t="shared" si="0"/>
        <v>11207</v>
      </c>
      <c r="E29" s="5">
        <f t="shared" si="1"/>
        <v>3934</v>
      </c>
      <c r="F29" s="5">
        <f t="shared" si="2"/>
        <v>12125</v>
      </c>
      <c r="G29" s="5">
        <f t="shared" si="6"/>
        <v>0</v>
      </c>
      <c r="H29" s="5">
        <f t="shared" si="7"/>
        <v>27266</v>
      </c>
      <c r="J29" s="18">
        <v>15712.220298779652</v>
      </c>
      <c r="K29" s="5">
        <f t="shared" si="3"/>
        <v>6458</v>
      </c>
      <c r="L29" s="5">
        <f t="shared" si="4"/>
        <v>2267</v>
      </c>
      <c r="M29" s="5">
        <f t="shared" si="5"/>
        <v>6987</v>
      </c>
      <c r="N29" s="5">
        <f t="shared" si="8"/>
        <v>0</v>
      </c>
      <c r="O29" s="21">
        <v>22537.915764139594</v>
      </c>
      <c r="P29" s="20">
        <f t="shared" si="9"/>
        <v>6825.6954653599423</v>
      </c>
    </row>
    <row r="30" spans="1:16" x14ac:dyDescent="0.2">
      <c r="A30">
        <v>14</v>
      </c>
      <c r="C30" s="5">
        <v>33</v>
      </c>
      <c r="D30" s="5">
        <f t="shared" si="0"/>
        <v>11207</v>
      </c>
      <c r="E30" s="5">
        <f t="shared" si="1"/>
        <v>3934</v>
      </c>
      <c r="F30" s="5">
        <f t="shared" si="2"/>
        <v>12125</v>
      </c>
      <c r="G30" s="5">
        <f t="shared" si="6"/>
        <v>0</v>
      </c>
      <c r="H30" s="5">
        <f t="shared" si="7"/>
        <v>27266</v>
      </c>
      <c r="J30" s="18">
        <v>15681.220298779652</v>
      </c>
      <c r="K30" s="5">
        <f t="shared" si="3"/>
        <v>6445</v>
      </c>
      <c r="L30" s="5">
        <f t="shared" si="4"/>
        <v>2263</v>
      </c>
      <c r="M30" s="5">
        <f t="shared" si="5"/>
        <v>6973</v>
      </c>
      <c r="N30" s="5">
        <f t="shared" si="8"/>
        <v>0</v>
      </c>
      <c r="O30" s="21">
        <v>23127.642298435621</v>
      </c>
      <c r="P30" s="20">
        <f t="shared" si="9"/>
        <v>7446.4219996559696</v>
      </c>
    </row>
    <row r="31" spans="1:16" x14ac:dyDescent="0.2">
      <c r="A31">
        <v>15</v>
      </c>
      <c r="C31" s="5">
        <v>34</v>
      </c>
      <c r="D31" s="5">
        <f t="shared" si="0"/>
        <v>11524</v>
      </c>
      <c r="E31" s="5">
        <f t="shared" si="1"/>
        <v>4043</v>
      </c>
      <c r="F31" s="5">
        <f t="shared" si="2"/>
        <v>12382</v>
      </c>
      <c r="G31" s="5">
        <f t="shared" si="6"/>
        <v>0</v>
      </c>
      <c r="H31" s="5">
        <f t="shared" si="7"/>
        <v>27949</v>
      </c>
      <c r="J31" s="18">
        <v>15720.220298779652</v>
      </c>
      <c r="K31" s="5">
        <f t="shared" si="3"/>
        <v>6482</v>
      </c>
      <c r="L31" s="5">
        <f t="shared" si="4"/>
        <v>2274</v>
      </c>
      <c r="M31" s="5">
        <f t="shared" si="5"/>
        <v>6964</v>
      </c>
      <c r="N31" s="5">
        <f t="shared" si="8"/>
        <v>0</v>
      </c>
      <c r="O31" s="21">
        <v>23127.642298435621</v>
      </c>
      <c r="P31" s="20">
        <f t="shared" si="9"/>
        <v>7407.4219996559696</v>
      </c>
    </row>
    <row r="32" spans="1:16" x14ac:dyDescent="0.2">
      <c r="A32">
        <v>16</v>
      </c>
      <c r="C32" s="5">
        <v>34</v>
      </c>
      <c r="D32" s="5">
        <f t="shared" si="0"/>
        <v>11524</v>
      </c>
      <c r="E32" s="5">
        <f t="shared" si="1"/>
        <v>4043</v>
      </c>
      <c r="F32" s="5">
        <f t="shared" si="2"/>
        <v>12382</v>
      </c>
      <c r="G32" s="5">
        <f t="shared" si="6"/>
        <v>0</v>
      </c>
      <c r="H32" s="5">
        <f t="shared" si="7"/>
        <v>27949</v>
      </c>
      <c r="J32" s="18">
        <v>16115.436655770176</v>
      </c>
      <c r="K32" s="5">
        <f t="shared" si="3"/>
        <v>6645</v>
      </c>
      <c r="L32" s="5">
        <f t="shared" si="4"/>
        <v>2331</v>
      </c>
      <c r="M32" s="5">
        <f t="shared" si="5"/>
        <v>7139</v>
      </c>
      <c r="N32" s="5">
        <f t="shared" si="8"/>
        <v>0</v>
      </c>
      <c r="O32" s="21">
        <v>23127.642298435621</v>
      </c>
      <c r="P32" s="20">
        <f t="shared" si="9"/>
        <v>7012.2056426654453</v>
      </c>
    </row>
    <row r="33" spans="1:16" x14ac:dyDescent="0.2">
      <c r="A33">
        <v>17</v>
      </c>
      <c r="C33" s="5">
        <v>34</v>
      </c>
      <c r="D33" s="5">
        <f t="shared" si="0"/>
        <v>11524</v>
      </c>
      <c r="E33" s="5">
        <f t="shared" si="1"/>
        <v>4043</v>
      </c>
      <c r="F33" s="5">
        <f t="shared" si="2"/>
        <v>12382</v>
      </c>
      <c r="G33" s="5">
        <f t="shared" si="6"/>
        <v>0</v>
      </c>
      <c r="H33" s="5">
        <f t="shared" si="7"/>
        <v>27949</v>
      </c>
      <c r="J33" s="18">
        <v>16107.436655770176</v>
      </c>
      <c r="K33" s="5">
        <f t="shared" si="3"/>
        <v>6641</v>
      </c>
      <c r="L33" s="5">
        <f t="shared" si="4"/>
        <v>2330</v>
      </c>
      <c r="M33" s="5">
        <f t="shared" si="5"/>
        <v>7136</v>
      </c>
      <c r="N33" s="5">
        <f t="shared" si="8"/>
        <v>0</v>
      </c>
      <c r="O33" s="21">
        <v>23127.642298435621</v>
      </c>
      <c r="P33" s="20">
        <f t="shared" si="9"/>
        <v>7020.2056426654453</v>
      </c>
    </row>
    <row r="34" spans="1:16" x14ac:dyDescent="0.2">
      <c r="A34">
        <v>18</v>
      </c>
      <c r="C34" s="5">
        <v>33</v>
      </c>
      <c r="D34" s="5">
        <f t="shared" si="0"/>
        <v>11207</v>
      </c>
      <c r="E34" s="5">
        <f t="shared" si="1"/>
        <v>3934</v>
      </c>
      <c r="F34" s="5">
        <f t="shared" si="2"/>
        <v>12125</v>
      </c>
      <c r="G34" s="5">
        <f t="shared" si="6"/>
        <v>0</v>
      </c>
      <c r="H34" s="5">
        <f t="shared" si="7"/>
        <v>27266</v>
      </c>
      <c r="J34" s="18">
        <v>16109.436655770176</v>
      </c>
      <c r="K34" s="5">
        <f t="shared" si="3"/>
        <v>6621</v>
      </c>
      <c r="L34" s="5">
        <f t="shared" si="4"/>
        <v>2324</v>
      </c>
      <c r="M34" s="5">
        <f t="shared" si="5"/>
        <v>7164</v>
      </c>
      <c r="N34" s="5">
        <f t="shared" si="8"/>
        <v>0</v>
      </c>
      <c r="O34" s="21">
        <v>23127.642298435621</v>
      </c>
      <c r="P34" s="20">
        <f t="shared" si="9"/>
        <v>7018.2056426654453</v>
      </c>
    </row>
    <row r="35" spans="1:16" x14ac:dyDescent="0.2">
      <c r="A35">
        <v>19</v>
      </c>
      <c r="C35" s="5">
        <v>33</v>
      </c>
      <c r="D35" s="5">
        <f t="shared" si="0"/>
        <v>11207</v>
      </c>
      <c r="E35" s="5">
        <f t="shared" si="1"/>
        <v>3934</v>
      </c>
      <c r="F35" s="5">
        <f t="shared" si="2"/>
        <v>12125</v>
      </c>
      <c r="G35" s="5">
        <f t="shared" si="6"/>
        <v>0</v>
      </c>
      <c r="H35" s="5">
        <f t="shared" si="7"/>
        <v>27266</v>
      </c>
      <c r="J35" s="18">
        <v>16133.436655770176</v>
      </c>
      <c r="K35" s="5">
        <f t="shared" si="3"/>
        <v>6631</v>
      </c>
      <c r="L35" s="5">
        <f t="shared" si="4"/>
        <v>2328</v>
      </c>
      <c r="M35" s="5">
        <f t="shared" si="5"/>
        <v>7174</v>
      </c>
      <c r="N35" s="5">
        <f t="shared" si="8"/>
        <v>0</v>
      </c>
      <c r="O35" s="21">
        <v>23127.642298435621</v>
      </c>
      <c r="P35" s="20">
        <f t="shared" si="9"/>
        <v>6994.2056426654453</v>
      </c>
    </row>
    <row r="36" spans="1:16" x14ac:dyDescent="0.2">
      <c r="A36">
        <v>20</v>
      </c>
      <c r="C36" s="5">
        <v>33</v>
      </c>
      <c r="D36" s="5">
        <f t="shared" si="0"/>
        <v>11207</v>
      </c>
      <c r="E36" s="5">
        <f t="shared" si="1"/>
        <v>3934</v>
      </c>
      <c r="F36" s="5">
        <f t="shared" si="2"/>
        <v>12125</v>
      </c>
      <c r="G36" s="5">
        <f t="shared" si="6"/>
        <v>0</v>
      </c>
      <c r="H36" s="5">
        <f t="shared" si="7"/>
        <v>27266</v>
      </c>
      <c r="J36" s="18">
        <v>16112.436655770176</v>
      </c>
      <c r="K36" s="5">
        <f t="shared" si="3"/>
        <v>6623</v>
      </c>
      <c r="L36" s="5">
        <f t="shared" si="4"/>
        <v>2325</v>
      </c>
      <c r="M36" s="5">
        <f t="shared" si="5"/>
        <v>7165</v>
      </c>
      <c r="N36" s="5">
        <f t="shared" si="8"/>
        <v>0</v>
      </c>
      <c r="O36" s="21">
        <v>23127.642298435621</v>
      </c>
      <c r="P36" s="20">
        <f t="shared" si="9"/>
        <v>7015.2056426654453</v>
      </c>
    </row>
    <row r="37" spans="1:16" x14ac:dyDescent="0.2">
      <c r="A37">
        <v>21</v>
      </c>
      <c r="C37" s="5">
        <v>32</v>
      </c>
      <c r="D37" s="5">
        <f t="shared" si="0"/>
        <v>10890</v>
      </c>
      <c r="E37" s="5">
        <f t="shared" si="1"/>
        <v>3825</v>
      </c>
      <c r="F37" s="5">
        <f t="shared" si="2"/>
        <v>11868</v>
      </c>
      <c r="G37" s="5">
        <f t="shared" si="6"/>
        <v>0</v>
      </c>
      <c r="H37" s="5">
        <f t="shared" si="7"/>
        <v>26583</v>
      </c>
      <c r="J37" s="18">
        <v>15992.436655770176</v>
      </c>
      <c r="K37" s="5">
        <f t="shared" si="3"/>
        <v>6551</v>
      </c>
      <c r="L37" s="5">
        <f t="shared" si="4"/>
        <v>2301</v>
      </c>
      <c r="M37" s="5">
        <f t="shared" si="5"/>
        <v>7140</v>
      </c>
      <c r="N37" s="5">
        <f t="shared" si="8"/>
        <v>0</v>
      </c>
      <c r="O37" s="21">
        <v>23127.642298435621</v>
      </c>
      <c r="P37" s="20">
        <f t="shared" si="9"/>
        <v>7135.2056426654453</v>
      </c>
    </row>
    <row r="38" spans="1:16" x14ac:dyDescent="0.2">
      <c r="A38">
        <v>22</v>
      </c>
      <c r="C38" s="5">
        <v>32</v>
      </c>
      <c r="D38" s="5">
        <f t="shared" si="0"/>
        <v>10890</v>
      </c>
      <c r="E38" s="5">
        <f t="shared" si="1"/>
        <v>3825</v>
      </c>
      <c r="F38" s="5">
        <f t="shared" si="2"/>
        <v>11868</v>
      </c>
      <c r="G38" s="5">
        <f t="shared" si="6"/>
        <v>0</v>
      </c>
      <c r="H38" s="5">
        <f t="shared" si="7"/>
        <v>26583</v>
      </c>
      <c r="J38" s="18">
        <v>15999.436655770176</v>
      </c>
      <c r="K38" s="5">
        <f t="shared" si="3"/>
        <v>6554</v>
      </c>
      <c r="L38" s="5">
        <f t="shared" si="4"/>
        <v>2302</v>
      </c>
      <c r="M38" s="5">
        <f t="shared" si="5"/>
        <v>7143</v>
      </c>
      <c r="N38" s="5">
        <f t="shared" si="8"/>
        <v>0</v>
      </c>
      <c r="O38" s="21">
        <v>23127.642298435621</v>
      </c>
      <c r="P38" s="20">
        <f t="shared" si="9"/>
        <v>7128.2056426654453</v>
      </c>
    </row>
    <row r="39" spans="1:16" x14ac:dyDescent="0.2">
      <c r="A39">
        <v>23</v>
      </c>
      <c r="C39" s="5">
        <v>32</v>
      </c>
      <c r="D39" s="5">
        <f t="shared" si="0"/>
        <v>10890</v>
      </c>
      <c r="E39" s="5">
        <f t="shared" si="1"/>
        <v>3825</v>
      </c>
      <c r="F39" s="5">
        <f t="shared" si="2"/>
        <v>11868</v>
      </c>
      <c r="G39" s="5">
        <f t="shared" si="6"/>
        <v>0</v>
      </c>
      <c r="H39" s="5">
        <f t="shared" si="7"/>
        <v>26583</v>
      </c>
      <c r="J39" s="18">
        <v>16000.436655770176</v>
      </c>
      <c r="K39" s="5">
        <f t="shared" si="3"/>
        <v>6555</v>
      </c>
      <c r="L39" s="5">
        <f t="shared" si="4"/>
        <v>2302</v>
      </c>
      <c r="M39" s="5">
        <f t="shared" si="5"/>
        <v>7143</v>
      </c>
      <c r="N39" s="5">
        <f t="shared" si="8"/>
        <v>0</v>
      </c>
      <c r="O39" s="21">
        <v>23127.642298435621</v>
      </c>
      <c r="P39" s="20">
        <f t="shared" si="9"/>
        <v>7127.2056426654453</v>
      </c>
    </row>
    <row r="40" spans="1:16" x14ac:dyDescent="0.2">
      <c r="A40">
        <v>24</v>
      </c>
      <c r="C40" s="5">
        <v>32</v>
      </c>
      <c r="D40" s="5">
        <f t="shared" si="0"/>
        <v>10890</v>
      </c>
      <c r="E40" s="5">
        <f t="shared" si="1"/>
        <v>3825</v>
      </c>
      <c r="F40" s="5">
        <f t="shared" si="2"/>
        <v>11868</v>
      </c>
      <c r="G40" s="5">
        <f t="shared" si="6"/>
        <v>0</v>
      </c>
      <c r="H40" s="5">
        <f t="shared" si="7"/>
        <v>26583</v>
      </c>
      <c r="J40" s="18">
        <v>16389.653012760704</v>
      </c>
      <c r="K40" s="5">
        <f t="shared" si="3"/>
        <v>6714</v>
      </c>
      <c r="L40" s="5">
        <f t="shared" si="4"/>
        <v>2358</v>
      </c>
      <c r="M40" s="5">
        <f t="shared" si="5"/>
        <v>7317</v>
      </c>
      <c r="N40" s="5">
        <f t="shared" si="8"/>
        <v>0</v>
      </c>
      <c r="O40" s="21">
        <v>23127.642298435621</v>
      </c>
      <c r="P40" s="20">
        <f t="shared" si="9"/>
        <v>6737.9892856749175</v>
      </c>
    </row>
    <row r="41" spans="1:16" x14ac:dyDescent="0.2">
      <c r="A41">
        <v>25</v>
      </c>
      <c r="C41" s="5">
        <v>32</v>
      </c>
      <c r="D41" s="5">
        <f t="shared" si="0"/>
        <v>10890</v>
      </c>
      <c r="E41" s="5">
        <f t="shared" si="1"/>
        <v>3825</v>
      </c>
      <c r="F41" s="5">
        <f t="shared" si="2"/>
        <v>11868</v>
      </c>
      <c r="G41" s="5">
        <f t="shared" si="6"/>
        <v>0</v>
      </c>
      <c r="H41" s="5">
        <f t="shared" si="7"/>
        <v>26583</v>
      </c>
      <c r="J41" s="18">
        <v>16389.653012760704</v>
      </c>
      <c r="K41" s="5">
        <f t="shared" si="3"/>
        <v>6714</v>
      </c>
      <c r="L41" s="5">
        <f t="shared" si="4"/>
        <v>2358</v>
      </c>
      <c r="M41" s="5">
        <f t="shared" si="5"/>
        <v>7317</v>
      </c>
      <c r="N41" s="5">
        <f t="shared" si="8"/>
        <v>0</v>
      </c>
      <c r="O41" s="21">
        <v>23127.642298435621</v>
      </c>
      <c r="P41" s="20">
        <f t="shared" si="9"/>
        <v>6737.9892856749175</v>
      </c>
    </row>
    <row r="42" spans="1:16" x14ac:dyDescent="0.2">
      <c r="A42">
        <v>26</v>
      </c>
      <c r="C42" s="5">
        <v>32</v>
      </c>
      <c r="D42" s="5">
        <f t="shared" si="0"/>
        <v>10890</v>
      </c>
      <c r="E42" s="5">
        <f t="shared" si="1"/>
        <v>3825</v>
      </c>
      <c r="F42" s="5">
        <f t="shared" si="2"/>
        <v>11868</v>
      </c>
      <c r="G42" s="5">
        <f t="shared" si="6"/>
        <v>0</v>
      </c>
      <c r="H42" s="5">
        <f t="shared" si="7"/>
        <v>26583</v>
      </c>
      <c r="J42" s="18">
        <v>16522.653012760704</v>
      </c>
      <c r="K42" s="5">
        <f t="shared" si="3"/>
        <v>6769</v>
      </c>
      <c r="L42" s="5">
        <f t="shared" si="4"/>
        <v>2377</v>
      </c>
      <c r="M42" s="5">
        <f t="shared" si="5"/>
        <v>7377</v>
      </c>
      <c r="N42" s="5">
        <f t="shared" si="8"/>
        <v>0</v>
      </c>
      <c r="O42" s="21">
        <v>23127.642298435621</v>
      </c>
      <c r="P42" s="20">
        <f t="shared" si="9"/>
        <v>6604.9892856749175</v>
      </c>
    </row>
    <row r="43" spans="1:16" x14ac:dyDescent="0.2">
      <c r="A43">
        <v>27</v>
      </c>
      <c r="C43" s="5">
        <v>31</v>
      </c>
      <c r="D43" s="5">
        <f t="shared" si="0"/>
        <v>10573</v>
      </c>
      <c r="E43" s="5">
        <f t="shared" si="1"/>
        <v>3716</v>
      </c>
      <c r="F43" s="5">
        <f t="shared" si="2"/>
        <v>11611</v>
      </c>
      <c r="G43" s="5">
        <f t="shared" si="6"/>
        <v>0</v>
      </c>
      <c r="H43" s="5">
        <f t="shared" si="7"/>
        <v>25900</v>
      </c>
      <c r="J43" s="18">
        <v>16911.869369751214</v>
      </c>
      <c r="K43" s="5">
        <f t="shared" si="3"/>
        <v>6904</v>
      </c>
      <c r="L43" s="5">
        <f t="shared" si="4"/>
        <v>2426</v>
      </c>
      <c r="M43" s="5">
        <f t="shared" si="5"/>
        <v>7582</v>
      </c>
      <c r="N43" s="5">
        <f t="shared" si="8"/>
        <v>0</v>
      </c>
      <c r="O43" s="21">
        <v>23717.368832731652</v>
      </c>
      <c r="P43" s="20">
        <f t="shared" si="9"/>
        <v>6805.4994629804387</v>
      </c>
    </row>
    <row r="44" spans="1:16" x14ac:dyDescent="0.2">
      <c r="A44">
        <v>28</v>
      </c>
      <c r="C44" s="5">
        <v>31</v>
      </c>
      <c r="D44" s="5">
        <f t="shared" si="0"/>
        <v>10573</v>
      </c>
      <c r="E44" s="5">
        <f t="shared" si="1"/>
        <v>3716</v>
      </c>
      <c r="F44" s="5">
        <f t="shared" si="2"/>
        <v>11611</v>
      </c>
      <c r="G44" s="5">
        <f t="shared" si="6"/>
        <v>0</v>
      </c>
      <c r="H44" s="5">
        <f t="shared" si="7"/>
        <v>25900</v>
      </c>
      <c r="J44" s="18">
        <v>16911.869369751214</v>
      </c>
      <c r="K44" s="5">
        <f t="shared" si="3"/>
        <v>6904</v>
      </c>
      <c r="L44" s="5">
        <f t="shared" si="4"/>
        <v>2426</v>
      </c>
      <c r="M44" s="5">
        <f t="shared" si="5"/>
        <v>7582</v>
      </c>
      <c r="N44" s="5">
        <f t="shared" si="8"/>
        <v>0</v>
      </c>
      <c r="O44" s="21">
        <v>23717.368832731652</v>
      </c>
      <c r="P44" s="20">
        <f t="shared" si="9"/>
        <v>6805.4994629804387</v>
      </c>
    </row>
    <row r="45" spans="1:16" x14ac:dyDescent="0.2">
      <c r="A45">
        <v>29</v>
      </c>
      <c r="C45" s="5">
        <v>31</v>
      </c>
      <c r="D45" s="5">
        <f t="shared" si="0"/>
        <v>10573</v>
      </c>
      <c r="E45" s="5">
        <f t="shared" si="1"/>
        <v>3716</v>
      </c>
      <c r="F45" s="5">
        <f t="shared" si="2"/>
        <v>11611</v>
      </c>
      <c r="G45" s="5">
        <f t="shared" si="6"/>
        <v>0</v>
      </c>
      <c r="H45" s="5">
        <f t="shared" si="7"/>
        <v>25900</v>
      </c>
      <c r="J45" s="18">
        <v>16911.869369751214</v>
      </c>
      <c r="K45" s="5">
        <f t="shared" si="3"/>
        <v>6904</v>
      </c>
      <c r="L45" s="5">
        <f t="shared" si="4"/>
        <v>2426</v>
      </c>
      <c r="M45" s="5">
        <f t="shared" si="5"/>
        <v>7582</v>
      </c>
      <c r="N45" s="5">
        <f t="shared" si="8"/>
        <v>0</v>
      </c>
      <c r="O45" s="21">
        <v>23717.368832731652</v>
      </c>
      <c r="P45" s="20">
        <f t="shared" si="9"/>
        <v>6805.4994629804387</v>
      </c>
    </row>
    <row r="46" spans="1:16" x14ac:dyDescent="0.2">
      <c r="A46">
        <v>30</v>
      </c>
      <c r="C46" s="5">
        <v>31</v>
      </c>
      <c r="D46" s="5">
        <f t="shared" si="0"/>
        <v>10573</v>
      </c>
      <c r="E46" s="5">
        <f t="shared" si="1"/>
        <v>3716</v>
      </c>
      <c r="F46" s="5">
        <f t="shared" si="2"/>
        <v>11611</v>
      </c>
      <c r="G46" s="5">
        <f t="shared" si="6"/>
        <v>0</v>
      </c>
      <c r="H46" s="5">
        <f t="shared" si="7"/>
        <v>25900</v>
      </c>
      <c r="J46" s="18">
        <v>16911.869369751214</v>
      </c>
      <c r="K46" s="5">
        <f t="shared" si="3"/>
        <v>6904</v>
      </c>
      <c r="L46" s="5">
        <f t="shared" si="4"/>
        <v>2426</v>
      </c>
      <c r="M46" s="5">
        <f t="shared" si="5"/>
        <v>7582</v>
      </c>
      <c r="N46" s="5">
        <f t="shared" si="8"/>
        <v>0</v>
      </c>
      <c r="O46" s="21">
        <v>23717.368832731652</v>
      </c>
      <c r="P46" s="20">
        <f t="shared" si="9"/>
        <v>6805.4994629804387</v>
      </c>
    </row>
    <row r="47" spans="1:16" x14ac:dyDescent="0.2">
      <c r="A47">
        <v>31</v>
      </c>
      <c r="C47" s="5">
        <v>31</v>
      </c>
      <c r="D47" s="5">
        <f t="shared" si="0"/>
        <v>10573</v>
      </c>
      <c r="E47" s="5">
        <f t="shared" si="1"/>
        <v>3716</v>
      </c>
      <c r="F47" s="5">
        <f t="shared" si="2"/>
        <v>11611</v>
      </c>
      <c r="G47" s="5">
        <f t="shared" si="6"/>
        <v>0</v>
      </c>
      <c r="H47" s="5">
        <f t="shared" si="7"/>
        <v>25900</v>
      </c>
      <c r="J47" s="18">
        <v>16911.869369751214</v>
      </c>
      <c r="K47" s="5">
        <f t="shared" si="3"/>
        <v>6904</v>
      </c>
      <c r="L47" s="5">
        <f t="shared" si="4"/>
        <v>2426</v>
      </c>
      <c r="M47" s="5">
        <f t="shared" si="5"/>
        <v>7582</v>
      </c>
      <c r="N47" s="5">
        <f t="shared" si="8"/>
        <v>0</v>
      </c>
      <c r="O47" s="18">
        <v>23717.368832731652</v>
      </c>
      <c r="P47" s="20">
        <f t="shared" si="9"/>
        <v>6805.4994629804387</v>
      </c>
    </row>
    <row r="48" spans="1:16" x14ac:dyDescent="0.2">
      <c r="C48" t="s">
        <v>1</v>
      </c>
      <c r="D48" s="6" t="s">
        <v>1</v>
      </c>
      <c r="E48" s="5" t="s">
        <v>1</v>
      </c>
      <c r="F48" s="5" t="s">
        <v>1</v>
      </c>
      <c r="G48" s="5"/>
      <c r="H48" s="7" t="s">
        <v>1</v>
      </c>
      <c r="J48" s="5" t="s">
        <v>1</v>
      </c>
    </row>
    <row r="49" spans="1:14" x14ac:dyDescent="0.2">
      <c r="A49" s="10" t="s">
        <v>0</v>
      </c>
      <c r="C49" s="5">
        <f t="shared" ref="C49:H49" si="10">SUM(C17:C48)</f>
        <v>995</v>
      </c>
      <c r="D49" s="5">
        <f t="shared" si="10"/>
        <v>338541</v>
      </c>
      <c r="E49" s="5">
        <f t="shared" si="10"/>
        <v>118902</v>
      </c>
      <c r="F49" s="5">
        <f t="shared" si="10"/>
        <v>368679</v>
      </c>
      <c r="G49" s="5">
        <f t="shared" si="10"/>
        <v>0</v>
      </c>
      <c r="H49" s="5">
        <f t="shared" si="10"/>
        <v>826122</v>
      </c>
      <c r="J49" s="9">
        <f>SUM(J17:J48)</f>
        <v>497654.10361489427</v>
      </c>
      <c r="K49" s="9">
        <f>SUM(K17:K48)</f>
        <v>203916</v>
      </c>
      <c r="L49" s="9">
        <f>SUM(L17:L48)</f>
        <v>71618</v>
      </c>
      <c r="M49" s="9">
        <f>SUM(M17:M48)</f>
        <v>222117</v>
      </c>
      <c r="N49" s="9">
        <f>SUM(N17:N48)</f>
        <v>0</v>
      </c>
    </row>
    <row r="50" spans="1:14" x14ac:dyDescent="0.2">
      <c r="D50" s="5" t="s">
        <v>1</v>
      </c>
    </row>
    <row r="51" spans="1:14" x14ac:dyDescent="0.2">
      <c r="E51" s="5"/>
      <c r="F51" s="5"/>
      <c r="G51" s="5"/>
      <c r="H51" s="5"/>
    </row>
    <row r="53" spans="1:14" x14ac:dyDescent="0.2">
      <c r="A53" s="3"/>
      <c r="B53" s="3"/>
      <c r="C53" s="3"/>
      <c r="H53" s="2"/>
    </row>
  </sheetData>
  <mergeCells count="2">
    <mergeCell ref="D11:H11"/>
    <mergeCell ref="K11:M11"/>
  </mergeCells>
  <phoneticPr fontId="0" type="noConversion"/>
  <printOptions horizontalCentered="1"/>
  <pageMargins left="0.53" right="0.43" top="1.17" bottom="0.56000000000000005" header="0.5" footer="0.17"/>
  <pageSetup scale="70" fitToHeight="2" orientation="landscape" horizontalDpi="300" verticalDpi="300" r:id="rId1"/>
  <headerFooter alignWithMargins="0">
    <oddHeader>&amp;C&amp;"Arial,Bold"&amp;12DELTA NATURAL GAS COMPANY
Allocation of Underground Storage Investment
(January)</oddHeader>
    <oddFooter>&amp;RExhibit WSS-4
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40"/>
  <sheetViews>
    <sheetView view="pageBreakPreview" zoomScale="90" zoomScaleNormal="70" zoomScaleSheetLayoutView="90" workbookViewId="0">
      <selection activeCell="F16" sqref="F16"/>
    </sheetView>
  </sheetViews>
  <sheetFormatPr defaultRowHeight="12.75" x14ac:dyDescent="0.2"/>
  <cols>
    <col min="1" max="1" width="25.5703125" customWidth="1"/>
    <col min="2" max="2" width="3.7109375" customWidth="1"/>
    <col min="3" max="3" width="12.7109375" customWidth="1"/>
    <col min="4" max="4" width="15.7109375" customWidth="1"/>
    <col min="5" max="8" width="12.85546875" customWidth="1"/>
    <col min="10" max="13" width="13" customWidth="1"/>
    <col min="14" max="14" width="11.5703125" customWidth="1"/>
  </cols>
  <sheetData>
    <row r="2" spans="1:14" x14ac:dyDescent="0.2">
      <c r="E2" s="2" t="s">
        <v>24</v>
      </c>
      <c r="F2" s="2" t="s">
        <v>27</v>
      </c>
      <c r="G2" s="2"/>
    </row>
    <row r="3" spans="1:14" x14ac:dyDescent="0.2">
      <c r="D3" s="2"/>
      <c r="E3" s="2" t="s">
        <v>25</v>
      </c>
      <c r="F3" s="2" t="s">
        <v>25</v>
      </c>
      <c r="G3" s="2"/>
      <c r="H3" s="3"/>
    </row>
    <row r="4" spans="1:14" x14ac:dyDescent="0.2">
      <c r="D4" s="2"/>
      <c r="E4" s="2" t="s">
        <v>23</v>
      </c>
      <c r="F4" s="2" t="s">
        <v>23</v>
      </c>
      <c r="G4" s="2"/>
      <c r="H4" s="2"/>
    </row>
    <row r="5" spans="1:14" x14ac:dyDescent="0.2">
      <c r="D5" s="2" t="s">
        <v>23</v>
      </c>
      <c r="E5" s="2" t="s">
        <v>26</v>
      </c>
      <c r="F5" s="2" t="s">
        <v>26</v>
      </c>
      <c r="G5" s="2"/>
      <c r="H5" s="2" t="s">
        <v>0</v>
      </c>
    </row>
    <row r="6" spans="1:14" x14ac:dyDescent="0.2">
      <c r="D6" s="1"/>
      <c r="E6" s="1"/>
      <c r="F6" s="1"/>
      <c r="G6" s="1"/>
    </row>
    <row r="7" spans="1:14" x14ac:dyDescent="0.2">
      <c r="A7" s="3" t="s">
        <v>22</v>
      </c>
      <c r="D7" s="5">
        <f>'Ex3. pg2of5 - Nov. Load &amp; Alloc'!D7</f>
        <v>746</v>
      </c>
      <c r="E7" s="5">
        <f>'Ex3. pg2of5 - Nov. Load &amp; Alloc'!E7</f>
        <v>337</v>
      </c>
      <c r="F7" s="5">
        <f>'Ex3. pg2of5 - Nov. Load &amp; Alloc'!F7</f>
        <v>3644</v>
      </c>
      <c r="G7" s="5">
        <f>'Ex3, pg4of5 - Jan Load &amp; Alloc.'!G7</f>
        <v>0</v>
      </c>
      <c r="H7" s="5">
        <f>SUM(D7:G7)</f>
        <v>4727</v>
      </c>
    </row>
    <row r="8" spans="1:14" x14ac:dyDescent="0.2">
      <c r="A8" s="3" t="s">
        <v>21</v>
      </c>
      <c r="D8" s="5">
        <f>'Ex3. pg2of5 - Nov. Load &amp; Alloc'!D8</f>
        <v>317</v>
      </c>
      <c r="E8" s="5">
        <f>'Ex3. pg2of5 - Nov. Load &amp; Alloc'!E8</f>
        <v>109</v>
      </c>
      <c r="F8" s="5">
        <f>'Ex3. pg2of5 - Nov. Load &amp; Alloc'!F8</f>
        <v>257</v>
      </c>
      <c r="G8" s="5">
        <f>'Ex3, pg4of5 - Jan Load &amp; Alloc.'!G8</f>
        <v>0</v>
      </c>
      <c r="H8" s="5">
        <f>SUM(D8:G8)</f>
        <v>683</v>
      </c>
    </row>
    <row r="9" spans="1:14" x14ac:dyDescent="0.2">
      <c r="D9" s="5"/>
      <c r="E9" s="5"/>
      <c r="F9" s="5"/>
      <c r="G9" s="5"/>
      <c r="H9" s="5"/>
    </row>
    <row r="10" spans="1:14" x14ac:dyDescent="0.2">
      <c r="D10" s="5"/>
      <c r="E10" s="5"/>
      <c r="F10" s="5"/>
      <c r="G10" s="5"/>
      <c r="H10" s="5"/>
    </row>
    <row r="11" spans="1:14" x14ac:dyDescent="0.2">
      <c r="D11" s="24" t="s">
        <v>19</v>
      </c>
      <c r="E11" s="25"/>
      <c r="F11" s="25"/>
      <c r="G11" s="25"/>
      <c r="H11" s="26"/>
      <c r="K11" s="27" t="s">
        <v>20</v>
      </c>
      <c r="L11" s="28"/>
      <c r="M11" s="29"/>
    </row>
    <row r="12" spans="1:14" x14ac:dyDescent="0.2">
      <c r="E12" s="2" t="s">
        <v>24</v>
      </c>
      <c r="F12" s="2" t="s">
        <v>27</v>
      </c>
      <c r="G12" s="2"/>
      <c r="H12" s="17"/>
      <c r="L12" s="2" t="s">
        <v>24</v>
      </c>
      <c r="M12" s="2" t="s">
        <v>27</v>
      </c>
      <c r="N12" s="2"/>
    </row>
    <row r="13" spans="1:14" x14ac:dyDescent="0.2">
      <c r="A13" s="3"/>
      <c r="B13" s="3"/>
      <c r="C13" s="3"/>
      <c r="D13" s="2"/>
      <c r="E13" s="2" t="s">
        <v>25</v>
      </c>
      <c r="F13" s="2" t="s">
        <v>25</v>
      </c>
      <c r="G13" s="2"/>
      <c r="H13" s="3"/>
      <c r="J13" s="2" t="s">
        <v>7</v>
      </c>
      <c r="K13" s="2"/>
      <c r="L13" s="2" t="s">
        <v>25</v>
      </c>
      <c r="M13" s="2" t="s">
        <v>25</v>
      </c>
      <c r="N13" s="2"/>
    </row>
    <row r="14" spans="1:14" x14ac:dyDescent="0.2">
      <c r="A14" s="2" t="s">
        <v>1</v>
      </c>
      <c r="B14" s="3"/>
      <c r="C14" s="2" t="s">
        <v>5</v>
      </c>
      <c r="D14" s="2"/>
      <c r="E14" s="2" t="s">
        <v>23</v>
      </c>
      <c r="F14" s="2" t="s">
        <v>23</v>
      </c>
      <c r="G14" s="2"/>
      <c r="H14" s="3"/>
      <c r="J14" s="2" t="s">
        <v>8</v>
      </c>
      <c r="K14" s="2"/>
      <c r="L14" s="2" t="s">
        <v>23</v>
      </c>
      <c r="M14" s="2" t="s">
        <v>23</v>
      </c>
      <c r="N14" s="2"/>
    </row>
    <row r="15" spans="1:14" x14ac:dyDescent="0.2">
      <c r="A15" s="2" t="s">
        <v>4</v>
      </c>
      <c r="B15" s="3"/>
      <c r="C15" s="2" t="s">
        <v>6</v>
      </c>
      <c r="D15" s="2" t="s">
        <v>23</v>
      </c>
      <c r="E15" s="2" t="s">
        <v>26</v>
      </c>
      <c r="F15" s="2" t="s">
        <v>26</v>
      </c>
      <c r="G15" s="2"/>
      <c r="H15" s="2" t="s">
        <v>0</v>
      </c>
      <c r="J15" s="2" t="s">
        <v>9</v>
      </c>
      <c r="K15" s="2" t="s">
        <v>23</v>
      </c>
      <c r="L15" s="2" t="s">
        <v>26</v>
      </c>
      <c r="M15" s="2" t="s">
        <v>26</v>
      </c>
      <c r="N15" s="2"/>
    </row>
    <row r="17" spans="1:16" x14ac:dyDescent="0.2">
      <c r="A17">
        <v>1</v>
      </c>
      <c r="C17" s="5">
        <v>31</v>
      </c>
      <c r="D17" s="5">
        <f t="shared" ref="D17:D26" si="0">D$7+(C17*D$8)</f>
        <v>10573</v>
      </c>
      <c r="E17" s="5">
        <f t="shared" ref="E17:E26" si="1">E$7+(C17*E$8)</f>
        <v>3716</v>
      </c>
      <c r="F17" s="5">
        <f t="shared" ref="F17:F26" si="2">F$7+(C17*F$8)</f>
        <v>11611</v>
      </c>
      <c r="G17" s="5">
        <f>G$7+(C17*G$8)</f>
        <v>0</v>
      </c>
      <c r="H17" s="5">
        <f>SUM(D17:G17)</f>
        <v>25900</v>
      </c>
      <c r="J17" s="5">
        <v>16348.497295542154</v>
      </c>
      <c r="K17" s="5">
        <f t="shared" ref="K17:K26" si="3">ROUND((D17/H17)*J17,0)</f>
        <v>6674</v>
      </c>
      <c r="L17" s="5">
        <f t="shared" ref="L17:L26" si="4">ROUND((E17/H17)*J17,0)</f>
        <v>2346</v>
      </c>
      <c r="M17" s="5">
        <f t="shared" ref="M17:M26" si="5">ROUND((F17/H17)*J17,0)</f>
        <v>7329</v>
      </c>
      <c r="N17" s="5">
        <f>ROUND((G17/H17)*J17,0)</f>
        <v>0</v>
      </c>
      <c r="O17" s="19">
        <v>23127.642298435621</v>
      </c>
      <c r="P17" s="19">
        <f>O17-J17</f>
        <v>6779.1450028934669</v>
      </c>
    </row>
    <row r="18" spans="1:16" x14ac:dyDescent="0.2">
      <c r="A18">
        <v>2</v>
      </c>
      <c r="C18" s="5">
        <v>30</v>
      </c>
      <c r="D18" s="5">
        <f t="shared" si="0"/>
        <v>10256</v>
      </c>
      <c r="E18" s="5">
        <f t="shared" si="1"/>
        <v>3607</v>
      </c>
      <c r="F18" s="5">
        <f t="shared" si="2"/>
        <v>11354</v>
      </c>
      <c r="G18" s="5">
        <f t="shared" ref="G18:G26" si="6">G$7+(C18*G$8)</f>
        <v>0</v>
      </c>
      <c r="H18" s="5">
        <f t="shared" ref="H18:H26" si="7">SUM(D18:G18)</f>
        <v>25217</v>
      </c>
      <c r="J18" s="5">
        <v>16321.497295542154</v>
      </c>
      <c r="K18" s="5">
        <f t="shared" si="3"/>
        <v>6638</v>
      </c>
      <c r="L18" s="5">
        <f t="shared" si="4"/>
        <v>2335</v>
      </c>
      <c r="M18" s="5">
        <f t="shared" si="5"/>
        <v>7349</v>
      </c>
      <c r="N18" s="5">
        <f t="shared" ref="N18:N26" si="8">ROUND((G18/H18)*J18,0)</f>
        <v>0</v>
      </c>
      <c r="O18" s="19">
        <v>23127.642298435621</v>
      </c>
      <c r="P18" s="19">
        <f t="shared" ref="P18:P26" si="9">O18-J18</f>
        <v>6806.1450028934669</v>
      </c>
    </row>
    <row r="19" spans="1:16" x14ac:dyDescent="0.2">
      <c r="A19">
        <v>3</v>
      </c>
      <c r="C19" s="5">
        <v>30</v>
      </c>
      <c r="D19" s="5">
        <f t="shared" si="0"/>
        <v>10256</v>
      </c>
      <c r="E19" s="5">
        <f t="shared" si="1"/>
        <v>3607</v>
      </c>
      <c r="F19" s="5">
        <f t="shared" si="2"/>
        <v>11354</v>
      </c>
      <c r="G19" s="5">
        <f t="shared" si="6"/>
        <v>0</v>
      </c>
      <c r="H19" s="5">
        <f t="shared" si="7"/>
        <v>25217</v>
      </c>
      <c r="J19" s="5">
        <v>15951.576128702338</v>
      </c>
      <c r="K19" s="5">
        <f t="shared" si="3"/>
        <v>6488</v>
      </c>
      <c r="L19" s="5">
        <f t="shared" si="4"/>
        <v>2282</v>
      </c>
      <c r="M19" s="5">
        <f t="shared" si="5"/>
        <v>7182</v>
      </c>
      <c r="N19" s="5">
        <f t="shared" si="8"/>
        <v>0</v>
      </c>
      <c r="O19" s="19">
        <v>22537.915764139594</v>
      </c>
      <c r="P19" s="19">
        <f t="shared" si="9"/>
        <v>6586.3396354372562</v>
      </c>
    </row>
    <row r="20" spans="1:16" x14ac:dyDescent="0.2">
      <c r="A20">
        <v>4</v>
      </c>
      <c r="C20" s="5">
        <v>30</v>
      </c>
      <c r="D20" s="5">
        <f t="shared" si="0"/>
        <v>10256</v>
      </c>
      <c r="E20" s="5">
        <f t="shared" si="1"/>
        <v>3607</v>
      </c>
      <c r="F20" s="5">
        <f t="shared" si="2"/>
        <v>11354</v>
      </c>
      <c r="G20" s="5">
        <f t="shared" si="6"/>
        <v>0</v>
      </c>
      <c r="H20" s="5">
        <f t="shared" si="7"/>
        <v>25217</v>
      </c>
      <c r="J20" s="5">
        <v>15559.654961862525</v>
      </c>
      <c r="K20" s="5">
        <f t="shared" si="3"/>
        <v>6328</v>
      </c>
      <c r="L20" s="5">
        <f t="shared" si="4"/>
        <v>2226</v>
      </c>
      <c r="M20" s="5">
        <f t="shared" si="5"/>
        <v>7006</v>
      </c>
      <c r="N20" s="5">
        <f t="shared" si="8"/>
        <v>0</v>
      </c>
      <c r="O20" s="19">
        <v>22537.915764139594</v>
      </c>
      <c r="P20" s="19">
        <f t="shared" si="9"/>
        <v>6978.2608022770692</v>
      </c>
    </row>
    <row r="21" spans="1:16" x14ac:dyDescent="0.2">
      <c r="A21">
        <v>5</v>
      </c>
      <c r="C21" s="5">
        <v>30</v>
      </c>
      <c r="D21" s="5">
        <f t="shared" si="0"/>
        <v>10256</v>
      </c>
      <c r="E21" s="5">
        <f t="shared" si="1"/>
        <v>3607</v>
      </c>
      <c r="F21" s="5">
        <f t="shared" si="2"/>
        <v>11354</v>
      </c>
      <c r="G21" s="5">
        <f t="shared" si="6"/>
        <v>0</v>
      </c>
      <c r="H21" s="5">
        <f t="shared" si="7"/>
        <v>25217</v>
      </c>
      <c r="J21" s="5">
        <v>15179.733795022716</v>
      </c>
      <c r="K21" s="5">
        <f t="shared" si="3"/>
        <v>6174</v>
      </c>
      <c r="L21" s="5">
        <f t="shared" si="4"/>
        <v>2171</v>
      </c>
      <c r="M21" s="5">
        <f t="shared" si="5"/>
        <v>6835</v>
      </c>
      <c r="N21" s="5">
        <f t="shared" si="8"/>
        <v>0</v>
      </c>
      <c r="O21" s="19">
        <v>21948.189229843567</v>
      </c>
      <c r="P21" s="19">
        <f t="shared" si="9"/>
        <v>6768.4554348208512</v>
      </c>
    </row>
    <row r="22" spans="1:16" x14ac:dyDescent="0.2">
      <c r="A22">
        <v>6</v>
      </c>
      <c r="C22" s="5">
        <v>30</v>
      </c>
      <c r="D22" s="5">
        <f t="shared" si="0"/>
        <v>10256</v>
      </c>
      <c r="E22" s="5">
        <f t="shared" si="1"/>
        <v>3607</v>
      </c>
      <c r="F22" s="5">
        <f t="shared" si="2"/>
        <v>11354</v>
      </c>
      <c r="G22" s="5">
        <f t="shared" si="6"/>
        <v>0</v>
      </c>
      <c r="H22" s="5">
        <f t="shared" si="7"/>
        <v>25217</v>
      </c>
      <c r="J22" s="5">
        <v>15305.733795022716</v>
      </c>
      <c r="K22" s="5">
        <f t="shared" si="3"/>
        <v>6225</v>
      </c>
      <c r="L22" s="5">
        <f t="shared" si="4"/>
        <v>2189</v>
      </c>
      <c r="M22" s="5">
        <f t="shared" si="5"/>
        <v>6891</v>
      </c>
      <c r="N22" s="5">
        <f t="shared" si="8"/>
        <v>0</v>
      </c>
      <c r="O22" s="19">
        <v>21948.189229843567</v>
      </c>
      <c r="P22" s="19">
        <f t="shared" si="9"/>
        <v>6642.4554348208512</v>
      </c>
    </row>
    <row r="23" spans="1:16" x14ac:dyDescent="0.2">
      <c r="A23">
        <v>7</v>
      </c>
      <c r="C23" s="5">
        <v>30</v>
      </c>
      <c r="D23" s="5">
        <f t="shared" si="0"/>
        <v>10256</v>
      </c>
      <c r="E23" s="5">
        <f t="shared" si="1"/>
        <v>3607</v>
      </c>
      <c r="F23" s="5">
        <f t="shared" si="2"/>
        <v>11354</v>
      </c>
      <c r="G23" s="5">
        <f t="shared" si="6"/>
        <v>0</v>
      </c>
      <c r="H23" s="5">
        <f t="shared" si="7"/>
        <v>25217</v>
      </c>
      <c r="J23" s="5">
        <v>15304.733795022716</v>
      </c>
      <c r="K23" s="5">
        <f t="shared" si="3"/>
        <v>6225</v>
      </c>
      <c r="L23" s="5">
        <f t="shared" si="4"/>
        <v>2189</v>
      </c>
      <c r="M23" s="5">
        <f t="shared" si="5"/>
        <v>6891</v>
      </c>
      <c r="N23" s="5">
        <f t="shared" si="8"/>
        <v>0</v>
      </c>
      <c r="O23" s="19">
        <v>21948.189229843567</v>
      </c>
      <c r="P23" s="19">
        <f t="shared" si="9"/>
        <v>6643.4554348208512</v>
      </c>
    </row>
    <row r="24" spans="1:16" x14ac:dyDescent="0.2">
      <c r="A24">
        <v>8</v>
      </c>
      <c r="C24" s="5">
        <v>30</v>
      </c>
      <c r="D24" s="5">
        <f t="shared" si="0"/>
        <v>10256</v>
      </c>
      <c r="E24" s="5">
        <f t="shared" si="1"/>
        <v>3607</v>
      </c>
      <c r="F24" s="5">
        <f t="shared" si="2"/>
        <v>11354</v>
      </c>
      <c r="G24" s="5">
        <f t="shared" si="6"/>
        <v>0</v>
      </c>
      <c r="H24" s="5">
        <f t="shared" si="7"/>
        <v>25217</v>
      </c>
      <c r="J24" s="5">
        <v>14925.812628182903</v>
      </c>
      <c r="K24" s="5">
        <f t="shared" si="3"/>
        <v>6070</v>
      </c>
      <c r="L24" s="5">
        <f t="shared" si="4"/>
        <v>2135</v>
      </c>
      <c r="M24" s="5">
        <f t="shared" si="5"/>
        <v>6720</v>
      </c>
      <c r="N24" s="5">
        <f t="shared" si="8"/>
        <v>0</v>
      </c>
      <c r="O24" s="19">
        <v>21358.462695547536</v>
      </c>
      <c r="P24" s="19">
        <f t="shared" si="9"/>
        <v>6432.6500673646333</v>
      </c>
    </row>
    <row r="25" spans="1:16" x14ac:dyDescent="0.2">
      <c r="A25">
        <v>9</v>
      </c>
      <c r="C25" s="5">
        <v>29</v>
      </c>
      <c r="D25" s="5">
        <f t="shared" si="0"/>
        <v>9939</v>
      </c>
      <c r="E25" s="5">
        <f t="shared" si="1"/>
        <v>3498</v>
      </c>
      <c r="F25" s="5">
        <f t="shared" si="2"/>
        <v>11097</v>
      </c>
      <c r="G25" s="5">
        <f t="shared" si="6"/>
        <v>0</v>
      </c>
      <c r="H25" s="5">
        <f t="shared" si="7"/>
        <v>24534</v>
      </c>
      <c r="J25" s="5">
        <v>14922.812628182903</v>
      </c>
      <c r="K25" s="5">
        <f t="shared" si="3"/>
        <v>6045</v>
      </c>
      <c r="L25" s="5">
        <f t="shared" si="4"/>
        <v>2128</v>
      </c>
      <c r="M25" s="5">
        <f t="shared" si="5"/>
        <v>6750</v>
      </c>
      <c r="N25" s="5">
        <f t="shared" si="8"/>
        <v>0</v>
      </c>
      <c r="O25" s="19">
        <v>21358.462695547536</v>
      </c>
      <c r="P25" s="19">
        <f t="shared" si="9"/>
        <v>6435.6500673646333</v>
      </c>
    </row>
    <row r="26" spans="1:16" x14ac:dyDescent="0.2">
      <c r="A26">
        <v>10</v>
      </c>
      <c r="C26" s="5">
        <v>29</v>
      </c>
      <c r="D26" s="5">
        <f t="shared" si="0"/>
        <v>9939</v>
      </c>
      <c r="E26" s="5">
        <f t="shared" si="1"/>
        <v>3498</v>
      </c>
      <c r="F26" s="5">
        <f t="shared" si="2"/>
        <v>11097</v>
      </c>
      <c r="G26" s="5">
        <f t="shared" si="6"/>
        <v>0</v>
      </c>
      <c r="H26" s="5">
        <f t="shared" si="7"/>
        <v>24534</v>
      </c>
      <c r="J26" s="5">
        <v>14913.812628182903</v>
      </c>
      <c r="K26" s="5">
        <f t="shared" si="3"/>
        <v>6042</v>
      </c>
      <c r="L26" s="5">
        <f t="shared" si="4"/>
        <v>2126</v>
      </c>
      <c r="M26" s="5">
        <f t="shared" si="5"/>
        <v>6746</v>
      </c>
      <c r="N26" s="5">
        <f t="shared" si="8"/>
        <v>0</v>
      </c>
      <c r="O26" s="19">
        <v>20768.736161251509</v>
      </c>
      <c r="P26" s="19">
        <f t="shared" si="9"/>
        <v>5854.923533068606</v>
      </c>
    </row>
    <row r="27" spans="1:16" x14ac:dyDescent="0.2">
      <c r="C27" s="5"/>
    </row>
    <row r="29" spans="1:16" x14ac:dyDescent="0.2">
      <c r="A29" t="s">
        <v>1</v>
      </c>
    </row>
    <row r="30" spans="1:16" x14ac:dyDescent="0.2">
      <c r="A30" s="10" t="s">
        <v>0</v>
      </c>
      <c r="C30" s="5">
        <f t="shared" ref="C30:H30" si="10">SUM(C17:C29)</f>
        <v>299</v>
      </c>
      <c r="D30" s="5">
        <f t="shared" si="10"/>
        <v>102243</v>
      </c>
      <c r="E30" s="5">
        <f t="shared" si="10"/>
        <v>35961</v>
      </c>
      <c r="F30" s="5">
        <f t="shared" si="10"/>
        <v>113283</v>
      </c>
      <c r="G30" s="5">
        <f t="shared" si="10"/>
        <v>0</v>
      </c>
      <c r="H30" s="5">
        <f t="shared" si="10"/>
        <v>251487</v>
      </c>
      <c r="J30" s="5">
        <f>SUM(J17:J29)</f>
        <v>154733.864951266</v>
      </c>
      <c r="K30" s="5">
        <f>SUM(K17:K29)</f>
        <v>62909</v>
      </c>
      <c r="L30" s="5">
        <f>SUM(L17:L29)</f>
        <v>22127</v>
      </c>
      <c r="M30" s="5">
        <f>SUM(M17:M29)</f>
        <v>69699</v>
      </c>
      <c r="N30" s="5">
        <f>SUM(N17:N29)</f>
        <v>0</v>
      </c>
    </row>
    <row r="33" spans="3:13" x14ac:dyDescent="0.2">
      <c r="K33" s="5" t="s">
        <v>1</v>
      </c>
      <c r="L33" s="5" t="s">
        <v>1</v>
      </c>
      <c r="M33" s="5" t="s">
        <v>1</v>
      </c>
    </row>
    <row r="39" spans="3:13" x14ac:dyDescent="0.2">
      <c r="C39" t="s">
        <v>1</v>
      </c>
      <c r="D39" s="6" t="s">
        <v>1</v>
      </c>
      <c r="E39" s="5" t="s">
        <v>1</v>
      </c>
      <c r="F39" s="5" t="s">
        <v>1</v>
      </c>
      <c r="G39" s="5"/>
      <c r="H39" s="7" t="s">
        <v>1</v>
      </c>
    </row>
    <row r="40" spans="3:13" x14ac:dyDescent="0.2">
      <c r="C40" t="s">
        <v>1</v>
      </c>
      <c r="D40" s="5" t="s">
        <v>1</v>
      </c>
      <c r="E40" s="5" t="s">
        <v>1</v>
      </c>
      <c r="F40" s="5" t="s">
        <v>1</v>
      </c>
      <c r="G40" s="5"/>
    </row>
  </sheetData>
  <mergeCells count="2">
    <mergeCell ref="D11:H11"/>
    <mergeCell ref="K11:M11"/>
  </mergeCells>
  <phoneticPr fontId="0" type="noConversion"/>
  <printOptions horizontalCentered="1"/>
  <pageMargins left="0.66" right="0.35" top="1.1599999999999999" bottom="0.56000000000000005" header="0.5" footer="0.17"/>
  <pageSetup scale="76" fitToHeight="2" orientation="landscape" horizontalDpi="300" verticalDpi="300" r:id="rId1"/>
  <headerFooter alignWithMargins="0">
    <oddHeader>&amp;C&amp;"Arial,Bold"&amp;12DELTA NATURAL GAS COMPANY
Allocation of Underground Storage Investment
(February)</oddHeader>
    <oddFooter>&amp;RExhibit WSS-4
Page 5 of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3127AD-E1B8-41C5-A5A4-2F40729B3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7394CB-E8F7-4D2F-81B5-36F086065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171EB2-1B13-496E-B75E-90F91F3785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Ex3,pg1of5 - alloc summary</vt:lpstr>
      <vt:lpstr>Ex3. pg2of5 - Nov. Load &amp; Alloc</vt:lpstr>
      <vt:lpstr>Ex3,pg3of5 - Dec. Load &amp; Alloc.</vt:lpstr>
      <vt:lpstr>Ex3, pg4of5 - Jan Load &amp; Alloc.</vt:lpstr>
      <vt:lpstr>Feb Load &amp; Alloc</vt:lpstr>
      <vt:lpstr>'Ex3, pg4of5 - Jan Load &amp; Alloc.'!Print_Area</vt:lpstr>
      <vt:lpstr>'Ex3,pg1of5 - alloc summary'!Print_Area</vt:lpstr>
      <vt:lpstr>'Ex3,pg3of5 - Dec. Load &amp; Alloc.'!Print_Area</vt:lpstr>
      <vt:lpstr>'Ex3. pg2of5 - Nov. Load &amp; Alloc'!Print_Area</vt:lpstr>
      <vt:lpstr>'Feb Load &amp; Alloc'!Print_Area</vt:lpstr>
    </vt:vector>
  </TitlesOfParts>
  <Company>LGE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Graves Garcia</dc:creator>
  <cp:lastModifiedBy>William Seelye</cp:lastModifiedBy>
  <cp:lastPrinted>2021-05-26T18:45:27Z</cp:lastPrinted>
  <dcterms:created xsi:type="dcterms:W3CDTF">1999-03-05T21:39:19Z</dcterms:created>
  <dcterms:modified xsi:type="dcterms:W3CDTF">2021-05-26T18:47:33Z</dcterms:modified>
</cp:coreProperties>
</file>