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Delta Gas/2021 Rate Case/Workpapers/"/>
    </mc:Choice>
  </mc:AlternateContent>
  <xr:revisionPtr revIDLastSave="864" documentId="8_{585007D6-03FA-4EAB-AFAD-39A5712987C5}" xr6:coauthVersionLast="47" xr6:coauthVersionMax="47" xr10:uidLastSave="{BB07F1BA-0FC0-4AD2-88D9-D302AE3D852D}"/>
  <bookViews>
    <workbookView xWindow="28680" yWindow="-120" windowWidth="29040" windowHeight="15840" xr2:uid="{82DDE9B1-1920-455E-BFC8-6EBA428AC605}"/>
  </bookViews>
  <sheets>
    <sheet name="Sheet1" sheetId="1" r:id="rId1"/>
  </sheets>
  <definedNames>
    <definedName name="_xlnm.Print_Area" localSheetId="0">Sheet1!$Q$1:$U$16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T16" i="1" s="1"/>
  <c r="U16" i="1" s="1"/>
  <c r="O15" i="1"/>
  <c r="T15" i="1" s="1"/>
  <c r="U15" i="1" s="1"/>
  <c r="O14" i="1"/>
  <c r="T14" i="1" s="1"/>
  <c r="U14" i="1" s="1"/>
  <c r="O11" i="1"/>
  <c r="T11" i="1" s="1"/>
  <c r="U11" i="1" s="1"/>
  <c r="O9" i="1"/>
  <c r="T9" i="1" s="1"/>
  <c r="U9" i="1" s="1"/>
  <c r="O13" i="1"/>
  <c r="T13" i="1" s="1"/>
  <c r="U13" i="1" s="1"/>
  <c r="O8" i="1"/>
  <c r="T8" i="1" s="1"/>
  <c r="U8" i="1" s="1"/>
  <c r="O12" i="1"/>
  <c r="T12" i="1" s="1"/>
  <c r="U12" i="1" s="1"/>
  <c r="O7" i="1"/>
  <c r="T7" i="1" s="1"/>
  <c r="U7" i="1" s="1"/>
  <c r="O10" i="1" l="1"/>
  <c r="T10" i="1" s="1"/>
  <c r="U10" i="1" s="1"/>
</calcChain>
</file>

<file path=xl/sharedStrings.xml><?xml version="1.0" encoding="utf-8"?>
<sst xmlns="http://schemas.openxmlformats.org/spreadsheetml/2006/main" count="89" uniqueCount="48">
  <si>
    <t>Account</t>
  </si>
  <si>
    <t>Description</t>
  </si>
  <si>
    <t>Current</t>
  </si>
  <si>
    <t>Proposed</t>
  </si>
  <si>
    <t>Survivor Curve</t>
  </si>
  <si>
    <t>R1</t>
  </si>
  <si>
    <t>Average Srervice Life (ASL)</t>
  </si>
  <si>
    <t>Net Salvage</t>
  </si>
  <si>
    <t>R3</t>
  </si>
  <si>
    <t>S0</t>
  </si>
  <si>
    <t>S3</t>
  </si>
  <si>
    <t>R5</t>
  </si>
  <si>
    <t>L1</t>
  </si>
  <si>
    <t>Depreciation Rates</t>
  </si>
  <si>
    <t>Recommended</t>
  </si>
  <si>
    <t>Analysis of Depreciation Rates</t>
  </si>
  <si>
    <t>Delta Natural Gas Company</t>
  </si>
  <si>
    <t>367</t>
  </si>
  <si>
    <t>368</t>
  </si>
  <si>
    <t>369</t>
  </si>
  <si>
    <t>376</t>
  </si>
  <si>
    <t>378</t>
  </si>
  <si>
    <t>380</t>
  </si>
  <si>
    <t>381</t>
  </si>
  <si>
    <t>382</t>
  </si>
  <si>
    <t>383</t>
  </si>
  <si>
    <t>385</t>
  </si>
  <si>
    <t>TRANSMISSION MAINS</t>
  </si>
  <si>
    <t>MEASURING &amp; REG STAT EQUIPMENT</t>
  </si>
  <si>
    <t>DISTRIBUTION MAINS</t>
  </si>
  <si>
    <t>MEAS &amp; REG STAT - GENERAL</t>
  </si>
  <si>
    <t>SERVICES</t>
  </si>
  <si>
    <t>METERS</t>
  </si>
  <si>
    <t>METER &amp; REGULATOR  INSTALLATION</t>
  </si>
  <si>
    <t>HOUSE REGULATORS</t>
  </si>
  <si>
    <t>INDUSTRIAL METER SETS</t>
  </si>
  <si>
    <t>S4</t>
  </si>
  <si>
    <t>S1</t>
  </si>
  <si>
    <t>S6</t>
  </si>
  <si>
    <t>Average Remaining Life</t>
  </si>
  <si>
    <t>Remaining Life</t>
  </si>
  <si>
    <t>L0</t>
  </si>
  <si>
    <t>S5</t>
  </si>
  <si>
    <t>O2</t>
  </si>
  <si>
    <t>L2</t>
  </si>
  <si>
    <t>COMPRESSOR STATION EQUIPMENT</t>
  </si>
  <si>
    <t>Change in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</si>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</sst>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5" fillId="0" borderId="6" xfId="0" applyFont="1" applyBorder="1"/>
    <xf numFmtId="0" fontId="6" fillId="0" borderId="0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0" xfId="0" applyFont="1" applyFill="1"/>
    <xf numFmtId="164" fontId="7" fillId="0" borderId="11" xfId="0" applyNumberFormat="1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43" fontId="5" fillId="0" borderId="0" xfId="2" applyFont="1" applyFill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0" fontId="5" fillId="0" borderId="0" xfId="1" applyNumberFormat="1" applyFont="1" applyFill="1" applyBorder="1" applyAlignment="1">
      <alignment horizontal="center"/>
    </xf>
    <xf numFmtId="10" fontId="7" fillId="0" borderId="7" xfId="0" applyNumberFormat="1" applyFont="1" applyFill="1" applyBorder="1" applyAlignment="1">
      <alignment horizontal="center"/>
    </xf>
    <xf numFmtId="10" fontId="5" fillId="0" borderId="8" xfId="1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43" fontId="7" fillId="0" borderId="0" xfId="2" applyFont="1" applyFill="1" applyAlignment="1">
      <alignment horizontal="right"/>
    </xf>
    <xf numFmtId="164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0" fontId="7" fillId="0" borderId="9" xfId="0" applyNumberFormat="1" applyFont="1" applyFill="1" applyBorder="1" applyAlignment="1">
      <alignment horizontal="center"/>
    </xf>
    <xf numFmtId="10" fontId="5" fillId="0" borderId="10" xfId="1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5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0" fontId="5" fillId="0" borderId="11" xfId="1" applyNumberFormat="1" applyFont="1" applyFill="1" applyBorder="1" applyAlignment="1">
      <alignment horizontal="center"/>
    </xf>
    <xf numFmtId="10" fontId="5" fillId="0" borderId="5" xfId="1" applyNumberFormat="1" applyFont="1" applyFill="1" applyBorder="1" applyAlignment="1">
      <alignment horizontal="center"/>
    </xf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6A8E8-3332-4971-BAFE-4074238CDD4B}">
  <sheetPr>
    <pageSetUpPr fitToPage="1"/>
  </sheetPr>
  <dimension ref="B1:U16"/>
  <sheetViews>
    <sheetView showGridLines="0" tabSelected="1" topLeftCell="E1" workbookViewId="0">
      <selection activeCell="G23" sqref="G23"/>
    </sheetView>
  </sheetViews>
  <sheetFormatPr defaultRowHeight="15" x14ac:dyDescent="0.25"/>
  <cols>
    <col min="1" max="1" width="2.7109375" customWidth="1"/>
    <col min="2" max="2" width="9.42578125" customWidth="1"/>
    <col min="3" max="3" width="44.42578125" customWidth="1"/>
    <col min="4" max="4" width="32.7109375" hidden="1" customWidth="1"/>
    <col min="5" max="6" width="12.28515625" customWidth="1"/>
    <col min="7" max="8" width="13.85546875" customWidth="1"/>
    <col min="9" max="10" width="12.42578125" style="2" customWidth="1"/>
    <col min="11" max="12" width="11.42578125" customWidth="1"/>
    <col min="13" max="13" width="4.85546875" customWidth="1"/>
    <col min="14" max="15" width="15.85546875" customWidth="1"/>
    <col min="16" max="16" width="5.7109375" customWidth="1"/>
    <col min="17" max="17" width="9.42578125" customWidth="1"/>
    <col min="18" max="18" width="44.7109375" customWidth="1"/>
    <col min="19" max="20" width="16.7109375" customWidth="1"/>
    <col min="21" max="21" width="19.5703125" customWidth="1"/>
  </cols>
  <sheetData>
    <row r="1" spans="2:21" ht="18.75" x14ac:dyDescent="0.3">
      <c r="B1" s="3" t="s">
        <v>16</v>
      </c>
      <c r="C1" s="4"/>
      <c r="I1" s="1"/>
      <c r="J1" s="1"/>
      <c r="Q1" s="3" t="s">
        <v>16</v>
      </c>
    </row>
    <row r="2" spans="2:21" ht="18.75" x14ac:dyDescent="0.3">
      <c r="B2" s="3" t="s">
        <v>15</v>
      </c>
      <c r="C2" s="4"/>
      <c r="I2" s="1"/>
      <c r="J2" s="1"/>
      <c r="Q2" s="3" t="s">
        <v>15</v>
      </c>
    </row>
    <row r="3" spans="2:21" ht="15.75" thickBot="1" x14ac:dyDescent="0.3">
      <c r="I3" s="1"/>
      <c r="J3" s="1"/>
    </row>
    <row r="4" spans="2:21" ht="16.5" thickBot="1" x14ac:dyDescent="0.3">
      <c r="B4" s="5"/>
      <c r="C4" s="5"/>
      <c r="D4" s="6"/>
      <c r="E4" s="38" t="s">
        <v>4</v>
      </c>
      <c r="F4" s="39"/>
      <c r="G4" s="38" t="s">
        <v>6</v>
      </c>
      <c r="H4" s="39"/>
      <c r="I4" s="40" t="s">
        <v>40</v>
      </c>
      <c r="J4" s="41" t="s">
        <v>39</v>
      </c>
      <c r="K4" s="38" t="s">
        <v>7</v>
      </c>
      <c r="L4" s="39"/>
      <c r="M4" s="7"/>
      <c r="N4" s="38" t="s">
        <v>13</v>
      </c>
      <c r="O4" s="39"/>
      <c r="P4" s="7"/>
      <c r="Q4" s="5"/>
      <c r="R4" s="5"/>
      <c r="S4" s="38" t="s">
        <v>13</v>
      </c>
      <c r="T4" s="39"/>
      <c r="U4" s="31" t="s">
        <v>46</v>
      </c>
    </row>
    <row r="5" spans="2:21" ht="16.5" thickBot="1" x14ac:dyDescent="0.3">
      <c r="B5" s="8" t="s">
        <v>0</v>
      </c>
      <c r="C5" s="9" t="s">
        <v>1</v>
      </c>
      <c r="D5" s="9"/>
      <c r="E5" s="10" t="s">
        <v>2</v>
      </c>
      <c r="F5" s="10" t="s">
        <v>3</v>
      </c>
      <c r="G5" s="10" t="s">
        <v>2</v>
      </c>
      <c r="H5" s="10" t="s">
        <v>3</v>
      </c>
      <c r="I5" s="10" t="s">
        <v>2</v>
      </c>
      <c r="J5" s="11" t="s">
        <v>3</v>
      </c>
      <c r="K5" s="10" t="s">
        <v>2</v>
      </c>
      <c r="L5" s="11" t="s">
        <v>3</v>
      </c>
      <c r="M5" s="7"/>
      <c r="N5" s="10" t="s">
        <v>2</v>
      </c>
      <c r="O5" s="10" t="s">
        <v>14</v>
      </c>
      <c r="P5" s="7"/>
      <c r="Q5" s="8" t="s">
        <v>0</v>
      </c>
      <c r="R5" s="9" t="s">
        <v>1</v>
      </c>
      <c r="S5" s="10" t="s">
        <v>2</v>
      </c>
      <c r="T5" s="11" t="s">
        <v>14</v>
      </c>
      <c r="U5" s="9" t="s">
        <v>47</v>
      </c>
    </row>
    <row r="6" spans="2:21" ht="15.75" x14ac:dyDescent="0.25">
      <c r="B6" s="34"/>
      <c r="C6" s="35"/>
      <c r="D6" s="7"/>
      <c r="E6" s="36"/>
      <c r="F6" s="37"/>
      <c r="G6" s="36"/>
      <c r="H6" s="37"/>
      <c r="I6" s="36"/>
      <c r="J6" s="37"/>
      <c r="K6" s="36"/>
      <c r="L6" s="37"/>
      <c r="M6" s="7"/>
      <c r="N6" s="36"/>
      <c r="O6" s="37"/>
      <c r="P6" s="7"/>
      <c r="Q6" s="34"/>
      <c r="R6" s="35"/>
      <c r="S6" s="35"/>
      <c r="T6" s="37"/>
      <c r="U6" s="35"/>
    </row>
    <row r="7" spans="2:21" s="2" customFormat="1" ht="15.75" x14ac:dyDescent="0.25">
      <c r="B7" s="13" t="s">
        <v>17</v>
      </c>
      <c r="C7" s="14" t="s">
        <v>27</v>
      </c>
      <c r="D7" s="15">
        <v>51228079.536229931</v>
      </c>
      <c r="E7" s="16" t="s">
        <v>8</v>
      </c>
      <c r="F7" s="17" t="s">
        <v>10</v>
      </c>
      <c r="G7" s="16">
        <v>43</v>
      </c>
      <c r="H7" s="17">
        <v>53</v>
      </c>
      <c r="I7" s="16">
        <v>42.5</v>
      </c>
      <c r="J7" s="17">
        <v>35.5</v>
      </c>
      <c r="K7" s="16"/>
      <c r="L7" s="17">
        <v>-2.2999999999999998</v>
      </c>
      <c r="M7" s="12"/>
      <c r="N7" s="19">
        <v>2.35E-2</v>
      </c>
      <c r="O7" s="20">
        <f t="shared" ref="O7:O16" si="0">(1-L7/100)/J7</f>
        <v>2.8816901408450703E-2</v>
      </c>
      <c r="P7" s="18"/>
      <c r="Q7" s="13" t="s">
        <v>17</v>
      </c>
      <c r="R7" s="14" t="s">
        <v>27</v>
      </c>
      <c r="S7" s="29">
        <v>2.35E-2</v>
      </c>
      <c r="T7" s="20">
        <f>O7</f>
        <v>2.8816901408450703E-2</v>
      </c>
      <c r="U7" s="32">
        <f>S7-T7</f>
        <v>-5.3169014084507027E-3</v>
      </c>
    </row>
    <row r="8" spans="2:21" s="2" customFormat="1" ht="15.75" x14ac:dyDescent="0.25">
      <c r="B8" s="13" t="s">
        <v>18</v>
      </c>
      <c r="C8" s="14" t="s">
        <v>45</v>
      </c>
      <c r="D8" s="15">
        <v>9134517.1357202157</v>
      </c>
      <c r="E8" s="16" t="s">
        <v>36</v>
      </c>
      <c r="F8" s="17" t="s">
        <v>42</v>
      </c>
      <c r="G8" s="16">
        <v>36</v>
      </c>
      <c r="H8" s="17">
        <v>48</v>
      </c>
      <c r="I8" s="16">
        <v>30.7</v>
      </c>
      <c r="J8" s="17">
        <v>31.6</v>
      </c>
      <c r="K8" s="16"/>
      <c r="L8" s="17">
        <v>-1</v>
      </c>
      <c r="M8" s="12"/>
      <c r="N8" s="19">
        <v>3.2599999999999997E-2</v>
      </c>
      <c r="O8" s="20">
        <f t="shared" si="0"/>
        <v>3.1962025316455693E-2</v>
      </c>
      <c r="P8" s="18"/>
      <c r="Q8" s="13" t="s">
        <v>18</v>
      </c>
      <c r="R8" s="14" t="s">
        <v>45</v>
      </c>
      <c r="S8" s="29">
        <v>3.2599999999999997E-2</v>
      </c>
      <c r="T8" s="20">
        <f t="shared" ref="T8:T15" si="1">O8</f>
        <v>3.1962025316455693E-2</v>
      </c>
      <c r="U8" s="32">
        <f t="shared" ref="U8:U16" si="2">S8-T8</f>
        <v>6.3797468354430398E-4</v>
      </c>
    </row>
    <row r="9" spans="2:21" s="2" customFormat="1" ht="15.75" x14ac:dyDescent="0.25">
      <c r="B9" s="13" t="s">
        <v>19</v>
      </c>
      <c r="C9" s="14" t="s">
        <v>28</v>
      </c>
      <c r="D9" s="15">
        <v>5199327.1545468606</v>
      </c>
      <c r="E9" s="16" t="s">
        <v>10</v>
      </c>
      <c r="F9" s="17" t="s">
        <v>44</v>
      </c>
      <c r="G9" s="16">
        <v>39</v>
      </c>
      <c r="H9" s="17">
        <v>44</v>
      </c>
      <c r="I9" s="16">
        <v>28.3</v>
      </c>
      <c r="J9" s="21">
        <v>30</v>
      </c>
      <c r="K9" s="16"/>
      <c r="L9" s="17">
        <v>-5</v>
      </c>
      <c r="M9" s="12"/>
      <c r="N9" s="19">
        <v>3.5299999999999998E-2</v>
      </c>
      <c r="O9" s="20">
        <f t="shared" si="0"/>
        <v>3.5000000000000003E-2</v>
      </c>
      <c r="P9" s="18"/>
      <c r="Q9" s="13" t="s">
        <v>19</v>
      </c>
      <c r="R9" s="14" t="s">
        <v>28</v>
      </c>
      <c r="S9" s="29">
        <v>3.5299999999999998E-2</v>
      </c>
      <c r="T9" s="20">
        <f t="shared" si="1"/>
        <v>3.5000000000000003E-2</v>
      </c>
      <c r="U9" s="32">
        <f t="shared" si="2"/>
        <v>2.9999999999999472E-4</v>
      </c>
    </row>
    <row r="10" spans="2:21" s="2" customFormat="1" ht="15.75" x14ac:dyDescent="0.25">
      <c r="B10" s="13" t="s">
        <v>20</v>
      </c>
      <c r="C10" s="14" t="s">
        <v>29</v>
      </c>
      <c r="D10" s="15">
        <v>105682746.9770003</v>
      </c>
      <c r="E10" s="16" t="s">
        <v>8</v>
      </c>
      <c r="F10" s="17" t="s">
        <v>11</v>
      </c>
      <c r="G10" s="16">
        <v>37</v>
      </c>
      <c r="H10" s="17">
        <v>53</v>
      </c>
      <c r="I10" s="16">
        <v>31.8</v>
      </c>
      <c r="J10" s="17">
        <v>32.82</v>
      </c>
      <c r="K10" s="16">
        <v>1</v>
      </c>
      <c r="L10" s="17">
        <v>0</v>
      </c>
      <c r="M10" s="12"/>
      <c r="N10" s="19">
        <v>3.1099999999999999E-2</v>
      </c>
      <c r="O10" s="20">
        <f t="shared" si="0"/>
        <v>3.0469226081657527E-2</v>
      </c>
      <c r="P10" s="18"/>
      <c r="Q10" s="13" t="s">
        <v>20</v>
      </c>
      <c r="R10" s="14" t="s">
        <v>29</v>
      </c>
      <c r="S10" s="29">
        <v>3.1099999999999999E-2</v>
      </c>
      <c r="T10" s="20">
        <f t="shared" si="1"/>
        <v>3.0469226081657527E-2</v>
      </c>
      <c r="U10" s="32">
        <f t="shared" si="2"/>
        <v>6.3077391834247265E-4</v>
      </c>
    </row>
    <row r="11" spans="2:21" s="2" customFormat="1" ht="15.75" x14ac:dyDescent="0.25">
      <c r="B11" s="13" t="s">
        <v>21</v>
      </c>
      <c r="C11" s="14" t="s">
        <v>30</v>
      </c>
      <c r="D11" s="15">
        <v>2282427.4414340076</v>
      </c>
      <c r="E11" s="16" t="s">
        <v>5</v>
      </c>
      <c r="F11" s="17" t="s">
        <v>12</v>
      </c>
      <c r="G11" s="16">
        <v>36</v>
      </c>
      <c r="H11" s="17">
        <v>49</v>
      </c>
      <c r="I11" s="16">
        <v>31.4</v>
      </c>
      <c r="J11" s="17">
        <v>34.9</v>
      </c>
      <c r="K11" s="16"/>
      <c r="L11" s="17">
        <v>-11</v>
      </c>
      <c r="M11" s="12"/>
      <c r="N11" s="19">
        <v>3.1800000000000002E-2</v>
      </c>
      <c r="O11" s="20">
        <f t="shared" si="0"/>
        <v>3.1805157593123211E-2</v>
      </c>
      <c r="P11" s="18"/>
      <c r="Q11" s="13" t="s">
        <v>21</v>
      </c>
      <c r="R11" s="14" t="s">
        <v>30</v>
      </c>
      <c r="S11" s="29">
        <v>3.1800000000000002E-2</v>
      </c>
      <c r="T11" s="20">
        <f t="shared" si="1"/>
        <v>3.1805157593123211E-2</v>
      </c>
      <c r="U11" s="32">
        <f t="shared" si="2"/>
        <v>-5.1575931232089589E-6</v>
      </c>
    </row>
    <row r="12" spans="2:21" s="2" customFormat="1" ht="15.75" x14ac:dyDescent="0.25">
      <c r="B12" s="14" t="s">
        <v>22</v>
      </c>
      <c r="C12" s="14" t="s">
        <v>31</v>
      </c>
      <c r="D12" s="15">
        <v>24843289.602010999</v>
      </c>
      <c r="E12" s="16" t="s">
        <v>5</v>
      </c>
      <c r="F12" s="17" t="s">
        <v>41</v>
      </c>
      <c r="G12" s="16">
        <v>40</v>
      </c>
      <c r="H12" s="17">
        <v>53</v>
      </c>
      <c r="I12" s="16">
        <v>30.3</v>
      </c>
      <c r="J12" s="17">
        <v>45.1</v>
      </c>
      <c r="K12" s="16"/>
      <c r="L12" s="17">
        <v>-40</v>
      </c>
      <c r="M12" s="12"/>
      <c r="N12" s="19">
        <v>3.1099999999999999E-2</v>
      </c>
      <c r="O12" s="20">
        <f t="shared" si="0"/>
        <v>3.1042128603104211E-2</v>
      </c>
      <c r="P12" s="18"/>
      <c r="Q12" s="14" t="s">
        <v>22</v>
      </c>
      <c r="R12" s="14" t="s">
        <v>31</v>
      </c>
      <c r="S12" s="29">
        <v>3.1099999999999999E-2</v>
      </c>
      <c r="T12" s="20">
        <f t="shared" si="1"/>
        <v>3.1042128603104211E-2</v>
      </c>
      <c r="U12" s="32">
        <f t="shared" si="2"/>
        <v>5.7871396895788074E-5</v>
      </c>
    </row>
    <row r="13" spans="2:21" s="2" customFormat="1" ht="15.75" x14ac:dyDescent="0.25">
      <c r="B13" s="13" t="s">
        <v>23</v>
      </c>
      <c r="C13" s="14" t="s">
        <v>32</v>
      </c>
      <c r="D13" s="15">
        <v>9995196.1350446679</v>
      </c>
      <c r="E13" s="16" t="s">
        <v>37</v>
      </c>
      <c r="F13" s="17" t="s">
        <v>43</v>
      </c>
      <c r="G13" s="16">
        <v>46</v>
      </c>
      <c r="H13" s="17">
        <v>46</v>
      </c>
      <c r="I13" s="16">
        <v>35</v>
      </c>
      <c r="J13" s="17">
        <v>35</v>
      </c>
      <c r="K13" s="16">
        <v>0</v>
      </c>
      <c r="L13" s="17">
        <v>0</v>
      </c>
      <c r="M13" s="12"/>
      <c r="N13" s="19">
        <v>2.9000000000000001E-2</v>
      </c>
      <c r="O13" s="20">
        <f t="shared" si="0"/>
        <v>2.8571428571428571E-2</v>
      </c>
      <c r="P13" s="18"/>
      <c r="Q13" s="13" t="s">
        <v>23</v>
      </c>
      <c r="R13" s="14" t="s">
        <v>32</v>
      </c>
      <c r="S13" s="29">
        <v>2.9000000000000001E-2</v>
      </c>
      <c r="T13" s="20">
        <f t="shared" si="1"/>
        <v>2.8571428571428571E-2</v>
      </c>
      <c r="U13" s="32">
        <f t="shared" si="2"/>
        <v>4.2857142857143093E-4</v>
      </c>
    </row>
    <row r="14" spans="2:21" s="2" customFormat="1" ht="15.75" x14ac:dyDescent="0.25">
      <c r="B14" s="13" t="s">
        <v>24</v>
      </c>
      <c r="C14" s="14" t="s">
        <v>33</v>
      </c>
      <c r="D14" s="22">
        <v>4517219.4113866445</v>
      </c>
      <c r="E14" s="16" t="s">
        <v>37</v>
      </c>
      <c r="F14" s="17" t="s">
        <v>9</v>
      </c>
      <c r="G14" s="16">
        <v>40</v>
      </c>
      <c r="H14" s="17">
        <v>43</v>
      </c>
      <c r="I14" s="16">
        <v>25.5</v>
      </c>
      <c r="J14" s="17">
        <v>28</v>
      </c>
      <c r="K14" s="16">
        <v>-1.75</v>
      </c>
      <c r="L14" s="17">
        <v>-12</v>
      </c>
      <c r="M14" s="12"/>
      <c r="N14" s="19">
        <v>0.04</v>
      </c>
      <c r="O14" s="20">
        <f t="shared" si="0"/>
        <v>0.04</v>
      </c>
      <c r="P14" s="18"/>
      <c r="Q14" s="13" t="s">
        <v>24</v>
      </c>
      <c r="R14" s="14" t="s">
        <v>33</v>
      </c>
      <c r="S14" s="29">
        <v>0.04</v>
      </c>
      <c r="T14" s="20">
        <f t="shared" si="1"/>
        <v>0.04</v>
      </c>
      <c r="U14" s="32">
        <f t="shared" si="2"/>
        <v>0</v>
      </c>
    </row>
    <row r="15" spans="2:21" s="2" customFormat="1" ht="15.75" x14ac:dyDescent="0.25">
      <c r="B15" s="13" t="s">
        <v>25</v>
      </c>
      <c r="C15" s="14" t="s">
        <v>34</v>
      </c>
      <c r="D15" s="22">
        <v>4658347.6651146701</v>
      </c>
      <c r="E15" s="16" t="s">
        <v>38</v>
      </c>
      <c r="F15" s="17" t="s">
        <v>10</v>
      </c>
      <c r="G15" s="16">
        <v>28</v>
      </c>
      <c r="H15" s="17">
        <v>43</v>
      </c>
      <c r="I15" s="16">
        <v>24.15</v>
      </c>
      <c r="J15" s="17">
        <v>24.5</v>
      </c>
      <c r="K15" s="16">
        <v>0.25</v>
      </c>
      <c r="L15" s="17">
        <v>3</v>
      </c>
      <c r="M15" s="12"/>
      <c r="N15" s="19">
        <v>4.1300000000000003E-2</v>
      </c>
      <c r="O15" s="20">
        <f t="shared" si="0"/>
        <v>3.9591836734693873E-2</v>
      </c>
      <c r="P15" s="18"/>
      <c r="Q15" s="13" t="s">
        <v>25</v>
      </c>
      <c r="R15" s="14" t="s">
        <v>34</v>
      </c>
      <c r="S15" s="29">
        <v>4.1300000000000003E-2</v>
      </c>
      <c r="T15" s="20">
        <f t="shared" si="1"/>
        <v>3.9591836734693873E-2</v>
      </c>
      <c r="U15" s="32">
        <f t="shared" si="2"/>
        <v>1.7081632653061299E-3</v>
      </c>
    </row>
    <row r="16" spans="2:21" s="2" customFormat="1" ht="16.5" thickBot="1" x14ac:dyDescent="0.3">
      <c r="B16" s="23" t="s">
        <v>26</v>
      </c>
      <c r="C16" s="24" t="s">
        <v>35</v>
      </c>
      <c r="D16" s="22">
        <v>1843299.6039151696</v>
      </c>
      <c r="E16" s="25" t="s">
        <v>5</v>
      </c>
      <c r="F16" s="26" t="s">
        <v>41</v>
      </c>
      <c r="G16" s="25">
        <v>52</v>
      </c>
      <c r="H16" s="26">
        <v>49</v>
      </c>
      <c r="I16" s="25">
        <v>46.3</v>
      </c>
      <c r="J16" s="26">
        <v>37.9</v>
      </c>
      <c r="K16" s="25">
        <v>0.32</v>
      </c>
      <c r="L16" s="26"/>
      <c r="M16" s="12"/>
      <c r="N16" s="27">
        <v>2.1499999999999998E-2</v>
      </c>
      <c r="O16" s="28">
        <f t="shared" si="0"/>
        <v>2.6385224274406333E-2</v>
      </c>
      <c r="P16" s="18"/>
      <c r="Q16" s="23" t="s">
        <v>26</v>
      </c>
      <c r="R16" s="24" t="s">
        <v>35</v>
      </c>
      <c r="S16" s="30">
        <v>2.1499999999999998E-2</v>
      </c>
      <c r="T16" s="28">
        <f>O16</f>
        <v>2.6385224274406333E-2</v>
      </c>
      <c r="U16" s="33">
        <f t="shared" si="2"/>
        <v>-4.885224274406335E-3</v>
      </c>
    </row>
  </sheetData>
  <mergeCells count="6">
    <mergeCell ref="S4:T4"/>
    <mergeCell ref="E4:F4"/>
    <mergeCell ref="G4:H4"/>
    <mergeCell ref="K4:L4"/>
    <mergeCell ref="N4:O4"/>
    <mergeCell ref="I4:J4"/>
  </mergeCells>
  <pageMargins left="0.7" right="0.7" top="0.75" bottom="0.75" header="0.3" footer="0.3"/>
  <pageSetup orientation="landscape" r:id="rId1"/>
  <headerFooter>
    <oddFooter>&amp;RExhibit WSS-8
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742CCA-DDB5-4533-BE22-67258834A0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CE9530-91DE-4737-9703-B26EB47308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031F11-A6BE-4DB6-9E9F-4449EA8928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William Seelye</cp:lastModifiedBy>
  <cp:lastPrinted>2021-05-26T18:41:18Z</cp:lastPrinted>
  <dcterms:created xsi:type="dcterms:W3CDTF">2021-01-06T20:05:43Z</dcterms:created>
  <dcterms:modified xsi:type="dcterms:W3CDTF">2021-06-01T14:36:19Z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