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John Ryan\CKY\Rate Case\Discovery\Staff DRs\Set 1\Final Responses\"/>
    </mc:Choice>
  </mc:AlternateContent>
  <bookViews>
    <workbookView xWindow="0" yWindow="0" windowWidth="28800" windowHeight="1271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1" l="1"/>
  <c r="D14" i="1" s="1"/>
  <c r="I27" i="1" l="1"/>
  <c r="I28" i="1" s="1"/>
  <c r="H27" i="1"/>
  <c r="H28" i="1" s="1"/>
  <c r="G27" i="1"/>
  <c r="G28" i="1" s="1"/>
  <c r="F27" i="1"/>
  <c r="F28" i="1" s="1"/>
  <c r="E27" i="1"/>
  <c r="E28" i="1" s="1"/>
  <c r="J26" i="1"/>
  <c r="J25" i="1"/>
  <c r="D25" i="1" s="1"/>
  <c r="J24" i="1"/>
  <c r="D24" i="1" s="1"/>
  <c r="J23" i="1"/>
  <c r="D23" i="1" s="1"/>
  <c r="J22" i="1"/>
  <c r="D22" i="1" s="1"/>
  <c r="J21" i="1"/>
  <c r="D21" i="1" s="1"/>
  <c r="J20" i="1"/>
  <c r="D20" i="1" s="1"/>
  <c r="J19" i="1"/>
  <c r="D19" i="1" s="1"/>
  <c r="J18" i="1"/>
  <c r="D18" i="1" s="1"/>
  <c r="J17" i="1"/>
  <c r="D17" i="1" s="1"/>
  <c r="J16" i="1"/>
  <c r="D16" i="1" s="1"/>
  <c r="J15" i="1"/>
  <c r="D15" i="1" s="1"/>
  <c r="J27" i="1" l="1"/>
  <c r="D26" i="1"/>
  <c r="J30" i="1" s="1"/>
  <c r="J28" i="1"/>
  <c r="D27" i="1" l="1"/>
  <c r="D28" i="1" s="1"/>
  <c r="I29" i="1"/>
  <c r="D29" i="1"/>
  <c r="G29" i="1"/>
  <c r="G30" i="1"/>
  <c r="D30" i="1"/>
  <c r="F30" i="1"/>
  <c r="H30" i="1"/>
  <c r="E30" i="1"/>
  <c r="I30" i="1"/>
  <c r="E29" i="1"/>
  <c r="H29" i="1" l="1"/>
  <c r="F29" i="1"/>
  <c r="J29" i="1"/>
</calcChain>
</file>

<file path=xl/sharedStrings.xml><?xml version="1.0" encoding="utf-8"?>
<sst xmlns="http://schemas.openxmlformats.org/spreadsheetml/2006/main" count="38" uniqueCount="38">
  <si>
    <r>
      <rPr>
        <sz val="8"/>
        <color rgb="FF231F20"/>
        <rFont val="Arial"/>
        <family val="2"/>
      </rPr>
      <t>Line No.</t>
    </r>
  </si>
  <si>
    <r>
      <rPr>
        <sz val="8"/>
        <color rgb="FF231F20"/>
        <rFont val="Arial"/>
        <family val="2"/>
      </rPr>
      <t>Total Capital (b)</t>
    </r>
  </si>
  <si>
    <r>
      <rPr>
        <sz val="8"/>
        <color rgb="FF231F20"/>
        <rFont val="Arial"/>
        <family val="2"/>
      </rPr>
      <t xml:space="preserve">Short-Term Debt
</t>
    </r>
    <r>
      <rPr>
        <sz val="8"/>
        <color rgb="FF231F20"/>
        <rFont val="Arial"/>
        <family val="2"/>
      </rPr>
      <t>(d)</t>
    </r>
  </si>
  <si>
    <r>
      <rPr>
        <sz val="8"/>
        <color rgb="FF231F20"/>
        <rFont val="Arial"/>
        <family val="2"/>
      </rPr>
      <t>Balance at beginning of most recent calendar year</t>
    </r>
  </si>
  <si>
    <r>
      <rPr>
        <sz val="8"/>
        <color rgb="FF231F20"/>
        <rFont val="Arial"/>
        <family val="2"/>
      </rPr>
      <t>1</t>
    </r>
    <r>
      <rPr>
        <vertAlign val="superscript"/>
        <sz val="8"/>
        <color rgb="FF231F20"/>
        <rFont val="Arial"/>
        <family val="2"/>
      </rPr>
      <t>st</t>
    </r>
    <r>
      <rPr>
        <sz val="8"/>
        <color rgb="FF231F20"/>
        <rFont val="Arial"/>
        <family val="2"/>
      </rPr>
      <t xml:space="preserve"> Month</t>
    </r>
  </si>
  <si>
    <r>
      <rPr>
        <sz val="8"/>
        <color rgb="FF231F20"/>
        <rFont val="Arial"/>
        <family val="2"/>
      </rPr>
      <t>2</t>
    </r>
    <r>
      <rPr>
        <vertAlign val="superscript"/>
        <sz val="8"/>
        <color rgb="FF231F20"/>
        <rFont val="Arial"/>
        <family val="2"/>
      </rPr>
      <t>nd</t>
    </r>
    <r>
      <rPr>
        <sz val="8"/>
        <color rgb="FF231F20"/>
        <rFont val="Arial"/>
        <family val="2"/>
      </rPr>
      <t xml:space="preserve"> Month</t>
    </r>
  </si>
  <si>
    <r>
      <rPr>
        <sz val="8"/>
        <color rgb="FF231F20"/>
        <rFont val="Arial"/>
        <family val="2"/>
      </rPr>
      <t>3</t>
    </r>
    <r>
      <rPr>
        <vertAlign val="superscript"/>
        <sz val="8"/>
        <color rgb="FF231F20"/>
        <rFont val="Arial"/>
        <family val="2"/>
      </rPr>
      <t>rd</t>
    </r>
    <r>
      <rPr>
        <sz val="8"/>
        <color rgb="FF231F20"/>
        <rFont val="Arial"/>
        <family val="2"/>
      </rPr>
      <t xml:space="preserve"> Month</t>
    </r>
  </si>
  <si>
    <r>
      <rPr>
        <sz val="8"/>
        <color rgb="FF231F20"/>
        <rFont val="Arial"/>
        <family val="2"/>
      </rPr>
      <t>4</t>
    </r>
    <r>
      <rPr>
        <vertAlign val="superscript"/>
        <sz val="8"/>
        <color rgb="FF231F20"/>
        <rFont val="Arial"/>
        <family val="2"/>
      </rPr>
      <t>th</t>
    </r>
    <r>
      <rPr>
        <sz val="8"/>
        <color rgb="FF231F20"/>
        <rFont val="Arial"/>
        <family val="2"/>
      </rPr>
      <t xml:space="preserve"> Month</t>
    </r>
  </si>
  <si>
    <r>
      <rPr>
        <sz val="8"/>
        <color rgb="FF231F20"/>
        <rFont val="Arial"/>
        <family val="2"/>
      </rPr>
      <t>5</t>
    </r>
    <r>
      <rPr>
        <vertAlign val="superscript"/>
        <sz val="8"/>
        <color rgb="FF231F20"/>
        <rFont val="Arial"/>
        <family val="2"/>
      </rPr>
      <t>th</t>
    </r>
    <r>
      <rPr>
        <sz val="8"/>
        <color rgb="FF231F20"/>
        <rFont val="Arial"/>
        <family val="2"/>
      </rPr>
      <t xml:space="preserve"> Month</t>
    </r>
  </si>
  <si>
    <r>
      <rPr>
        <sz val="8"/>
        <color rgb="FF231F20"/>
        <rFont val="Arial"/>
        <family val="2"/>
      </rPr>
      <t>6</t>
    </r>
    <r>
      <rPr>
        <vertAlign val="superscript"/>
        <sz val="8"/>
        <color rgb="FF231F20"/>
        <rFont val="Arial"/>
        <family val="2"/>
      </rPr>
      <t>th</t>
    </r>
    <r>
      <rPr>
        <sz val="8"/>
        <color rgb="FF231F20"/>
        <rFont val="Arial"/>
        <family val="2"/>
      </rPr>
      <t xml:space="preserve"> Month</t>
    </r>
  </si>
  <si>
    <r>
      <rPr>
        <sz val="8"/>
        <color rgb="FF231F20"/>
        <rFont val="Arial"/>
        <family val="2"/>
      </rPr>
      <t>7</t>
    </r>
    <r>
      <rPr>
        <vertAlign val="superscript"/>
        <sz val="8"/>
        <color rgb="FF231F20"/>
        <rFont val="Arial"/>
        <family val="2"/>
      </rPr>
      <t>th</t>
    </r>
    <r>
      <rPr>
        <sz val="8"/>
        <color rgb="FF231F20"/>
        <rFont val="Arial"/>
        <family val="2"/>
      </rPr>
      <t xml:space="preserve"> Month</t>
    </r>
  </si>
  <si>
    <r>
      <rPr>
        <sz val="8"/>
        <color rgb="FF231F20"/>
        <rFont val="Arial"/>
        <family val="2"/>
      </rPr>
      <t>8</t>
    </r>
    <r>
      <rPr>
        <vertAlign val="superscript"/>
        <sz val="8"/>
        <color rgb="FF231F20"/>
        <rFont val="Arial"/>
        <family val="2"/>
      </rPr>
      <t>th</t>
    </r>
    <r>
      <rPr>
        <sz val="8"/>
        <color rgb="FF231F20"/>
        <rFont val="Arial"/>
        <family val="2"/>
      </rPr>
      <t xml:space="preserve"> Month</t>
    </r>
  </si>
  <si>
    <r>
      <rPr>
        <sz val="8"/>
        <color rgb="FF231F20"/>
        <rFont val="Arial"/>
        <family val="2"/>
      </rPr>
      <t>9</t>
    </r>
    <r>
      <rPr>
        <vertAlign val="superscript"/>
        <sz val="8"/>
        <color rgb="FF231F20"/>
        <rFont val="Arial"/>
        <family val="2"/>
      </rPr>
      <t>th</t>
    </r>
    <r>
      <rPr>
        <sz val="8"/>
        <color rgb="FF231F20"/>
        <rFont val="Arial"/>
        <family val="2"/>
      </rPr>
      <t xml:space="preserve"> Month</t>
    </r>
  </si>
  <si>
    <r>
      <rPr>
        <sz val="8"/>
        <color rgb="FF231F20"/>
        <rFont val="Arial"/>
        <family val="2"/>
      </rPr>
      <t>10</t>
    </r>
    <r>
      <rPr>
        <vertAlign val="superscript"/>
        <sz val="8"/>
        <color rgb="FF231F20"/>
        <rFont val="Arial"/>
        <family val="2"/>
      </rPr>
      <t>th</t>
    </r>
    <r>
      <rPr>
        <sz val="8"/>
        <color rgb="FF231F20"/>
        <rFont val="Arial"/>
        <family val="2"/>
      </rPr>
      <t xml:space="preserve"> Month</t>
    </r>
  </si>
  <si>
    <r>
      <rPr>
        <sz val="8"/>
        <color rgb="FF231F20"/>
        <rFont val="Arial"/>
        <family val="2"/>
      </rPr>
      <t>11</t>
    </r>
    <r>
      <rPr>
        <vertAlign val="superscript"/>
        <sz val="8"/>
        <color rgb="FF231F20"/>
        <rFont val="Arial"/>
        <family val="2"/>
      </rPr>
      <t>th</t>
    </r>
    <r>
      <rPr>
        <sz val="8"/>
        <color rgb="FF231F20"/>
        <rFont val="Arial"/>
        <family val="2"/>
      </rPr>
      <t xml:space="preserve"> Month</t>
    </r>
  </si>
  <si>
    <r>
      <rPr>
        <sz val="8"/>
        <color rgb="FF231F20"/>
        <rFont val="Arial"/>
        <family val="2"/>
      </rPr>
      <t>12</t>
    </r>
    <r>
      <rPr>
        <vertAlign val="superscript"/>
        <sz val="8"/>
        <color rgb="FF231F20"/>
        <rFont val="Arial"/>
        <family val="2"/>
      </rPr>
      <t>th</t>
    </r>
    <r>
      <rPr>
        <sz val="8"/>
        <color rgb="FF231F20"/>
        <rFont val="Arial"/>
        <family val="2"/>
      </rPr>
      <t xml:space="preserve"> Month</t>
    </r>
  </si>
  <si>
    <r>
      <rPr>
        <sz val="8"/>
        <color rgb="FF231F20"/>
        <rFont val="Arial"/>
        <family val="2"/>
      </rPr>
      <t>Total (L1 through L13)</t>
    </r>
  </si>
  <si>
    <r>
      <rPr>
        <sz val="8"/>
        <color rgb="FF231F20"/>
        <rFont val="Arial"/>
        <family val="2"/>
      </rPr>
      <t>Average Balance (L14 /  13)</t>
    </r>
  </si>
  <si>
    <r>
      <rPr>
        <sz val="8"/>
        <color rgb="FF231F20"/>
        <rFont val="Arial"/>
        <family val="2"/>
      </rPr>
      <t>Average Capitalization Ratios</t>
    </r>
  </si>
  <si>
    <r>
      <rPr>
        <sz val="8"/>
        <color rgb="FF231F20"/>
        <rFont val="Arial"/>
        <family val="2"/>
      </rPr>
      <t>End-of-period Capitalization Ratios</t>
    </r>
  </si>
  <si>
    <t>Schedule E2
Louisville Gas and Electric Company Case No. 2020-00350
Calculation of Average Capital Structure
12 Months Ended December 31,                     __
“000 Omitted”</t>
  </si>
  <si>
    <t>Columbia Gas of Kentucky</t>
  </si>
  <si>
    <t>Calculation of Average Capital Structure</t>
  </si>
  <si>
    <t xml:space="preserve">12 Months Ended December 31, </t>
  </si>
  <si>
    <t>"000 Omitted"</t>
  </si>
  <si>
    <t>Item
 (a)</t>
  </si>
  <si>
    <t>Long-Term
Debt 
(c)</t>
  </si>
  <si>
    <t>Retained
Earnings 
(g)</t>
  </si>
  <si>
    <t>Preferred 
Stock
(e)</t>
  </si>
  <si>
    <t>Common
 Stock
(f)</t>
  </si>
  <si>
    <t>Total
 Common
 Equity
(h)</t>
  </si>
  <si>
    <t xml:space="preserve">Instructions: </t>
  </si>
  <si>
    <t>1.  If applicable, provide an additional schedule in the above format excluding common equity in subsidaries from the total company structure.
     Show the amount of common equity excluded.
2.  Include premium class of stock.</t>
  </si>
  <si>
    <t>Case No. 2021-00183</t>
  </si>
  <si>
    <t>KY PSC Case No. 2021-00183</t>
  </si>
  <si>
    <t>Staff 1-20</t>
  </si>
  <si>
    <t>Page 1 of 1</t>
  </si>
  <si>
    <t>Schedule E2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</si>
</sst>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_(#,##0_);_(\(#,##0\);_(&quot;-&quot;_);_(@_)"/>
  </numFmts>
  <fonts count="8" x14ac:knownFonts="1">
    <font>
      <sz val="11"/>
      <color theme="1"/>
      <name val="Calibri"/>
      <family val="2"/>
      <scheme val="minor"/>
    </font>
    <font>
      <sz val="8"/>
      <color rgb="FF231F20"/>
      <name val="Arial"/>
      <family val="2"/>
    </font>
    <font>
      <sz val="8"/>
      <name val="Arial"/>
      <family val="2"/>
    </font>
    <font>
      <vertAlign val="superscript"/>
      <sz val="8"/>
      <color rgb="FF231F20"/>
      <name val="Arial"/>
      <family val="2"/>
    </font>
    <font>
      <sz val="9"/>
      <color theme="1"/>
      <name val="Calibri"/>
      <family val="2"/>
      <scheme val="minor"/>
    </font>
    <font>
      <sz val="10"/>
      <color theme="1"/>
      <name val="Calibri"/>
      <family val="2"/>
      <scheme val="minor"/>
    </font>
    <font>
      <sz val="9"/>
      <color rgb="FF231F20"/>
      <name val="Calibri"/>
      <family val="2"/>
      <scheme val="minor"/>
    </font>
    <font>
      <sz val="11"/>
      <color theme="1"/>
      <name val="Calibri"/>
      <family val="2"/>
      <scheme val="minor"/>
    </font>
  </fonts>
  <fills count="2">
    <fill>
      <patternFill patternType="none"/>
    </fill>
    <fill>
      <patternFill patternType="gray125"/>
    </fill>
  </fills>
  <borders count="26">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rgb="FF231F20"/>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style="thin">
        <color rgb="FF231F2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rgb="FF231F2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rgb="FF231F20"/>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s>
  <cellStyleXfs count="3">
    <xf numFmtId="0" fontId="0" fillId="0" borderId="0"/>
    <xf numFmtId="9" fontId="7" fillId="0" borderId="0" applyFont="0" applyFill="0" applyBorder="0" applyAlignment="0" applyProtection="0"/>
    <xf numFmtId="0" fontId="7" fillId="0" borderId="0"/>
  </cellStyleXfs>
  <cellXfs count="63">
    <xf numFmtId="0" fontId="0" fillId="0" borderId="0" xfId="0"/>
    <xf numFmtId="0" fontId="0" fillId="0" borderId="0" xfId="0" applyFill="1" applyBorder="1" applyAlignment="1">
      <alignment vertical="top" wrapText="1"/>
    </xf>
    <xf numFmtId="0" fontId="0" fillId="0" borderId="0" xfId="0" applyFill="1" applyBorder="1" applyAlignment="1">
      <alignment vertical="center" wrapText="1"/>
    </xf>
    <xf numFmtId="0" fontId="0" fillId="0" borderId="1" xfId="0" applyFill="1" applyBorder="1" applyAlignment="1">
      <alignment vertical="top" wrapText="1"/>
    </xf>
    <xf numFmtId="0" fontId="0" fillId="0" borderId="7" xfId="0" applyFill="1" applyBorder="1" applyAlignment="1">
      <alignment vertical="top" wrapText="1"/>
    </xf>
    <xf numFmtId="0" fontId="2" fillId="0" borderId="11" xfId="0" applyFont="1" applyFill="1" applyBorder="1" applyAlignment="1">
      <alignment horizontal="center" wrapText="1"/>
    </xf>
    <xf numFmtId="0" fontId="0" fillId="0" borderId="0" xfId="0" applyAlignment="1">
      <alignment horizontal="center"/>
    </xf>
    <xf numFmtId="0" fontId="1" fillId="0" borderId="12" xfId="0" applyFont="1" applyFill="1" applyBorder="1" applyAlignment="1">
      <alignment horizontal="center" wrapText="1"/>
    </xf>
    <xf numFmtId="0" fontId="6" fillId="0" borderId="0" xfId="0" applyFont="1" applyFill="1" applyBorder="1" applyAlignment="1">
      <alignment horizontal="left" vertical="top" wrapText="1"/>
    </xf>
    <xf numFmtId="164" fontId="1" fillId="0" borderId="0" xfId="0" applyNumberFormat="1" applyFont="1" applyFill="1" applyBorder="1" applyAlignment="1">
      <alignment horizontal="center" vertical="center" shrinkToFit="1"/>
    </xf>
    <xf numFmtId="0" fontId="2" fillId="0" borderId="0" xfId="0" applyFont="1" applyFill="1" applyBorder="1" applyAlignment="1">
      <alignment horizontal="left" vertical="center" wrapText="1"/>
    </xf>
    <xf numFmtId="0" fontId="2" fillId="0" borderId="2" xfId="0" applyFont="1" applyFill="1" applyBorder="1" applyAlignment="1">
      <alignment horizontal="center" wrapText="1"/>
    </xf>
    <xf numFmtId="164" fontId="1" fillId="0" borderId="2" xfId="0" applyNumberFormat="1" applyFont="1" applyFill="1" applyBorder="1" applyAlignment="1">
      <alignment horizontal="center" vertical="center" shrinkToFit="1"/>
    </xf>
    <xf numFmtId="164" fontId="1" fillId="0" borderId="19" xfId="0" applyNumberFormat="1" applyFont="1" applyFill="1" applyBorder="1" applyAlignment="1">
      <alignment horizontal="center" vertical="center" shrinkToFit="1"/>
    </xf>
    <xf numFmtId="164" fontId="1" fillId="0" borderId="20" xfId="0" applyNumberFormat="1" applyFont="1" applyFill="1" applyBorder="1" applyAlignment="1">
      <alignment horizontal="center" vertical="center" shrinkToFit="1"/>
    </xf>
    <xf numFmtId="164" fontId="1" fillId="0" borderId="21" xfId="0" applyNumberFormat="1" applyFont="1" applyFill="1" applyBorder="1" applyAlignment="1">
      <alignment horizontal="center" vertical="center" shrinkToFit="1"/>
    </xf>
    <xf numFmtId="0" fontId="0" fillId="0" borderId="2" xfId="0" applyFill="1" applyBorder="1" applyAlignment="1">
      <alignment horizontal="center" wrapText="1"/>
    </xf>
    <xf numFmtId="0" fontId="1" fillId="0" borderId="2" xfId="0" applyFont="1" applyFill="1" applyBorder="1" applyAlignment="1">
      <alignment horizontal="center" wrapText="1"/>
    </xf>
    <xf numFmtId="0" fontId="1" fillId="0" borderId="22" xfId="0" applyFont="1" applyFill="1" applyBorder="1" applyAlignment="1">
      <alignment horizontal="center" wrapText="1"/>
    </xf>
    <xf numFmtId="0" fontId="0" fillId="0" borderId="1" xfId="0" applyFill="1" applyBorder="1" applyAlignment="1">
      <alignment horizontal="left" vertical="top" wrapText="1"/>
    </xf>
    <xf numFmtId="165" fontId="0" fillId="0" borderId="11" xfId="0" applyNumberFormat="1" applyFill="1" applyBorder="1" applyAlignment="1">
      <alignment vertical="center" wrapText="1"/>
    </xf>
    <xf numFmtId="165" fontId="0" fillId="0" borderId="12" xfId="0" applyNumberFormat="1" applyFill="1" applyBorder="1" applyAlignment="1">
      <alignment vertical="center" wrapText="1"/>
    </xf>
    <xf numFmtId="165" fontId="0" fillId="0" borderId="2" xfId="0" applyNumberFormat="1" applyFill="1" applyBorder="1" applyAlignment="1">
      <alignment vertical="center" wrapText="1"/>
    </xf>
    <xf numFmtId="165" fontId="0" fillId="0" borderId="22" xfId="0" applyNumberFormat="1" applyFill="1" applyBorder="1" applyAlignment="1">
      <alignment vertical="center" wrapText="1"/>
    </xf>
    <xf numFmtId="165" fontId="0" fillId="0" borderId="13" xfId="0" applyNumberFormat="1" applyFill="1" applyBorder="1" applyAlignment="1">
      <alignment vertical="center" wrapText="1"/>
    </xf>
    <xf numFmtId="165" fontId="0" fillId="0" borderId="14" xfId="0" applyNumberFormat="1" applyFill="1" applyBorder="1" applyAlignment="1">
      <alignment vertical="center" wrapText="1"/>
    </xf>
    <xf numFmtId="165" fontId="0" fillId="0" borderId="19" xfId="0" applyNumberFormat="1" applyFill="1" applyBorder="1" applyAlignment="1">
      <alignment vertical="center" wrapText="1"/>
    </xf>
    <xf numFmtId="165" fontId="0" fillId="0" borderId="23" xfId="0" applyNumberFormat="1" applyFill="1" applyBorder="1" applyAlignment="1">
      <alignment vertical="center" wrapText="1"/>
    </xf>
    <xf numFmtId="165" fontId="0" fillId="0" borderId="15" xfId="0" applyNumberFormat="1" applyFill="1" applyBorder="1" applyAlignment="1">
      <alignment vertical="center" wrapText="1"/>
    </xf>
    <xf numFmtId="165" fontId="0" fillId="0" borderId="16" xfId="0" applyNumberFormat="1" applyFill="1" applyBorder="1" applyAlignment="1">
      <alignment vertical="center" wrapText="1"/>
    </xf>
    <xf numFmtId="165" fontId="0" fillId="0" borderId="20" xfId="0" applyNumberFormat="1" applyFill="1" applyBorder="1" applyAlignment="1">
      <alignment vertical="center" wrapText="1"/>
    </xf>
    <xf numFmtId="165" fontId="0" fillId="0" borderId="24" xfId="0" applyNumberFormat="1" applyFill="1" applyBorder="1" applyAlignment="1">
      <alignment vertical="center" wrapText="1"/>
    </xf>
    <xf numFmtId="165" fontId="0" fillId="0" borderId="17" xfId="0" applyNumberFormat="1" applyFill="1" applyBorder="1" applyAlignment="1">
      <alignment vertical="center" wrapText="1"/>
    </xf>
    <xf numFmtId="165" fontId="0" fillId="0" borderId="18" xfId="0" applyNumberFormat="1" applyFill="1" applyBorder="1" applyAlignment="1">
      <alignment vertical="center" wrapText="1"/>
    </xf>
    <xf numFmtId="165" fontId="0" fillId="0" borderId="21" xfId="0" applyNumberFormat="1" applyFill="1" applyBorder="1" applyAlignment="1">
      <alignment vertical="center" wrapText="1"/>
    </xf>
    <xf numFmtId="165" fontId="0" fillId="0" borderId="25" xfId="0" applyNumberFormat="1" applyFill="1" applyBorder="1" applyAlignment="1">
      <alignment vertical="center" wrapText="1"/>
    </xf>
    <xf numFmtId="10" fontId="0" fillId="0" borderId="11" xfId="1" applyNumberFormat="1" applyFont="1" applyFill="1" applyBorder="1" applyAlignment="1">
      <alignment horizontal="right" vertical="center" wrapText="1"/>
    </xf>
    <xf numFmtId="10" fontId="0" fillId="0" borderId="12" xfId="1" applyNumberFormat="1" applyFont="1" applyFill="1" applyBorder="1" applyAlignment="1">
      <alignment horizontal="right" vertical="center" wrapText="1"/>
    </xf>
    <xf numFmtId="10" fontId="0" fillId="0" borderId="2" xfId="1" applyNumberFormat="1" applyFont="1" applyFill="1" applyBorder="1" applyAlignment="1">
      <alignment horizontal="right" vertical="center" wrapText="1"/>
    </xf>
    <xf numFmtId="10" fontId="0" fillId="0" borderId="22" xfId="1" applyNumberFormat="1" applyFont="1" applyFill="1" applyBorder="1" applyAlignment="1">
      <alignment horizontal="right" vertical="center" wrapText="1"/>
    </xf>
    <xf numFmtId="0" fontId="0" fillId="0" borderId="0" xfId="0" applyAlignment="1">
      <alignment horizontal="right"/>
    </xf>
    <xf numFmtId="0" fontId="0" fillId="0" borderId="6" xfId="0" applyFill="1" applyBorder="1" applyAlignment="1">
      <alignment horizontal="center" vertical="top" wrapText="1"/>
    </xf>
    <xf numFmtId="0" fontId="0" fillId="0" borderId="0" xfId="0" applyFill="1" applyBorder="1" applyAlignment="1">
      <alignment horizontal="center" vertical="top" wrapText="1"/>
    </xf>
    <xf numFmtId="0" fontId="0" fillId="0" borderId="7" xfId="0" applyFill="1" applyBorder="1" applyAlignment="1">
      <alignment horizontal="center" vertical="top" wrapText="1"/>
    </xf>
    <xf numFmtId="0" fontId="5" fillId="0" borderId="3" xfId="0" applyFont="1" applyFill="1" applyBorder="1" applyAlignment="1">
      <alignment horizontal="left" vertical="top" wrapText="1" indent="78"/>
    </xf>
    <xf numFmtId="0" fontId="5" fillId="0" borderId="4" xfId="0" applyFont="1" applyFill="1" applyBorder="1" applyAlignment="1">
      <alignment horizontal="left" vertical="top" wrapText="1" indent="78"/>
    </xf>
    <xf numFmtId="0" fontId="5" fillId="0" borderId="5" xfId="0" applyFont="1" applyFill="1" applyBorder="1" applyAlignment="1">
      <alignment horizontal="left" vertical="top" wrapText="1" indent="78"/>
    </xf>
    <xf numFmtId="0" fontId="2" fillId="0" borderId="1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8" xfId="0" applyFill="1" applyBorder="1" applyAlignment="1">
      <alignment horizontal="center" vertical="top" wrapText="1"/>
    </xf>
    <xf numFmtId="0" fontId="0" fillId="0" borderId="9" xfId="0" applyFill="1" applyBorder="1" applyAlignment="1">
      <alignment horizontal="center" vertical="top" wrapText="1"/>
    </xf>
    <xf numFmtId="0" fontId="0" fillId="0" borderId="10" xfId="0" applyFill="1" applyBorder="1" applyAlignment="1">
      <alignment horizontal="center" vertical="top" wrapText="1"/>
    </xf>
    <xf numFmtId="0" fontId="1" fillId="0" borderId="11" xfId="0" applyFont="1" applyFill="1" applyBorder="1" applyAlignment="1">
      <alignment horizontal="center" wrapText="1"/>
    </xf>
    <xf numFmtId="0" fontId="2" fillId="0" borderId="22" xfId="0" applyFont="1" applyFill="1" applyBorder="1" applyAlignment="1">
      <alignment horizontal="center" wrapText="1"/>
    </xf>
    <xf numFmtId="0" fontId="2" fillId="0" borderId="17"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0" fillId="0" borderId="6" xfId="0" applyFill="1" applyBorder="1" applyAlignment="1">
      <alignment horizontal="right" vertical="top" wrapText="1"/>
    </xf>
    <xf numFmtId="0" fontId="0" fillId="0" borderId="0" xfId="0" applyFill="1" applyBorder="1" applyAlignment="1">
      <alignment horizontal="right" vertical="top" wrapText="1"/>
    </xf>
    <xf numFmtId="0" fontId="4" fillId="0" borderId="0" xfId="0" applyFont="1" applyFill="1" applyBorder="1" applyAlignment="1">
      <alignment horizontal="left" vertical="top" wrapText="1"/>
    </xf>
    <xf numFmtId="0" fontId="2" fillId="0" borderId="13"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4" xfId="0" applyFont="1" applyFill="1" applyBorder="1" applyAlignment="1">
      <alignment horizontal="left" vertical="center" wrapText="1"/>
    </xf>
  </cellXfs>
  <cellStyles count="3">
    <cellStyle name="Normal" xfId="0" builtinId="0"/>
    <cellStyle name="Normal 8"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tabSelected="1" zoomScale="120" zoomScaleNormal="120" workbookViewId="0">
      <selection activeCell="J4" sqref="J4"/>
    </sheetView>
  </sheetViews>
  <sheetFormatPr defaultRowHeight="14.5" x14ac:dyDescent="0.35"/>
  <cols>
    <col min="1" max="1" width="9.1796875" style="6" customWidth="1"/>
    <col min="2" max="2" width="13.1796875" customWidth="1"/>
    <col min="3" max="3" width="21.453125" customWidth="1"/>
    <col min="4" max="10" width="10.54296875" customWidth="1"/>
  </cols>
  <sheetData>
    <row r="1" spans="1:12" ht="14.5" customHeight="1" x14ac:dyDescent="0.35">
      <c r="A1" s="40"/>
      <c r="B1" s="40"/>
      <c r="C1" s="40"/>
      <c r="D1" s="40"/>
      <c r="E1" s="40"/>
      <c r="F1" s="40"/>
      <c r="G1" s="40"/>
      <c r="H1" s="40"/>
      <c r="I1" s="40"/>
      <c r="J1" s="40" t="s">
        <v>34</v>
      </c>
      <c r="K1" s="1"/>
      <c r="L1" s="1"/>
    </row>
    <row r="2" spans="1:12" ht="14.5" customHeight="1" x14ac:dyDescent="0.35">
      <c r="A2" s="40"/>
      <c r="B2" s="40"/>
      <c r="C2" s="40"/>
      <c r="D2" s="40"/>
      <c r="E2" s="40"/>
      <c r="F2" s="40"/>
      <c r="G2" s="40"/>
      <c r="H2" s="40"/>
      <c r="I2" s="40"/>
      <c r="J2" s="40" t="s">
        <v>35</v>
      </c>
      <c r="K2" s="1"/>
      <c r="L2" s="1"/>
    </row>
    <row r="3" spans="1:12" ht="14.5" customHeight="1" x14ac:dyDescent="0.35">
      <c r="A3" s="40"/>
      <c r="B3" s="40"/>
      <c r="C3" s="40"/>
      <c r="D3" s="40"/>
      <c r="E3" s="40"/>
      <c r="F3" s="40"/>
      <c r="G3" s="40"/>
      <c r="H3" s="40"/>
      <c r="I3" s="40"/>
      <c r="J3" s="40" t="s">
        <v>37</v>
      </c>
      <c r="K3" s="1"/>
      <c r="L3" s="1"/>
    </row>
    <row r="4" spans="1:12" ht="14.5" customHeight="1" thickBot="1" x14ac:dyDescent="0.4">
      <c r="A4" s="40"/>
      <c r="B4" s="40"/>
      <c r="C4" s="40"/>
      <c r="D4" s="40"/>
      <c r="E4" s="40"/>
      <c r="F4" s="40"/>
      <c r="G4" s="40"/>
      <c r="H4" s="40"/>
      <c r="I4" s="40"/>
      <c r="J4" s="40" t="s">
        <v>36</v>
      </c>
      <c r="K4" s="1"/>
      <c r="L4" s="1"/>
    </row>
    <row r="5" spans="1:12" ht="14.5" customHeight="1" x14ac:dyDescent="0.35">
      <c r="A5" s="44" t="s">
        <v>20</v>
      </c>
      <c r="B5" s="45"/>
      <c r="C5" s="45"/>
      <c r="D5" s="45"/>
      <c r="E5" s="45"/>
      <c r="F5" s="45"/>
      <c r="G5" s="45"/>
      <c r="H5" s="45"/>
      <c r="I5" s="45"/>
      <c r="J5" s="46"/>
      <c r="K5" s="1"/>
      <c r="L5" s="1"/>
    </row>
    <row r="6" spans="1:12" ht="14.5" customHeight="1" x14ac:dyDescent="0.35">
      <c r="A6" s="41" t="s">
        <v>21</v>
      </c>
      <c r="B6" s="42"/>
      <c r="C6" s="42"/>
      <c r="D6" s="42"/>
      <c r="E6" s="42"/>
      <c r="F6" s="42"/>
      <c r="G6" s="42"/>
      <c r="H6" s="42"/>
      <c r="I6" s="42"/>
      <c r="J6" s="43"/>
      <c r="K6" s="1"/>
      <c r="L6" s="1"/>
    </row>
    <row r="7" spans="1:12" ht="14.5" customHeight="1" x14ac:dyDescent="0.35">
      <c r="A7" s="41" t="s">
        <v>33</v>
      </c>
      <c r="B7" s="42"/>
      <c r="C7" s="42"/>
      <c r="D7" s="42"/>
      <c r="E7" s="42"/>
      <c r="F7" s="42"/>
      <c r="G7" s="42"/>
      <c r="H7" s="42"/>
      <c r="I7" s="42"/>
      <c r="J7" s="43"/>
      <c r="K7" s="1"/>
      <c r="L7" s="1"/>
    </row>
    <row r="8" spans="1:12" ht="14.5" customHeight="1" x14ac:dyDescent="0.35">
      <c r="A8" s="41"/>
      <c r="B8" s="42"/>
      <c r="C8" s="42"/>
      <c r="D8" s="42"/>
      <c r="E8" s="42"/>
      <c r="F8" s="42"/>
      <c r="G8" s="42"/>
      <c r="H8" s="42"/>
      <c r="I8" s="42"/>
      <c r="J8" s="43"/>
      <c r="K8" s="1"/>
      <c r="L8" s="1"/>
    </row>
    <row r="9" spans="1:12" ht="47.15" customHeight="1" x14ac:dyDescent="0.35">
      <c r="A9" s="41" t="s">
        <v>22</v>
      </c>
      <c r="B9" s="42"/>
      <c r="C9" s="42"/>
      <c r="D9" s="42"/>
      <c r="E9" s="42"/>
      <c r="F9" s="42"/>
      <c r="G9" s="42"/>
      <c r="H9" s="42"/>
      <c r="I9" s="42"/>
      <c r="J9" s="43"/>
      <c r="K9" s="1"/>
      <c r="L9" s="1"/>
    </row>
    <row r="10" spans="1:12" ht="22.5" customHeight="1" x14ac:dyDescent="0.35">
      <c r="A10" s="56" t="s">
        <v>23</v>
      </c>
      <c r="B10" s="57"/>
      <c r="C10" s="57"/>
      <c r="D10" s="57"/>
      <c r="E10" s="57"/>
      <c r="F10" s="19">
        <v>2020</v>
      </c>
      <c r="G10" s="3"/>
      <c r="H10" s="1"/>
      <c r="I10" s="1"/>
      <c r="J10" s="4"/>
      <c r="K10" s="2"/>
      <c r="L10" s="2"/>
    </row>
    <row r="11" spans="1:12" x14ac:dyDescent="0.35">
      <c r="A11" s="41"/>
      <c r="B11" s="42"/>
      <c r="C11" s="42"/>
      <c r="D11" s="42"/>
      <c r="E11" s="42"/>
      <c r="F11" s="42"/>
      <c r="G11" s="42"/>
      <c r="H11" s="42"/>
      <c r="I11" s="42"/>
      <c r="J11" s="43"/>
      <c r="K11" s="2"/>
      <c r="L11" s="2"/>
    </row>
    <row r="12" spans="1:12" ht="15" thickBot="1" x14ac:dyDescent="0.4">
      <c r="A12" s="49" t="s">
        <v>24</v>
      </c>
      <c r="B12" s="50"/>
      <c r="C12" s="50"/>
      <c r="D12" s="50"/>
      <c r="E12" s="50"/>
      <c r="F12" s="50"/>
      <c r="G12" s="50"/>
      <c r="H12" s="50"/>
      <c r="I12" s="50"/>
      <c r="J12" s="51"/>
      <c r="K12" s="2"/>
      <c r="L12" s="2"/>
    </row>
    <row r="13" spans="1:12" ht="42" thickBot="1" x14ac:dyDescent="0.4">
      <c r="A13" s="11" t="s">
        <v>0</v>
      </c>
      <c r="B13" s="52" t="s">
        <v>25</v>
      </c>
      <c r="C13" s="53"/>
      <c r="D13" s="5" t="s">
        <v>1</v>
      </c>
      <c r="E13" s="7" t="s">
        <v>26</v>
      </c>
      <c r="F13" s="16" t="s">
        <v>2</v>
      </c>
      <c r="G13" s="17" t="s">
        <v>28</v>
      </c>
      <c r="H13" s="17" t="s">
        <v>29</v>
      </c>
      <c r="I13" s="17" t="s">
        <v>27</v>
      </c>
      <c r="J13" s="18" t="s">
        <v>30</v>
      </c>
      <c r="K13" s="2"/>
      <c r="L13" s="2"/>
    </row>
    <row r="14" spans="1:12" ht="15" thickBot="1" x14ac:dyDescent="0.4">
      <c r="A14" s="12">
        <v>1</v>
      </c>
      <c r="B14" s="47" t="s">
        <v>3</v>
      </c>
      <c r="C14" s="48"/>
      <c r="D14" s="20">
        <f>SUM(E14:G14,J14)</f>
        <v>332919.42665000004</v>
      </c>
      <c r="E14" s="21">
        <v>142375</v>
      </c>
      <c r="F14" s="22">
        <v>21859.501410000001</v>
      </c>
      <c r="G14" s="22">
        <v>0</v>
      </c>
      <c r="H14" s="22">
        <v>32824.723640000004</v>
      </c>
      <c r="I14" s="22">
        <v>135860.2016</v>
      </c>
      <c r="J14" s="23">
        <f>SUM(H14:I14)</f>
        <v>168684.92524000001</v>
      </c>
      <c r="K14" s="2"/>
      <c r="L14" s="2"/>
    </row>
    <row r="15" spans="1:12" ht="15" thickBot="1" x14ac:dyDescent="0.4">
      <c r="A15" s="12">
        <v>2</v>
      </c>
      <c r="B15" s="47" t="s">
        <v>4</v>
      </c>
      <c r="C15" s="48"/>
      <c r="D15" s="20">
        <f t="shared" ref="D15:D26" si="0">SUM(E15:G15,J15)</f>
        <v>334457.75802000001</v>
      </c>
      <c r="E15" s="21">
        <v>142375</v>
      </c>
      <c r="F15" s="22">
        <v>17974.383180000001</v>
      </c>
      <c r="G15" s="22">
        <v>0</v>
      </c>
      <c r="H15" s="22">
        <v>32824.723640000004</v>
      </c>
      <c r="I15" s="22">
        <v>141283.65119999999</v>
      </c>
      <c r="J15" s="23">
        <f t="shared" ref="J15:J26" si="1">SUM(H15:I15)</f>
        <v>174108.37484</v>
      </c>
      <c r="K15" s="2"/>
      <c r="L15" s="2"/>
    </row>
    <row r="16" spans="1:12" x14ac:dyDescent="0.35">
      <c r="A16" s="13">
        <v>3</v>
      </c>
      <c r="B16" s="59" t="s">
        <v>5</v>
      </c>
      <c r="C16" s="60"/>
      <c r="D16" s="24">
        <f t="shared" si="0"/>
        <v>333511.66800000006</v>
      </c>
      <c r="E16" s="25">
        <v>142375</v>
      </c>
      <c r="F16" s="26">
        <v>12475.150589999999</v>
      </c>
      <c r="G16" s="26">
        <v>0</v>
      </c>
      <c r="H16" s="26">
        <v>32824.723640000004</v>
      </c>
      <c r="I16" s="26">
        <v>145836.79377000002</v>
      </c>
      <c r="J16" s="27">
        <f t="shared" si="1"/>
        <v>178661.51741000003</v>
      </c>
      <c r="K16" s="2"/>
      <c r="L16" s="2"/>
    </row>
    <row r="17" spans="1:12" x14ac:dyDescent="0.35">
      <c r="A17" s="14">
        <v>4</v>
      </c>
      <c r="B17" s="61" t="s">
        <v>6</v>
      </c>
      <c r="C17" s="62"/>
      <c r="D17" s="28">
        <f t="shared" si="0"/>
        <v>334419.23645000003</v>
      </c>
      <c r="E17" s="29">
        <v>142375</v>
      </c>
      <c r="F17" s="30">
        <v>11045.21371</v>
      </c>
      <c r="G17" s="30">
        <v>0</v>
      </c>
      <c r="H17" s="30">
        <v>32824.723640000004</v>
      </c>
      <c r="I17" s="30">
        <v>148174.2991</v>
      </c>
      <c r="J17" s="31">
        <f t="shared" si="1"/>
        <v>180999.02274000001</v>
      </c>
      <c r="K17" s="2"/>
      <c r="L17" s="2"/>
    </row>
    <row r="18" spans="1:12" ht="15" thickBot="1" x14ac:dyDescent="0.4">
      <c r="A18" s="15">
        <v>5</v>
      </c>
      <c r="B18" s="54" t="s">
        <v>7</v>
      </c>
      <c r="C18" s="55"/>
      <c r="D18" s="32">
        <f t="shared" si="0"/>
        <v>335293.09148</v>
      </c>
      <c r="E18" s="33">
        <v>142375</v>
      </c>
      <c r="F18" s="34">
        <v>11438.689640000001</v>
      </c>
      <c r="G18" s="34">
        <v>0</v>
      </c>
      <c r="H18" s="34">
        <v>32824.723640000004</v>
      </c>
      <c r="I18" s="34">
        <v>148654.67819999999</v>
      </c>
      <c r="J18" s="35">
        <f t="shared" si="1"/>
        <v>181479.40184000001</v>
      </c>
      <c r="K18" s="2"/>
      <c r="L18" s="2"/>
    </row>
    <row r="19" spans="1:12" x14ac:dyDescent="0.35">
      <c r="A19" s="13">
        <v>6</v>
      </c>
      <c r="B19" s="59" t="s">
        <v>8</v>
      </c>
      <c r="C19" s="60"/>
      <c r="D19" s="24">
        <f t="shared" si="0"/>
        <v>338905.17624000006</v>
      </c>
      <c r="E19" s="25">
        <v>142375</v>
      </c>
      <c r="F19" s="26">
        <v>14813.04808</v>
      </c>
      <c r="G19" s="26">
        <v>0</v>
      </c>
      <c r="H19" s="26">
        <v>32824.723640000004</v>
      </c>
      <c r="I19" s="26">
        <v>148892.40452000001</v>
      </c>
      <c r="J19" s="27">
        <f t="shared" si="1"/>
        <v>181717.12816000002</v>
      </c>
      <c r="K19" s="2"/>
      <c r="L19" s="2"/>
    </row>
    <row r="20" spans="1:12" ht="15" thickBot="1" x14ac:dyDescent="0.4">
      <c r="A20" s="15">
        <v>7</v>
      </c>
      <c r="B20" s="54" t="s">
        <v>9</v>
      </c>
      <c r="C20" s="55"/>
      <c r="D20" s="32">
        <f t="shared" si="0"/>
        <v>343842.11063000001</v>
      </c>
      <c r="E20" s="33">
        <v>154375</v>
      </c>
      <c r="F20" s="34">
        <v>8346.25756</v>
      </c>
      <c r="G20" s="34">
        <v>0</v>
      </c>
      <c r="H20" s="34">
        <v>32824.723640000004</v>
      </c>
      <c r="I20" s="34">
        <v>148296.12943</v>
      </c>
      <c r="J20" s="35">
        <f t="shared" si="1"/>
        <v>181120.85307000001</v>
      </c>
      <c r="K20" s="2"/>
      <c r="L20" s="2"/>
    </row>
    <row r="21" spans="1:12" ht="15" thickBot="1" x14ac:dyDescent="0.4">
      <c r="A21" s="12">
        <v>8</v>
      </c>
      <c r="B21" s="47" t="s">
        <v>10</v>
      </c>
      <c r="C21" s="48"/>
      <c r="D21" s="20">
        <f t="shared" si="0"/>
        <v>347758.32351999998</v>
      </c>
      <c r="E21" s="21">
        <v>154375</v>
      </c>
      <c r="F21" s="22">
        <v>13177.720210000001</v>
      </c>
      <c r="G21" s="22">
        <v>0</v>
      </c>
      <c r="H21" s="22">
        <v>32824.723640000004</v>
      </c>
      <c r="I21" s="22">
        <v>147380.87966999999</v>
      </c>
      <c r="J21" s="23">
        <f t="shared" si="1"/>
        <v>180205.60331000001</v>
      </c>
      <c r="K21" s="2"/>
      <c r="L21" s="2"/>
    </row>
    <row r="22" spans="1:12" x14ac:dyDescent="0.35">
      <c r="A22" s="13">
        <v>9</v>
      </c>
      <c r="B22" s="59" t="s">
        <v>11</v>
      </c>
      <c r="C22" s="60"/>
      <c r="D22" s="24">
        <f t="shared" si="0"/>
        <v>352657.84309000004</v>
      </c>
      <c r="E22" s="25">
        <v>154375</v>
      </c>
      <c r="F22" s="26">
        <v>18859.13005</v>
      </c>
      <c r="G22" s="26">
        <v>0</v>
      </c>
      <c r="H22" s="26">
        <v>32824.723640000004</v>
      </c>
      <c r="I22" s="26">
        <v>146598.98940000002</v>
      </c>
      <c r="J22" s="27">
        <f t="shared" si="1"/>
        <v>179423.71304000003</v>
      </c>
      <c r="K22" s="2"/>
      <c r="L22" s="2"/>
    </row>
    <row r="23" spans="1:12" ht="15" thickBot="1" x14ac:dyDescent="0.4">
      <c r="A23" s="15">
        <v>10</v>
      </c>
      <c r="B23" s="54" t="s">
        <v>12</v>
      </c>
      <c r="C23" s="55"/>
      <c r="D23" s="32">
        <f t="shared" si="0"/>
        <v>357318.83253999997</v>
      </c>
      <c r="E23" s="33">
        <v>154375</v>
      </c>
      <c r="F23" s="34">
        <v>19510.388219999997</v>
      </c>
      <c r="G23" s="34">
        <v>0</v>
      </c>
      <c r="H23" s="34">
        <v>38824.723640000004</v>
      </c>
      <c r="I23" s="34">
        <v>144608.72068</v>
      </c>
      <c r="J23" s="35">
        <f t="shared" si="1"/>
        <v>183433.44432000001</v>
      </c>
      <c r="K23" s="2"/>
      <c r="L23" s="2"/>
    </row>
    <row r="24" spans="1:12" ht="15" thickBot="1" x14ac:dyDescent="0.4">
      <c r="A24" s="12">
        <v>11</v>
      </c>
      <c r="B24" s="47" t="s">
        <v>13</v>
      </c>
      <c r="C24" s="48"/>
      <c r="D24" s="20">
        <f t="shared" si="0"/>
        <v>363303.72302000003</v>
      </c>
      <c r="E24" s="21">
        <v>154375</v>
      </c>
      <c r="F24" s="22">
        <v>25296.238140000001</v>
      </c>
      <c r="G24" s="22">
        <v>0</v>
      </c>
      <c r="H24" s="22">
        <v>38824.723640000004</v>
      </c>
      <c r="I24" s="22">
        <v>144807.76124000002</v>
      </c>
      <c r="J24" s="23">
        <f t="shared" si="1"/>
        <v>183632.48488000003</v>
      </c>
      <c r="K24" s="2"/>
      <c r="L24" s="2"/>
    </row>
    <row r="25" spans="1:12" x14ac:dyDescent="0.35">
      <c r="A25" s="13">
        <v>12</v>
      </c>
      <c r="B25" s="59" t="s">
        <v>14</v>
      </c>
      <c r="C25" s="60"/>
      <c r="D25" s="24">
        <f t="shared" si="0"/>
        <v>369056.94976999995</v>
      </c>
      <c r="E25" s="25">
        <v>154375</v>
      </c>
      <c r="F25" s="26">
        <v>29571.349489999997</v>
      </c>
      <c r="G25" s="26">
        <v>0</v>
      </c>
      <c r="H25" s="26">
        <v>38824.723640000004</v>
      </c>
      <c r="I25" s="26">
        <v>146285.87663999997</v>
      </c>
      <c r="J25" s="27">
        <f t="shared" si="1"/>
        <v>185110.60027999998</v>
      </c>
      <c r="K25" s="2"/>
      <c r="L25" s="2"/>
    </row>
    <row r="26" spans="1:12" ht="15" thickBot="1" x14ac:dyDescent="0.4">
      <c r="A26" s="15">
        <v>13</v>
      </c>
      <c r="B26" s="54" t="s">
        <v>15</v>
      </c>
      <c r="C26" s="55"/>
      <c r="D26" s="32">
        <f t="shared" si="0"/>
        <v>374905.71906999999</v>
      </c>
      <c r="E26" s="33">
        <v>154375</v>
      </c>
      <c r="F26" s="34">
        <v>34267.770880000004</v>
      </c>
      <c r="G26" s="34">
        <v>0</v>
      </c>
      <c r="H26" s="34">
        <v>38824.723640000004</v>
      </c>
      <c r="I26" s="34">
        <v>147438.22455000001</v>
      </c>
      <c r="J26" s="35">
        <f t="shared" si="1"/>
        <v>186262.94819000002</v>
      </c>
      <c r="K26" s="2"/>
      <c r="L26" s="2"/>
    </row>
    <row r="27" spans="1:12" ht="9" customHeight="1" x14ac:dyDescent="0.35">
      <c r="A27" s="13">
        <v>14</v>
      </c>
      <c r="B27" s="59" t="s">
        <v>16</v>
      </c>
      <c r="C27" s="60"/>
      <c r="D27" s="24">
        <f>SUM(D14:D26)</f>
        <v>4518349.8584799999</v>
      </c>
      <c r="E27" s="25">
        <f t="shared" ref="E27:J27" si="2">SUM(E14:E26)</f>
        <v>1934875</v>
      </c>
      <c r="F27" s="26">
        <f t="shared" si="2"/>
        <v>238634.84115999998</v>
      </c>
      <c r="G27" s="26">
        <f t="shared" si="2"/>
        <v>0</v>
      </c>
      <c r="H27" s="26">
        <f t="shared" si="2"/>
        <v>450721.40731999994</v>
      </c>
      <c r="I27" s="26">
        <f t="shared" si="2"/>
        <v>1894118.6099999999</v>
      </c>
      <c r="J27" s="27">
        <f t="shared" si="2"/>
        <v>2344840.0173200001</v>
      </c>
      <c r="K27" s="2"/>
      <c r="L27" s="2"/>
    </row>
    <row r="28" spans="1:12" ht="37.5" customHeight="1" thickBot="1" x14ac:dyDescent="0.4">
      <c r="A28" s="15">
        <v>15</v>
      </c>
      <c r="B28" s="54" t="s">
        <v>17</v>
      </c>
      <c r="C28" s="55"/>
      <c r="D28" s="32">
        <f>D27/13</f>
        <v>347565.37372923078</v>
      </c>
      <c r="E28" s="33">
        <f>E27/13</f>
        <v>148836.53846153847</v>
      </c>
      <c r="F28" s="34">
        <f>F27/13</f>
        <v>18356.526243076922</v>
      </c>
      <c r="G28" s="34">
        <f t="shared" ref="G28:J28" si="3">G27/13</f>
        <v>0</v>
      </c>
      <c r="H28" s="34">
        <f t="shared" si="3"/>
        <v>34670.87748615384</v>
      </c>
      <c r="I28" s="34">
        <f t="shared" si="3"/>
        <v>145701.43153846153</v>
      </c>
      <c r="J28" s="35">
        <f t="shared" si="3"/>
        <v>180372.30902461539</v>
      </c>
      <c r="K28" s="1"/>
      <c r="L28" s="1"/>
    </row>
    <row r="29" spans="1:12" ht="15" thickBot="1" x14ac:dyDescent="0.4">
      <c r="A29" s="12">
        <v>16</v>
      </c>
      <c r="B29" s="47" t="s">
        <v>18</v>
      </c>
      <c r="C29" s="48"/>
      <c r="D29" s="36">
        <f t="shared" ref="D29:J29" si="4">D28/$D$28</f>
        <v>1</v>
      </c>
      <c r="E29" s="37">
        <f t="shared" si="4"/>
        <v>0.42822602512035302</v>
      </c>
      <c r="F29" s="38">
        <f t="shared" si="4"/>
        <v>5.2814600160306792E-2</v>
      </c>
      <c r="G29" s="38">
        <f t="shared" si="4"/>
        <v>0</v>
      </c>
      <c r="H29" s="38">
        <f t="shared" si="4"/>
        <v>9.9753543093634031E-2</v>
      </c>
      <c r="I29" s="38">
        <f t="shared" si="4"/>
        <v>0.41920583162570613</v>
      </c>
      <c r="J29" s="39">
        <f t="shared" si="4"/>
        <v>0.51895937471934017</v>
      </c>
    </row>
    <row r="30" spans="1:12" ht="15" thickBot="1" x14ac:dyDescent="0.4">
      <c r="A30" s="12">
        <v>17</v>
      </c>
      <c r="B30" s="47" t="s">
        <v>19</v>
      </c>
      <c r="C30" s="48"/>
      <c r="D30" s="36">
        <f>D26/$D$26</f>
        <v>1</v>
      </c>
      <c r="E30" s="37">
        <f>E26/$D$26</f>
        <v>0.41177019220444616</v>
      </c>
      <c r="F30" s="38">
        <f>F26/$D$26</f>
        <v>9.1403702682918378E-2</v>
      </c>
      <c r="G30" s="38">
        <f>G26/$D$26</f>
        <v>0</v>
      </c>
      <c r="H30" s="38">
        <f>H26/$D$26</f>
        <v>0.10355863265118903</v>
      </c>
      <c r="I30" s="38">
        <f t="shared" ref="I30" si="5">I26/$D$26</f>
        <v>0.3932674724614465</v>
      </c>
      <c r="J30" s="39">
        <f>J26/$D$26</f>
        <v>0.49682610511263553</v>
      </c>
    </row>
    <row r="31" spans="1:12" x14ac:dyDescent="0.35">
      <c r="A31" s="9"/>
      <c r="B31" s="10"/>
      <c r="C31" s="10"/>
      <c r="D31" s="2"/>
      <c r="E31" s="2"/>
      <c r="F31" s="2"/>
      <c r="G31" s="2"/>
      <c r="H31" s="2"/>
      <c r="I31" s="2"/>
      <c r="J31" s="2"/>
    </row>
    <row r="32" spans="1:12" x14ac:dyDescent="0.35">
      <c r="A32" s="8" t="s">
        <v>31</v>
      </c>
      <c r="B32" s="58" t="s">
        <v>32</v>
      </c>
      <c r="C32" s="58"/>
      <c r="D32" s="58"/>
      <c r="E32" s="58"/>
      <c r="F32" s="58"/>
      <c r="G32" s="58"/>
      <c r="H32" s="58"/>
      <c r="I32" s="58"/>
      <c r="J32" s="58"/>
    </row>
  </sheetData>
  <mergeCells count="27">
    <mergeCell ref="B28:C28"/>
    <mergeCell ref="B29:C29"/>
    <mergeCell ref="B30:C30"/>
    <mergeCell ref="A10:E10"/>
    <mergeCell ref="B32:J32"/>
    <mergeCell ref="B22:C22"/>
    <mergeCell ref="B23:C23"/>
    <mergeCell ref="B24:C24"/>
    <mergeCell ref="B25:C25"/>
    <mergeCell ref="B26:C26"/>
    <mergeCell ref="B27:C27"/>
    <mergeCell ref="B16:C16"/>
    <mergeCell ref="B17:C17"/>
    <mergeCell ref="B18:C18"/>
    <mergeCell ref="B19:C19"/>
    <mergeCell ref="B20:C20"/>
    <mergeCell ref="B21:C21"/>
    <mergeCell ref="A12:J12"/>
    <mergeCell ref="B13:C13"/>
    <mergeCell ref="B14:C14"/>
    <mergeCell ref="B15:C15"/>
    <mergeCell ref="A11:J11"/>
    <mergeCell ref="A5:J5"/>
    <mergeCell ref="A6:J6"/>
    <mergeCell ref="A7:J7"/>
    <mergeCell ref="A8:J8"/>
    <mergeCell ref="A9:J9"/>
  </mergeCells>
  <pageMargins left="0.7" right="0.7" top="0.75" bottom="0.75" header="0.3" footer="0.3"/>
  <pageSetup orientation="landscape" horizontalDpi="1200" verticalDpi="1200" r:id="rId1"/>
  <ignoredErrors>
    <ignoredError sqref="D14:D27 J14:J2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NiSource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 \ Linda \ E</dc:creator>
  <cp:lastModifiedBy>Ryan \ John</cp:lastModifiedBy>
  <cp:lastPrinted>2021-03-19T19:27:40Z</cp:lastPrinted>
  <dcterms:created xsi:type="dcterms:W3CDTF">2021-03-19T18:54:09Z</dcterms:created>
  <dcterms:modified xsi:type="dcterms:W3CDTF">2021-06-10T04:11:46Z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