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Second Round\Final Drafts for Distribution\41-50\"/>
    </mc:Choice>
  </mc:AlternateContent>
  <xr:revisionPtr revIDLastSave="0" documentId="8_{1AC885D8-197A-4F87-98D7-FC1A9953594A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AG 2-43 Atta A" sheetId="1" r:id="rId1"/>
  </sheets>
  <definedNames>
    <definedName name="_xlnm.Print_Area" localSheetId="0">'AG 2-43 Atta A'!$A$1:$K$71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1" l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I68" i="1"/>
  <c r="H68" i="1"/>
  <c r="G68" i="1"/>
  <c r="F68" i="1"/>
  <c r="E68" i="1"/>
  <c r="D68" i="1"/>
  <c r="C68" i="1"/>
  <c r="B68" i="1"/>
  <c r="G47" i="1"/>
  <c r="J46" i="1"/>
  <c r="J45" i="1"/>
  <c r="J23" i="1"/>
  <c r="J22" i="1"/>
  <c r="J42" i="1"/>
  <c r="J41" i="1"/>
  <c r="J40" i="1"/>
  <c r="J39" i="1"/>
  <c r="J17" i="1"/>
  <c r="J37" i="1"/>
  <c r="J36" i="1"/>
  <c r="J15" i="1"/>
  <c r="J14" i="1"/>
  <c r="J34" i="1"/>
  <c r="J33" i="1"/>
  <c r="J32" i="1"/>
  <c r="I47" i="1"/>
  <c r="H47" i="1"/>
  <c r="G26" i="1"/>
  <c r="F26" i="1"/>
  <c r="E47" i="1"/>
  <c r="D47" i="1"/>
  <c r="C47" i="1"/>
  <c r="C77" i="1" l="1"/>
  <c r="D77" i="1"/>
  <c r="E77" i="1"/>
  <c r="J44" i="1"/>
  <c r="G77" i="1"/>
  <c r="G78" i="1" s="1"/>
  <c r="H77" i="1"/>
  <c r="I77" i="1"/>
  <c r="J16" i="1"/>
  <c r="J24" i="1"/>
  <c r="H26" i="1"/>
  <c r="F47" i="1"/>
  <c r="F77" i="1" s="1"/>
  <c r="F78" i="1" s="1"/>
  <c r="J35" i="1"/>
  <c r="J43" i="1"/>
  <c r="J25" i="1"/>
  <c r="J10" i="1"/>
  <c r="J18" i="1"/>
  <c r="B26" i="1"/>
  <c r="I26" i="1"/>
  <c r="J11" i="1"/>
  <c r="J19" i="1"/>
  <c r="C26" i="1"/>
  <c r="J38" i="1"/>
  <c r="J12" i="1"/>
  <c r="J20" i="1"/>
  <c r="D26" i="1"/>
  <c r="J13" i="1"/>
  <c r="J21" i="1"/>
  <c r="E26" i="1"/>
  <c r="J52" i="1"/>
  <c r="J68" i="1" s="1"/>
  <c r="E78" i="1" l="1"/>
  <c r="D78" i="1"/>
  <c r="J26" i="1"/>
  <c r="K26" i="1" s="1"/>
  <c r="I78" i="1"/>
  <c r="J31" i="1"/>
  <c r="J47" i="1" s="1"/>
  <c r="H78" i="1"/>
  <c r="B47" i="1"/>
  <c r="B77" i="1" s="1"/>
  <c r="B78" i="1" s="1"/>
  <c r="J77" i="1"/>
  <c r="J78" i="1" s="1"/>
  <c r="C78" i="1"/>
</calcChain>
</file>

<file path=xl/sharedStrings.xml><?xml version="1.0" encoding="utf-8"?>
<sst xmlns="http://schemas.openxmlformats.org/spreadsheetml/2006/main" count="91" uniqueCount="34">
  <si>
    <t>KY PSC Case No. 2021-00183</t>
  </si>
  <si>
    <t>AG 2-43</t>
  </si>
  <si>
    <t>Attachment A</t>
  </si>
  <si>
    <t>Page 1 of 1</t>
  </si>
  <si>
    <t>Columbus Gas of Kentucky - Listing of Fringe Benefits</t>
  </si>
  <si>
    <t>Total Gross</t>
  </si>
  <si>
    <t>Benefit Type</t>
  </si>
  <si>
    <t>Total</t>
  </si>
  <si>
    <t>Annualized Base Period (Staff 1-45, Attachment A)</t>
  </si>
  <si>
    <t>401K</t>
  </si>
  <si>
    <t>Contingent Stock</t>
  </si>
  <si>
    <t>Dental</t>
  </si>
  <si>
    <t>Discretionary Bonus</t>
  </si>
  <si>
    <t>Employee Medical Health Ins - Expense</t>
  </si>
  <si>
    <t>Corporate Incentive Program</t>
  </si>
  <si>
    <t>Group Life - Active</t>
  </si>
  <si>
    <t>LTD</t>
  </si>
  <si>
    <t>OPEB - Expense</t>
  </si>
  <si>
    <t>Other Benefits</t>
  </si>
  <si>
    <t>Other Stock Compensation</t>
  </si>
  <si>
    <t>Pension - Expense</t>
  </si>
  <si>
    <t xml:space="preserve">Profit Sharing </t>
  </si>
  <si>
    <t>Restricted Stock</t>
  </si>
  <si>
    <t>Vision</t>
  </si>
  <si>
    <t>Workers Compensation</t>
  </si>
  <si>
    <t>Total Transfers</t>
  </si>
  <si>
    <t>Dental [1]</t>
  </si>
  <si>
    <t>Employee Medical Health Ins - Expense [1]</t>
  </si>
  <si>
    <t>Group Life - Active [1]</t>
  </si>
  <si>
    <t>LTD [1]</t>
  </si>
  <si>
    <t>Vision [1]</t>
  </si>
  <si>
    <t>Total Net O&amp;M View</t>
  </si>
  <si>
    <t>[1]  Accounting records transfers of inusrance-related costs under one cost element which is mapped to employee medical health insurance.  For the purpose of this presentation of net O&amp;M view, the transfer (credit) amount in this one cost element is allocated between the insurance types based on the relationship of each gross amount to the sum of total gross insurance.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</si>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</sst>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/>
    <xf numFmtId="164" fontId="3" fillId="0" borderId="2" xfId="1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8"/>
  <sheetViews>
    <sheetView tabSelected="1" zoomScaleNormal="100" workbookViewId="0">
      <selection activeCell="B77" sqref="B77"/>
    </sheetView>
  </sheetViews>
  <sheetFormatPr defaultColWidth="8.85546875" defaultRowHeight="14.25" x14ac:dyDescent="0.2"/>
  <cols>
    <col min="1" max="1" width="42.28515625" style="1" customWidth="1"/>
    <col min="2" max="4" width="11.7109375" style="1" bestFit="1" customWidth="1"/>
    <col min="5" max="5" width="12.7109375" style="1" bestFit="1" customWidth="1"/>
    <col min="6" max="9" width="11.7109375" style="1" bestFit="1" customWidth="1"/>
    <col min="10" max="10" width="13.140625" style="1" bestFit="1" customWidth="1"/>
    <col min="11" max="11" width="21.85546875" style="1" customWidth="1"/>
    <col min="12" max="16384" width="8.85546875" style="1"/>
  </cols>
  <sheetData>
    <row r="1" spans="1:11" ht="15" x14ac:dyDescent="0.25">
      <c r="K1" s="2" t="s">
        <v>0</v>
      </c>
    </row>
    <row r="2" spans="1:11" ht="15" x14ac:dyDescent="0.25">
      <c r="K2" s="2" t="s">
        <v>1</v>
      </c>
    </row>
    <row r="3" spans="1:11" ht="15" x14ac:dyDescent="0.25">
      <c r="K3" s="2" t="s">
        <v>2</v>
      </c>
    </row>
    <row r="4" spans="1:11" ht="15" x14ac:dyDescent="0.25">
      <c r="K4" s="2" t="s">
        <v>3</v>
      </c>
    </row>
    <row r="5" spans="1:11" ht="15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5">
      <c r="B7" s="17" t="s">
        <v>5</v>
      </c>
      <c r="C7" s="17"/>
      <c r="D7" s="17"/>
      <c r="E7" s="17"/>
      <c r="F7" s="17"/>
      <c r="G7" s="17"/>
      <c r="H7" s="17"/>
      <c r="I7" s="17"/>
      <c r="J7" s="17"/>
    </row>
    <row r="8" spans="1:11" x14ac:dyDescent="0.2">
      <c r="B8" s="15" t="s">
        <v>33</v>
      </c>
      <c r="C8" s="15" t="s">
        <v>33</v>
      </c>
      <c r="D8" s="15" t="s">
        <v>33</v>
      </c>
      <c r="E8" s="15" t="s">
        <v>33</v>
      </c>
      <c r="F8" s="15" t="s">
        <v>33</v>
      </c>
      <c r="G8" s="15" t="s">
        <v>33</v>
      </c>
      <c r="H8" s="15" t="s">
        <v>33</v>
      </c>
      <c r="I8" s="15" t="s">
        <v>33</v>
      </c>
      <c r="J8" s="15" t="s">
        <v>33</v>
      </c>
    </row>
    <row r="9" spans="1:11" ht="45" x14ac:dyDescent="0.2">
      <c r="A9" s="4" t="s">
        <v>6</v>
      </c>
      <c r="B9" s="5">
        <v>44075</v>
      </c>
      <c r="C9" s="5">
        <v>44105</v>
      </c>
      <c r="D9" s="5">
        <v>44136</v>
      </c>
      <c r="E9" s="5">
        <v>44166</v>
      </c>
      <c r="F9" s="5">
        <v>44197</v>
      </c>
      <c r="G9" s="5">
        <v>44228</v>
      </c>
      <c r="H9" s="5">
        <v>44256</v>
      </c>
      <c r="I9" s="5">
        <v>44287</v>
      </c>
      <c r="J9" s="5" t="s">
        <v>7</v>
      </c>
      <c r="K9" s="6" t="s">
        <v>8</v>
      </c>
    </row>
    <row r="10" spans="1:11" ht="15" x14ac:dyDescent="0.2">
      <c r="A10" s="7" t="s">
        <v>9</v>
      </c>
      <c r="B10" s="8">
        <v>99998.459999999977</v>
      </c>
      <c r="C10" s="8">
        <v>76128.889999999985</v>
      </c>
      <c r="D10" s="8">
        <v>74209.040000000008</v>
      </c>
      <c r="E10" s="8">
        <v>123890.24000000001</v>
      </c>
      <c r="F10" s="8">
        <v>25571.219999999998</v>
      </c>
      <c r="G10" s="8">
        <v>73564.920000000027</v>
      </c>
      <c r="H10" s="8">
        <v>105661.83000000002</v>
      </c>
      <c r="I10" s="8">
        <v>74236.069999999992</v>
      </c>
      <c r="J10" s="9">
        <f>SUM(B10:I10)</f>
        <v>653260.67000000004</v>
      </c>
    </row>
    <row r="11" spans="1:11" ht="15" x14ac:dyDescent="0.2">
      <c r="A11" s="7" t="s">
        <v>10</v>
      </c>
      <c r="B11" s="8">
        <v>13726</v>
      </c>
      <c r="C11" s="8">
        <v>15120</v>
      </c>
      <c r="D11" s="8">
        <v>29966</v>
      </c>
      <c r="E11" s="8">
        <v>33617</v>
      </c>
      <c r="F11" s="8">
        <v>1746</v>
      </c>
      <c r="G11" s="8">
        <v>18648</v>
      </c>
      <c r="H11" s="8">
        <v>-11460</v>
      </c>
      <c r="I11" s="8">
        <v>21187</v>
      </c>
      <c r="J11" s="9">
        <f t="shared" ref="J11:J25" si="0">SUM(B11:I11)</f>
        <v>122550</v>
      </c>
    </row>
    <row r="12" spans="1:11" ht="15" x14ac:dyDescent="0.2">
      <c r="A12" s="10" t="s">
        <v>11</v>
      </c>
      <c r="B12" s="8">
        <v>11761.02</v>
      </c>
      <c r="C12" s="8">
        <v>11031.949999999997</v>
      </c>
      <c r="D12" s="8">
        <v>7097.0499999999984</v>
      </c>
      <c r="E12" s="8">
        <v>10391.26</v>
      </c>
      <c r="F12" s="8">
        <v>9897.07</v>
      </c>
      <c r="G12" s="8">
        <v>10940.77</v>
      </c>
      <c r="H12" s="8">
        <v>9917.27</v>
      </c>
      <c r="I12" s="8">
        <v>13711.05</v>
      </c>
      <c r="J12" s="9">
        <f t="shared" si="0"/>
        <v>84747.44</v>
      </c>
    </row>
    <row r="13" spans="1:11" ht="15" x14ac:dyDescent="0.2">
      <c r="A13" s="10" t="s">
        <v>12</v>
      </c>
      <c r="B13" s="8">
        <v>0</v>
      </c>
      <c r="C13" s="8">
        <v>1655.4</v>
      </c>
      <c r="D13" s="8">
        <v>0</v>
      </c>
      <c r="E13" s="8">
        <v>51500</v>
      </c>
      <c r="F13" s="8">
        <v>0</v>
      </c>
      <c r="G13" s="8">
        <v>11528.68</v>
      </c>
      <c r="H13" s="8">
        <v>1938.72</v>
      </c>
      <c r="I13" s="8">
        <v>500</v>
      </c>
      <c r="J13" s="9">
        <f t="shared" si="0"/>
        <v>67122.8</v>
      </c>
    </row>
    <row r="14" spans="1:11" ht="15" x14ac:dyDescent="0.2">
      <c r="A14" s="10" t="s">
        <v>13</v>
      </c>
      <c r="B14" s="8">
        <v>109615.02999999993</v>
      </c>
      <c r="C14" s="8">
        <v>199790.35999999996</v>
      </c>
      <c r="D14" s="8">
        <v>200026.68000000005</v>
      </c>
      <c r="E14" s="8">
        <v>127446.37000000007</v>
      </c>
      <c r="F14" s="8">
        <v>184557.42</v>
      </c>
      <c r="G14" s="8">
        <v>253914.90999999995</v>
      </c>
      <c r="H14" s="8">
        <v>98037.710000000021</v>
      </c>
      <c r="I14" s="8">
        <v>176232.87999999989</v>
      </c>
      <c r="J14" s="9">
        <f t="shared" si="0"/>
        <v>1349621.3599999999</v>
      </c>
    </row>
    <row r="15" spans="1:11" ht="15" x14ac:dyDescent="0.2">
      <c r="A15" s="10" t="s">
        <v>14</v>
      </c>
      <c r="B15" s="8">
        <v>0</v>
      </c>
      <c r="C15" s="8">
        <v>0</v>
      </c>
      <c r="D15" s="8">
        <v>0</v>
      </c>
      <c r="E15" s="8">
        <v>765395.19</v>
      </c>
      <c r="F15" s="8">
        <v>101041.08</v>
      </c>
      <c r="G15" s="8">
        <v>101041.08</v>
      </c>
      <c r="H15" s="8">
        <v>50987.939999999995</v>
      </c>
      <c r="I15" s="8">
        <v>101041.07999999999</v>
      </c>
      <c r="J15" s="9">
        <f t="shared" si="0"/>
        <v>1119506.3699999999</v>
      </c>
    </row>
    <row r="16" spans="1:11" ht="15" x14ac:dyDescent="0.2">
      <c r="A16" s="10" t="s">
        <v>15</v>
      </c>
      <c r="B16" s="8">
        <v>6525.4800000000005</v>
      </c>
      <c r="C16" s="8">
        <v>6531.4199999999992</v>
      </c>
      <c r="D16" s="8">
        <v>6580.36</v>
      </c>
      <c r="E16" s="8">
        <v>6588.8999999999987</v>
      </c>
      <c r="F16" s="8">
        <v>6200.8400000000011</v>
      </c>
      <c r="G16" s="8">
        <v>6125.6599999999989</v>
      </c>
      <c r="H16" s="8">
        <v>35325.14</v>
      </c>
      <c r="I16" s="8">
        <v>6326.66</v>
      </c>
      <c r="J16" s="9">
        <f t="shared" si="0"/>
        <v>80204.459999999992</v>
      </c>
    </row>
    <row r="17" spans="1:11" ht="15" x14ac:dyDescent="0.2">
      <c r="A17" s="10" t="s">
        <v>16</v>
      </c>
      <c r="B17" s="8">
        <v>7620.9000000000005</v>
      </c>
      <c r="C17" s="8">
        <v>7620.3700000000008</v>
      </c>
      <c r="D17" s="8">
        <v>7627.05</v>
      </c>
      <c r="E17" s="8">
        <v>7631.25</v>
      </c>
      <c r="F17" s="8">
        <v>7634.63</v>
      </c>
      <c r="G17" s="8">
        <v>7630.4599999999991</v>
      </c>
      <c r="H17" s="8">
        <v>30135.48</v>
      </c>
      <c r="I17" s="8">
        <v>7687.71</v>
      </c>
      <c r="J17" s="9">
        <f t="shared" si="0"/>
        <v>83587.850000000006</v>
      </c>
    </row>
    <row r="18" spans="1:11" ht="15" x14ac:dyDescent="0.2">
      <c r="A18" s="10" t="s">
        <v>17</v>
      </c>
      <c r="B18" s="8">
        <v>3276.2000000000003</v>
      </c>
      <c r="C18" s="8">
        <v>5105.0099999999993</v>
      </c>
      <c r="D18" s="8">
        <v>4135.2399999999989</v>
      </c>
      <c r="E18" s="8">
        <v>5008.5100000000011</v>
      </c>
      <c r="F18" s="8">
        <v>-13142.179999999997</v>
      </c>
      <c r="G18" s="8">
        <v>-13218.620000000003</v>
      </c>
      <c r="H18" s="8">
        <v>-13141.760000000002</v>
      </c>
      <c r="I18" s="8">
        <v>-14014.369999999997</v>
      </c>
      <c r="J18" s="9">
        <f t="shared" si="0"/>
        <v>-35991.97</v>
      </c>
    </row>
    <row r="19" spans="1:11" ht="15" x14ac:dyDescent="0.2">
      <c r="A19" s="10" t="s">
        <v>18</v>
      </c>
      <c r="B19" s="8">
        <v>2762.9900000000002</v>
      </c>
      <c r="C19" s="8">
        <v>2593.89</v>
      </c>
      <c r="D19" s="8">
        <v>6892.06</v>
      </c>
      <c r="E19" s="8">
        <v>17332.41</v>
      </c>
      <c r="F19" s="8">
        <v>2721</v>
      </c>
      <c r="G19" s="8">
        <v>5352.65</v>
      </c>
      <c r="H19" s="8">
        <v>2736.87</v>
      </c>
      <c r="I19" s="8">
        <v>2713.2700000000004</v>
      </c>
      <c r="J19" s="9">
        <f t="shared" si="0"/>
        <v>43105.14</v>
      </c>
    </row>
    <row r="20" spans="1:11" ht="15" x14ac:dyDescent="0.2">
      <c r="A20" s="10" t="s">
        <v>19</v>
      </c>
      <c r="B20" s="8">
        <v>0</v>
      </c>
      <c r="C20" s="8">
        <v>1774.44</v>
      </c>
      <c r="D20" s="8">
        <v>0</v>
      </c>
      <c r="E20" s="8">
        <v>0</v>
      </c>
      <c r="F20" s="8">
        <v>1711.11</v>
      </c>
      <c r="G20" s="8">
        <v>0</v>
      </c>
      <c r="H20" s="8">
        <v>0</v>
      </c>
      <c r="I20" s="8">
        <v>0</v>
      </c>
      <c r="J20" s="9">
        <f t="shared" si="0"/>
        <v>3485.55</v>
      </c>
    </row>
    <row r="21" spans="1:11" ht="15" x14ac:dyDescent="0.2">
      <c r="A21" s="10" t="s">
        <v>20</v>
      </c>
      <c r="B21" s="8">
        <v>510482.65999999992</v>
      </c>
      <c r="C21" s="8">
        <v>-12452.139999999996</v>
      </c>
      <c r="D21" s="8">
        <v>-12468.55000000001</v>
      </c>
      <c r="E21" s="8">
        <v>-12851.440000000004</v>
      </c>
      <c r="F21" s="8">
        <v>-38501.089999999997</v>
      </c>
      <c r="G21" s="8">
        <v>-38782.01999999999</v>
      </c>
      <c r="H21" s="8">
        <v>182690.65999999997</v>
      </c>
      <c r="I21" s="8">
        <v>-18482.630000000005</v>
      </c>
      <c r="J21" s="9">
        <f t="shared" si="0"/>
        <v>559635.44999999984</v>
      </c>
    </row>
    <row r="22" spans="1:11" ht="15" x14ac:dyDescent="0.2">
      <c r="A22" s="10" t="s">
        <v>21</v>
      </c>
      <c r="B22" s="8">
        <v>0</v>
      </c>
      <c r="C22" s="8">
        <v>0</v>
      </c>
      <c r="D22" s="8">
        <v>0</v>
      </c>
      <c r="E22" s="8">
        <v>0</v>
      </c>
      <c r="F22" s="8">
        <v>16419.560000000001</v>
      </c>
      <c r="G22" s="8">
        <v>16423.36</v>
      </c>
      <c r="H22" s="8">
        <v>16423.330000000002</v>
      </c>
      <c r="I22" s="8">
        <v>16419.559999999998</v>
      </c>
      <c r="J22" s="9">
        <f t="shared" si="0"/>
        <v>65685.81</v>
      </c>
    </row>
    <row r="23" spans="1:11" ht="15" x14ac:dyDescent="0.2">
      <c r="A23" s="10" t="s">
        <v>22</v>
      </c>
      <c r="B23" s="8">
        <v>16162</v>
      </c>
      <c r="C23" s="8">
        <v>14042</v>
      </c>
      <c r="D23" s="8">
        <v>8193</v>
      </c>
      <c r="E23" s="8">
        <v>8464</v>
      </c>
      <c r="F23" s="8">
        <v>8464</v>
      </c>
      <c r="G23" s="8">
        <v>9960</v>
      </c>
      <c r="H23" s="8">
        <v>10027</v>
      </c>
      <c r="I23" s="8">
        <v>9705</v>
      </c>
      <c r="J23" s="9">
        <f t="shared" si="0"/>
        <v>85017</v>
      </c>
    </row>
    <row r="24" spans="1:11" ht="15" x14ac:dyDescent="0.2">
      <c r="A24" s="10" t="s">
        <v>23</v>
      </c>
      <c r="B24" s="8">
        <v>2264.5800000000004</v>
      </c>
      <c r="C24" s="8">
        <v>2270.9500000000007</v>
      </c>
      <c r="D24" s="8">
        <v>2238.5300000000002</v>
      </c>
      <c r="E24" s="8">
        <v>2213.2100000000005</v>
      </c>
      <c r="F24" s="8">
        <v>2183.7200000000003</v>
      </c>
      <c r="G24" s="8">
        <v>2152.3599999999997</v>
      </c>
      <c r="H24" s="8">
        <v>2085.5700000000002</v>
      </c>
      <c r="I24" s="8">
        <v>2098.1099999999997</v>
      </c>
      <c r="J24" s="9">
        <f t="shared" si="0"/>
        <v>17507.030000000002</v>
      </c>
    </row>
    <row r="25" spans="1:11" ht="15" x14ac:dyDescent="0.2">
      <c r="A25" s="10" t="s">
        <v>24</v>
      </c>
      <c r="B25" s="8">
        <v>29092.170000000002</v>
      </c>
      <c r="C25" s="8">
        <v>29115.770000000004</v>
      </c>
      <c r="D25" s="8">
        <v>29091.53</v>
      </c>
      <c r="E25" s="8">
        <v>29581.400000000009</v>
      </c>
      <c r="F25" s="8">
        <v>33103.879999999997</v>
      </c>
      <c r="G25" s="8">
        <v>28710.02</v>
      </c>
      <c r="H25" s="8">
        <v>25164.17</v>
      </c>
      <c r="I25" s="8">
        <v>29073.610000000004</v>
      </c>
      <c r="J25" s="9">
        <f t="shared" si="0"/>
        <v>232932.55000000002</v>
      </c>
    </row>
    <row r="26" spans="1:11" ht="15" x14ac:dyDescent="0.25">
      <c r="A26" s="11"/>
      <c r="B26" s="12">
        <f t="shared" ref="B26:J26" si="1">SUM(B10:B25)</f>
        <v>813287.48999999976</v>
      </c>
      <c r="C26" s="12">
        <f t="shared" si="1"/>
        <v>360328.30999999994</v>
      </c>
      <c r="D26" s="12">
        <f t="shared" si="1"/>
        <v>363587.99000000011</v>
      </c>
      <c r="E26" s="12">
        <f t="shared" si="1"/>
        <v>1176208.2999999998</v>
      </c>
      <c r="F26" s="12">
        <f t="shared" si="1"/>
        <v>349608.26000000007</v>
      </c>
      <c r="G26" s="12">
        <f t="shared" si="1"/>
        <v>493992.23</v>
      </c>
      <c r="H26" s="12">
        <f t="shared" si="1"/>
        <v>546529.93000000005</v>
      </c>
      <c r="I26" s="12">
        <f t="shared" si="1"/>
        <v>428434.99999999983</v>
      </c>
      <c r="J26" s="12">
        <f t="shared" si="1"/>
        <v>4531977.5099999988</v>
      </c>
      <c r="K26" s="13">
        <f>J26/8*12</f>
        <v>6797966.2649999987</v>
      </c>
    </row>
    <row r="28" spans="1:11" ht="15" x14ac:dyDescent="0.25">
      <c r="B28" s="17" t="s">
        <v>25</v>
      </c>
      <c r="C28" s="17"/>
      <c r="D28" s="17"/>
      <c r="E28" s="17"/>
      <c r="F28" s="17"/>
      <c r="G28" s="17"/>
      <c r="H28" s="17"/>
      <c r="I28" s="17"/>
      <c r="J28" s="17"/>
    </row>
    <row r="29" spans="1:11" x14ac:dyDescent="0.2">
      <c r="B29" s="15" t="s">
        <v>33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 t="s">
        <v>33</v>
      </c>
      <c r="J29" s="15" t="s">
        <v>33</v>
      </c>
    </row>
    <row r="30" spans="1:11" ht="15" x14ac:dyDescent="0.2">
      <c r="A30" s="4" t="s">
        <v>6</v>
      </c>
      <c r="B30" s="5">
        <v>44075</v>
      </c>
      <c r="C30" s="5">
        <v>44105</v>
      </c>
      <c r="D30" s="5">
        <v>44136</v>
      </c>
      <c r="E30" s="5">
        <v>44166</v>
      </c>
      <c r="F30" s="5">
        <v>44197</v>
      </c>
      <c r="G30" s="5">
        <v>44228</v>
      </c>
      <c r="H30" s="5">
        <v>44256</v>
      </c>
      <c r="I30" s="5">
        <v>44287</v>
      </c>
      <c r="J30" s="5" t="s">
        <v>7</v>
      </c>
    </row>
    <row r="31" spans="1:11" ht="15" x14ac:dyDescent="0.2">
      <c r="A31" s="7" t="s">
        <v>9</v>
      </c>
      <c r="B31" s="8">
        <v>-42411.949999999968</v>
      </c>
      <c r="C31" s="8">
        <v>-36982.219999999979</v>
      </c>
      <c r="D31" s="8">
        <v>-30700.890000000007</v>
      </c>
      <c r="E31" s="8">
        <v>-49770.380000000019</v>
      </c>
      <c r="F31" s="8">
        <v>-10553.229999999998</v>
      </c>
      <c r="G31" s="8">
        <v>-24520.510000000031</v>
      </c>
      <c r="H31" s="8">
        <v>-44599.590000000011</v>
      </c>
      <c r="I31" s="8">
        <v>-34402.189999999988</v>
      </c>
      <c r="J31" s="9">
        <f>SUM(B31:I31)</f>
        <v>-273940.96000000008</v>
      </c>
    </row>
    <row r="32" spans="1:11" ht="15" x14ac:dyDescent="0.2">
      <c r="A32" s="7" t="s">
        <v>10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9">
        <f t="shared" ref="J32:J46" si="2">SUM(B32:I32)</f>
        <v>0</v>
      </c>
    </row>
    <row r="33" spans="1:10" ht="15" x14ac:dyDescent="0.2">
      <c r="A33" s="10" t="s">
        <v>26</v>
      </c>
      <c r="B33" s="8">
        <v>-5657.2907405623573</v>
      </c>
      <c r="C33" s="8">
        <v>-5382.5952194151787</v>
      </c>
      <c r="D33" s="8">
        <v>-3192.3188904618964</v>
      </c>
      <c r="E33" s="8">
        <v>-4865.0223953958193</v>
      </c>
      <c r="F33" s="8">
        <v>-4242.0607840175098</v>
      </c>
      <c r="G33" s="8">
        <v>-4025.0459741037066</v>
      </c>
      <c r="H33" s="8">
        <v>-4764.7341580706116</v>
      </c>
      <c r="I33" s="8">
        <v>-6703.0349670718815</v>
      </c>
      <c r="J33" s="9">
        <f t="shared" si="2"/>
        <v>-38832.103129098963</v>
      </c>
    </row>
    <row r="34" spans="1:10" ht="15" x14ac:dyDescent="0.2">
      <c r="A34" s="10" t="s">
        <v>12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9">
        <f t="shared" si="2"/>
        <v>0</v>
      </c>
    </row>
    <row r="35" spans="1:10" ht="15" x14ac:dyDescent="0.2">
      <c r="A35" s="10" t="s">
        <v>27</v>
      </c>
      <c r="B35" s="8">
        <v>-52677.71244270412</v>
      </c>
      <c r="C35" s="8">
        <v>-97481.550925038013</v>
      </c>
      <c r="D35" s="8">
        <v>-89852.994818628184</v>
      </c>
      <c r="E35" s="8">
        <v>-58641.200242089792</v>
      </c>
      <c r="F35" s="8">
        <v>-77014.258570031219</v>
      </c>
      <c r="G35" s="8">
        <v>-90466.936288505734</v>
      </c>
      <c r="H35" s="8">
        <v>-46259.942907479926</v>
      </c>
      <c r="I35" s="8">
        <v>-85794.763023290099</v>
      </c>
      <c r="J35" s="9">
        <f t="shared" si="2"/>
        <v>-598189.35921776714</v>
      </c>
    </row>
    <row r="36" spans="1:10" ht="15" x14ac:dyDescent="0.2">
      <c r="A36" s="10" t="s">
        <v>14</v>
      </c>
      <c r="B36" s="8">
        <v>0</v>
      </c>
      <c r="C36" s="8">
        <v>0</v>
      </c>
      <c r="D36" s="8">
        <v>0</v>
      </c>
      <c r="E36" s="8">
        <v>-277149.59999999992</v>
      </c>
      <c r="F36" s="8">
        <v>-36586.980000000003</v>
      </c>
      <c r="G36" s="8">
        <v>-36586.980000000003</v>
      </c>
      <c r="H36" s="8">
        <v>-29673.71</v>
      </c>
      <c r="I36" s="8">
        <v>-41063.089999999989</v>
      </c>
      <c r="J36" s="9">
        <f t="shared" si="2"/>
        <v>-421060.35999999987</v>
      </c>
    </row>
    <row r="37" spans="1:10" ht="15" x14ac:dyDescent="0.2">
      <c r="A37" s="10" t="s">
        <v>28</v>
      </c>
      <c r="B37" s="8">
        <v>-3138.8891084042757</v>
      </c>
      <c r="C37" s="8">
        <v>-3186.7430570291463</v>
      </c>
      <c r="D37" s="8">
        <v>-2959.9069379587077</v>
      </c>
      <c r="E37" s="8">
        <v>-3084.8180163929601</v>
      </c>
      <c r="F37" s="8">
        <v>-2657.7906584440793</v>
      </c>
      <c r="G37" s="8">
        <v>-2253.5948677952379</v>
      </c>
      <c r="H37" s="8">
        <v>-16971.898637087274</v>
      </c>
      <c r="I37" s="8">
        <v>-3092.9668555489911</v>
      </c>
      <c r="J37" s="9">
        <f t="shared" si="2"/>
        <v>-37346.608138660667</v>
      </c>
    </row>
    <row r="38" spans="1:10" ht="15" x14ac:dyDescent="0.2">
      <c r="A38" s="10" t="s">
        <v>29</v>
      </c>
      <c r="B38" s="8">
        <v>-3665.8084932048132</v>
      </c>
      <c r="C38" s="8">
        <v>-3718.0523055466042</v>
      </c>
      <c r="D38" s="8">
        <v>-3430.7178043690565</v>
      </c>
      <c r="E38" s="8">
        <v>-3572.8296813730335</v>
      </c>
      <c r="F38" s="8">
        <v>-3272.3386339071667</v>
      </c>
      <c r="G38" s="8">
        <v>-2807.2020802520628</v>
      </c>
      <c r="H38" s="8">
        <v>-14478.536021087835</v>
      </c>
      <c r="I38" s="8">
        <v>-3758.3546808383153</v>
      </c>
      <c r="J38" s="9">
        <f t="shared" si="2"/>
        <v>-38703.839700578894</v>
      </c>
    </row>
    <row r="39" spans="1:10" ht="15" x14ac:dyDescent="0.2">
      <c r="A39" s="10" t="s">
        <v>17</v>
      </c>
      <c r="B39" s="8">
        <v>-4271.7800000000007</v>
      </c>
      <c r="C39" s="8">
        <v>-4722.0300000000007</v>
      </c>
      <c r="D39" s="8">
        <v>-4124.5099999999993</v>
      </c>
      <c r="E39" s="8">
        <v>-4080.2700000000013</v>
      </c>
      <c r="F39" s="8">
        <v>-3953.5400000000045</v>
      </c>
      <c r="G39" s="8">
        <v>-3371.25</v>
      </c>
      <c r="H39" s="8">
        <v>-4308.0400000000009</v>
      </c>
      <c r="I39" s="8">
        <v>-4602.9600000000046</v>
      </c>
      <c r="J39" s="9">
        <f t="shared" si="2"/>
        <v>-33434.380000000012</v>
      </c>
    </row>
    <row r="40" spans="1:10" ht="15" x14ac:dyDescent="0.2">
      <c r="A40" s="10" t="s">
        <v>18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9">
        <f t="shared" si="2"/>
        <v>0</v>
      </c>
    </row>
    <row r="41" spans="1:10" ht="15" x14ac:dyDescent="0.2">
      <c r="A41" s="10" t="s">
        <v>19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9">
        <f t="shared" si="2"/>
        <v>0</v>
      </c>
    </row>
    <row r="42" spans="1:10" ht="15" x14ac:dyDescent="0.2">
      <c r="A42" s="10" t="s">
        <v>20</v>
      </c>
      <c r="B42" s="8">
        <v>-17243.229999999865</v>
      </c>
      <c r="C42" s="8">
        <v>-19140.380000000008</v>
      </c>
      <c r="D42" s="8">
        <v>-16746.899999999998</v>
      </c>
      <c r="E42" s="8">
        <v>-16523.420000000006</v>
      </c>
      <c r="F42" s="8">
        <v>-14970.05000000001</v>
      </c>
      <c r="G42" s="8">
        <v>-12781.140000000014</v>
      </c>
      <c r="H42" s="8">
        <v>-15594.589999999967</v>
      </c>
      <c r="I42" s="8">
        <v>-16619.659999999989</v>
      </c>
      <c r="J42" s="9">
        <f t="shared" si="2"/>
        <v>-129619.36999999986</v>
      </c>
    </row>
    <row r="43" spans="1:10" ht="15" x14ac:dyDescent="0.2">
      <c r="A43" s="10" t="s">
        <v>21</v>
      </c>
      <c r="B43" s="8">
        <v>0</v>
      </c>
      <c r="C43" s="8">
        <v>0</v>
      </c>
      <c r="D43" s="8">
        <v>0</v>
      </c>
      <c r="E43" s="8">
        <v>0</v>
      </c>
      <c r="F43" s="8">
        <v>-5945.52</v>
      </c>
      <c r="G43" s="8">
        <v>-5945.52</v>
      </c>
      <c r="H43" s="8">
        <v>-8127.6900000000023</v>
      </c>
      <c r="I43" s="8">
        <v>-6672.909999999998</v>
      </c>
      <c r="J43" s="9">
        <f t="shared" si="2"/>
        <v>-26691.64</v>
      </c>
    </row>
    <row r="44" spans="1:10" ht="15" x14ac:dyDescent="0.2">
      <c r="A44" s="10" t="s">
        <v>22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9">
        <f t="shared" si="2"/>
        <v>0</v>
      </c>
    </row>
    <row r="45" spans="1:10" ht="15" x14ac:dyDescent="0.2">
      <c r="A45" s="10" t="s">
        <v>30</v>
      </c>
      <c r="B45" s="8">
        <v>-1089.3092151244284</v>
      </c>
      <c r="C45" s="8">
        <v>-1108.0184929709533</v>
      </c>
      <c r="D45" s="8">
        <v>-1006.911548582252</v>
      </c>
      <c r="E45" s="8">
        <v>-1036.1896647484505</v>
      </c>
      <c r="F45" s="8">
        <v>-935.98135360007745</v>
      </c>
      <c r="G45" s="8">
        <v>-791.84078934314971</v>
      </c>
      <c r="H45" s="8">
        <v>-1002.0082762743505</v>
      </c>
      <c r="I45" s="8">
        <v>-1025.7204732506398</v>
      </c>
      <c r="J45" s="9">
        <f t="shared" si="2"/>
        <v>-7995.9798138943015</v>
      </c>
    </row>
    <row r="46" spans="1:10" ht="15" x14ac:dyDescent="0.2">
      <c r="A46" s="7" t="s">
        <v>24</v>
      </c>
      <c r="B46" s="8">
        <v>-12581.41</v>
      </c>
      <c r="C46" s="8">
        <v>-13753.050000000001</v>
      </c>
      <c r="D46" s="8">
        <v>-11935.829999999998</v>
      </c>
      <c r="E46" s="8">
        <v>-12152.94000000001</v>
      </c>
      <c r="F46" s="8">
        <v>-12425.309999999998</v>
      </c>
      <c r="G46" s="8">
        <v>-9730.0099999999984</v>
      </c>
      <c r="H46" s="8">
        <v>-10867.499999999993</v>
      </c>
      <c r="I46" s="8">
        <v>-13183.890000000001</v>
      </c>
      <c r="J46" s="9">
        <f t="shared" si="2"/>
        <v>-96629.939999999988</v>
      </c>
    </row>
    <row r="47" spans="1:10" ht="15" x14ac:dyDescent="0.25">
      <c r="A47" s="11"/>
      <c r="B47" s="12">
        <f t="shared" ref="B47:J47" si="3">SUM(B31:B46)</f>
        <v>-142737.37999999983</v>
      </c>
      <c r="C47" s="12">
        <f t="shared" si="3"/>
        <v>-185474.6399999999</v>
      </c>
      <c r="D47" s="12">
        <f t="shared" si="3"/>
        <v>-163950.98000000007</v>
      </c>
      <c r="E47" s="12">
        <f t="shared" si="3"/>
        <v>-430876.67</v>
      </c>
      <c r="F47" s="12">
        <f t="shared" si="3"/>
        <v>-172557.06000000006</v>
      </c>
      <c r="G47" s="12">
        <f t="shared" si="3"/>
        <v>-193280.02999999994</v>
      </c>
      <c r="H47" s="12">
        <f t="shared" si="3"/>
        <v>-196648.24</v>
      </c>
      <c r="I47" s="12">
        <f t="shared" si="3"/>
        <v>-216919.53999999992</v>
      </c>
      <c r="J47" s="12">
        <f t="shared" si="3"/>
        <v>-1702444.5399999998</v>
      </c>
    </row>
    <row r="49" spans="1:10" ht="15" x14ac:dyDescent="0.25">
      <c r="B49" s="17" t="s">
        <v>31</v>
      </c>
      <c r="C49" s="17"/>
      <c r="D49" s="17"/>
      <c r="E49" s="17"/>
      <c r="F49" s="17"/>
      <c r="G49" s="17"/>
      <c r="H49" s="17"/>
      <c r="I49" s="17"/>
      <c r="J49" s="17"/>
    </row>
    <row r="50" spans="1:10" x14ac:dyDescent="0.2">
      <c r="B50" s="15" t="s">
        <v>33</v>
      </c>
      <c r="C50" s="15" t="s">
        <v>33</v>
      </c>
      <c r="D50" s="15" t="s">
        <v>33</v>
      </c>
      <c r="E50" s="15" t="s">
        <v>33</v>
      </c>
      <c r="F50" s="15" t="s">
        <v>33</v>
      </c>
      <c r="G50" s="15" t="s">
        <v>33</v>
      </c>
      <c r="H50" s="15" t="s">
        <v>33</v>
      </c>
      <c r="I50" s="15" t="s">
        <v>33</v>
      </c>
      <c r="J50" s="15" t="s">
        <v>33</v>
      </c>
    </row>
    <row r="51" spans="1:10" ht="15" x14ac:dyDescent="0.2">
      <c r="A51" s="4" t="s">
        <v>6</v>
      </c>
      <c r="B51" s="5">
        <v>44075</v>
      </c>
      <c r="C51" s="5">
        <v>44105</v>
      </c>
      <c r="D51" s="5">
        <v>44136</v>
      </c>
      <c r="E51" s="5">
        <v>44166</v>
      </c>
      <c r="F51" s="5">
        <v>44197</v>
      </c>
      <c r="G51" s="5">
        <v>44228</v>
      </c>
      <c r="H51" s="5">
        <v>44256</v>
      </c>
      <c r="I51" s="5">
        <v>44287</v>
      </c>
      <c r="J51" s="5" t="s">
        <v>7</v>
      </c>
    </row>
    <row r="52" spans="1:10" ht="15" x14ac:dyDescent="0.2">
      <c r="A52" s="7" t="s">
        <v>9</v>
      </c>
      <c r="B52" s="8">
        <v>57586.510000000009</v>
      </c>
      <c r="C52" s="8">
        <v>39146.670000000006</v>
      </c>
      <c r="D52" s="8">
        <v>43508.15</v>
      </c>
      <c r="E52" s="8">
        <v>74119.859999999986</v>
      </c>
      <c r="F52" s="8">
        <v>15017.99</v>
      </c>
      <c r="G52" s="8">
        <v>49044.409999999996</v>
      </c>
      <c r="H52" s="8">
        <v>61062.240000000005</v>
      </c>
      <c r="I52" s="8">
        <v>39833.880000000005</v>
      </c>
      <c r="J52" s="9">
        <f>SUM(B52:I52)</f>
        <v>379319.70999999996</v>
      </c>
    </row>
    <row r="53" spans="1:10" ht="15" x14ac:dyDescent="0.2">
      <c r="A53" s="7" t="s">
        <v>10</v>
      </c>
      <c r="B53" s="8">
        <v>13726</v>
      </c>
      <c r="C53" s="8">
        <v>15120</v>
      </c>
      <c r="D53" s="8">
        <v>29966</v>
      </c>
      <c r="E53" s="8">
        <v>33617</v>
      </c>
      <c r="F53" s="8">
        <v>1746</v>
      </c>
      <c r="G53" s="8">
        <v>18648</v>
      </c>
      <c r="H53" s="8">
        <v>-11460</v>
      </c>
      <c r="I53" s="8">
        <v>21187</v>
      </c>
      <c r="J53" s="9">
        <f t="shared" ref="J53:J67" si="4">SUM(B53:I53)</f>
        <v>122550</v>
      </c>
    </row>
    <row r="54" spans="1:10" ht="15" x14ac:dyDescent="0.2">
      <c r="A54" s="10" t="s">
        <v>11</v>
      </c>
      <c r="B54" s="8">
        <v>6103.7292594376431</v>
      </c>
      <c r="C54" s="8">
        <v>5649.3547805848184</v>
      </c>
      <c r="D54" s="8">
        <v>3904.7311095381019</v>
      </c>
      <c r="E54" s="8">
        <v>5526.2376046041809</v>
      </c>
      <c r="F54" s="8">
        <v>5655.0092159824899</v>
      </c>
      <c r="G54" s="8">
        <v>6915.7240258962938</v>
      </c>
      <c r="H54" s="8">
        <v>5152.5358419293889</v>
      </c>
      <c r="I54" s="8">
        <v>7008.0150329281178</v>
      </c>
      <c r="J54" s="9">
        <f t="shared" si="4"/>
        <v>45915.336870901039</v>
      </c>
    </row>
    <row r="55" spans="1:10" ht="15" x14ac:dyDescent="0.2">
      <c r="A55" s="10" t="s">
        <v>12</v>
      </c>
      <c r="B55" s="8">
        <v>0</v>
      </c>
      <c r="C55" s="8">
        <v>1655.4</v>
      </c>
      <c r="D55" s="8">
        <v>0</v>
      </c>
      <c r="E55" s="8">
        <v>51500</v>
      </c>
      <c r="F55" s="8">
        <v>0</v>
      </c>
      <c r="G55" s="8">
        <v>11528.68</v>
      </c>
      <c r="H55" s="8">
        <v>1938.72</v>
      </c>
      <c r="I55" s="8">
        <v>500</v>
      </c>
      <c r="J55" s="9">
        <f t="shared" si="4"/>
        <v>67122.8</v>
      </c>
    </row>
    <row r="56" spans="1:10" ht="15" x14ac:dyDescent="0.2">
      <c r="A56" s="10" t="s">
        <v>13</v>
      </c>
      <c r="B56" s="8">
        <v>56937.317557295806</v>
      </c>
      <c r="C56" s="8">
        <v>102308.80907496194</v>
      </c>
      <c r="D56" s="8">
        <v>110173.68518137187</v>
      </c>
      <c r="E56" s="8">
        <v>68805.169757910277</v>
      </c>
      <c r="F56" s="8">
        <v>107543.16142996879</v>
      </c>
      <c r="G56" s="8">
        <v>163447.97371149421</v>
      </c>
      <c r="H56" s="8">
        <v>51777.767092520095</v>
      </c>
      <c r="I56" s="8">
        <v>90438.116976709789</v>
      </c>
      <c r="J56" s="9">
        <f t="shared" si="4"/>
        <v>751432.00078223285</v>
      </c>
    </row>
    <row r="57" spans="1:10" ht="15" x14ac:dyDescent="0.2">
      <c r="A57" s="10" t="s">
        <v>14</v>
      </c>
      <c r="B57" s="8">
        <v>0</v>
      </c>
      <c r="C57" s="8">
        <v>0</v>
      </c>
      <c r="D57" s="8">
        <v>0</v>
      </c>
      <c r="E57" s="8">
        <v>488245.59</v>
      </c>
      <c r="F57" s="8">
        <v>64454.1</v>
      </c>
      <c r="G57" s="8">
        <v>64454.1</v>
      </c>
      <c r="H57" s="8">
        <v>21314.229999999996</v>
      </c>
      <c r="I57" s="8">
        <v>59977.99</v>
      </c>
      <c r="J57" s="9">
        <f t="shared" si="4"/>
        <v>698446.01</v>
      </c>
    </row>
    <row r="58" spans="1:10" ht="15" x14ac:dyDescent="0.2">
      <c r="A58" s="10" t="s">
        <v>15</v>
      </c>
      <c r="B58" s="8">
        <v>3386.5908915957248</v>
      </c>
      <c r="C58" s="8">
        <v>3344.6769429708529</v>
      </c>
      <c r="D58" s="8">
        <v>3620.453062041292</v>
      </c>
      <c r="E58" s="8">
        <v>3504.0819836070386</v>
      </c>
      <c r="F58" s="8">
        <v>3543.0493415559217</v>
      </c>
      <c r="G58" s="8">
        <v>3872.0651322047611</v>
      </c>
      <c r="H58" s="8">
        <v>18353.241362912726</v>
      </c>
      <c r="I58" s="8">
        <v>3233.6931444510087</v>
      </c>
      <c r="J58" s="9">
        <f t="shared" si="4"/>
        <v>42857.851861339324</v>
      </c>
    </row>
    <row r="59" spans="1:10" ht="15" x14ac:dyDescent="0.2">
      <c r="A59" s="10" t="s">
        <v>16</v>
      </c>
      <c r="B59" s="8">
        <v>3955.0915067951873</v>
      </c>
      <c r="C59" s="8">
        <v>3902.3176944533966</v>
      </c>
      <c r="D59" s="8">
        <v>4196.3321956309437</v>
      </c>
      <c r="E59" s="8">
        <v>4058.4203186269665</v>
      </c>
      <c r="F59" s="8">
        <v>4362.2913660928334</v>
      </c>
      <c r="G59" s="8">
        <v>4823.2579197479363</v>
      </c>
      <c r="H59" s="8">
        <v>15656.943978912164</v>
      </c>
      <c r="I59" s="8">
        <v>3929.3553191616847</v>
      </c>
      <c r="J59" s="9">
        <f t="shared" si="4"/>
        <v>44884.010299421105</v>
      </c>
    </row>
    <row r="60" spans="1:10" ht="15" x14ac:dyDescent="0.2">
      <c r="A60" s="10" t="s">
        <v>17</v>
      </c>
      <c r="B60" s="8">
        <v>-995.58000000000084</v>
      </c>
      <c r="C60" s="8">
        <v>382.97999999999865</v>
      </c>
      <c r="D60" s="8">
        <v>10.729999999999563</v>
      </c>
      <c r="E60" s="8">
        <v>928.23999999999978</v>
      </c>
      <c r="F60" s="8">
        <v>-17095.72</v>
      </c>
      <c r="G60" s="8">
        <v>-16589.870000000003</v>
      </c>
      <c r="H60" s="8">
        <v>-17449.800000000003</v>
      </c>
      <c r="I60" s="8">
        <v>-18617.330000000002</v>
      </c>
      <c r="J60" s="9">
        <f t="shared" si="4"/>
        <v>-69426.350000000006</v>
      </c>
    </row>
    <row r="61" spans="1:10" ht="15" x14ac:dyDescent="0.2">
      <c r="A61" s="10" t="s">
        <v>18</v>
      </c>
      <c r="B61" s="8">
        <v>2762.9900000000002</v>
      </c>
      <c r="C61" s="8">
        <v>2593.89</v>
      </c>
      <c r="D61" s="8">
        <v>6892.06</v>
      </c>
      <c r="E61" s="8">
        <v>17332.41</v>
      </c>
      <c r="F61" s="8">
        <v>2721</v>
      </c>
      <c r="G61" s="8">
        <v>5352.65</v>
      </c>
      <c r="H61" s="8">
        <v>2736.87</v>
      </c>
      <c r="I61" s="8">
        <v>2713.2700000000004</v>
      </c>
      <c r="J61" s="9">
        <f t="shared" si="4"/>
        <v>43105.14</v>
      </c>
    </row>
    <row r="62" spans="1:10" ht="15" x14ac:dyDescent="0.2">
      <c r="A62" s="10" t="s">
        <v>19</v>
      </c>
      <c r="B62" s="8">
        <v>0</v>
      </c>
      <c r="C62" s="8">
        <v>1774.44</v>
      </c>
      <c r="D62" s="8">
        <v>0</v>
      </c>
      <c r="E62" s="8">
        <v>0</v>
      </c>
      <c r="F62" s="8">
        <v>1711.11</v>
      </c>
      <c r="G62" s="8">
        <v>0</v>
      </c>
      <c r="H62" s="8">
        <v>0</v>
      </c>
      <c r="I62" s="8">
        <v>0</v>
      </c>
      <c r="J62" s="9">
        <f t="shared" si="4"/>
        <v>3485.55</v>
      </c>
    </row>
    <row r="63" spans="1:10" ht="15" x14ac:dyDescent="0.2">
      <c r="A63" s="10" t="s">
        <v>20</v>
      </c>
      <c r="B63" s="8">
        <v>493239.43000000005</v>
      </c>
      <c r="C63" s="8">
        <v>-31592.520000000004</v>
      </c>
      <c r="D63" s="8">
        <v>-29215.450000000008</v>
      </c>
      <c r="E63" s="8">
        <v>-29374.860000000008</v>
      </c>
      <c r="F63" s="8">
        <v>-53471.140000000007</v>
      </c>
      <c r="G63" s="8">
        <v>-51563.16</v>
      </c>
      <c r="H63" s="8">
        <v>167096.07</v>
      </c>
      <c r="I63" s="8">
        <v>-35102.289999999994</v>
      </c>
      <c r="J63" s="9">
        <f t="shared" si="4"/>
        <v>430016.08000000007</v>
      </c>
    </row>
    <row r="64" spans="1:10" ht="15" x14ac:dyDescent="0.2">
      <c r="A64" s="10" t="s">
        <v>21</v>
      </c>
      <c r="B64" s="8">
        <v>0</v>
      </c>
      <c r="C64" s="8">
        <v>0</v>
      </c>
      <c r="D64" s="8">
        <v>0</v>
      </c>
      <c r="E64" s="8">
        <v>0</v>
      </c>
      <c r="F64" s="8">
        <v>10474.040000000001</v>
      </c>
      <c r="G64" s="8">
        <v>10477.84</v>
      </c>
      <c r="H64" s="8">
        <v>8295.64</v>
      </c>
      <c r="I64" s="8">
        <v>9746.65</v>
      </c>
      <c r="J64" s="9">
        <f t="shared" si="4"/>
        <v>38994.17</v>
      </c>
    </row>
    <row r="65" spans="1:10" ht="15" x14ac:dyDescent="0.2">
      <c r="A65" s="10" t="s">
        <v>22</v>
      </c>
      <c r="B65" s="8">
        <v>16162</v>
      </c>
      <c r="C65" s="8">
        <v>14042</v>
      </c>
      <c r="D65" s="8">
        <v>8193</v>
      </c>
      <c r="E65" s="8">
        <v>8464</v>
      </c>
      <c r="F65" s="8">
        <v>8464</v>
      </c>
      <c r="G65" s="8">
        <v>9960</v>
      </c>
      <c r="H65" s="8">
        <v>10027</v>
      </c>
      <c r="I65" s="8">
        <v>9705</v>
      </c>
      <c r="J65" s="9">
        <f t="shared" si="4"/>
        <v>85017</v>
      </c>
    </row>
    <row r="66" spans="1:10" ht="15" x14ac:dyDescent="0.2">
      <c r="A66" s="10" t="s">
        <v>23</v>
      </c>
      <c r="B66" s="8">
        <v>1175.270784875572</v>
      </c>
      <c r="C66" s="8">
        <v>1162.9315070290475</v>
      </c>
      <c r="D66" s="8">
        <v>1231.6184514177482</v>
      </c>
      <c r="E66" s="8">
        <v>1177.02033525155</v>
      </c>
      <c r="F66" s="8">
        <v>1247.7386463999228</v>
      </c>
      <c r="G66" s="8">
        <v>1360.51921065685</v>
      </c>
      <c r="H66" s="8">
        <v>1083.5617237256497</v>
      </c>
      <c r="I66" s="8">
        <v>1072.3895267493599</v>
      </c>
      <c r="J66" s="9">
        <f t="shared" si="4"/>
        <v>9511.0501861057019</v>
      </c>
    </row>
    <row r="67" spans="1:10" ht="15" x14ac:dyDescent="0.2">
      <c r="A67" s="10" t="s">
        <v>24</v>
      </c>
      <c r="B67" s="8">
        <v>16510.760000000002</v>
      </c>
      <c r="C67" s="8">
        <v>15362.720000000003</v>
      </c>
      <c r="D67" s="8">
        <v>17155.7</v>
      </c>
      <c r="E67" s="8">
        <v>17428.46</v>
      </c>
      <c r="F67" s="8">
        <v>20678.57</v>
      </c>
      <c r="G67" s="8">
        <v>18980.010000000002</v>
      </c>
      <c r="H67" s="8">
        <v>14296.670000000006</v>
      </c>
      <c r="I67" s="8">
        <v>15889.720000000003</v>
      </c>
      <c r="J67" s="9">
        <f t="shared" si="4"/>
        <v>136302.61000000004</v>
      </c>
    </row>
    <row r="68" spans="1:10" ht="15" x14ac:dyDescent="0.25">
      <c r="A68" s="11"/>
      <c r="B68" s="12">
        <f t="shared" ref="B68:J68" si="5">SUM(B52:B67)</f>
        <v>670550.1100000001</v>
      </c>
      <c r="C68" s="12">
        <f t="shared" si="5"/>
        <v>174853.67000000013</v>
      </c>
      <c r="D68" s="12">
        <f t="shared" si="5"/>
        <v>199637.00999999992</v>
      </c>
      <c r="E68" s="12">
        <f t="shared" si="5"/>
        <v>745331.63</v>
      </c>
      <c r="F68" s="12">
        <f t="shared" si="5"/>
        <v>177051.19999999995</v>
      </c>
      <c r="G68" s="12">
        <f t="shared" si="5"/>
        <v>300712.20000000013</v>
      </c>
      <c r="H68" s="12">
        <f t="shared" si="5"/>
        <v>349881.69</v>
      </c>
      <c r="I68" s="12">
        <f t="shared" si="5"/>
        <v>211515.45999999993</v>
      </c>
      <c r="J68" s="12">
        <f t="shared" si="5"/>
        <v>2829532.9699999993</v>
      </c>
    </row>
    <row r="70" spans="1:10" ht="45" customHeight="1" x14ac:dyDescent="0.2">
      <c r="A70" s="18" t="s">
        <v>32</v>
      </c>
      <c r="B70" s="18"/>
      <c r="C70" s="18"/>
      <c r="D70" s="18"/>
      <c r="E70" s="18"/>
      <c r="F70" s="18"/>
      <c r="G70" s="18"/>
      <c r="H70" s="18"/>
      <c r="I70" s="18"/>
      <c r="J70" s="18"/>
    </row>
    <row r="77" spans="1:10" x14ac:dyDescent="0.2">
      <c r="B77" s="14">
        <f>B68-B47</f>
        <v>813287.49</v>
      </c>
      <c r="C77" s="14">
        <f t="shared" ref="C77:J77" si="6">C68-C47</f>
        <v>360328.31000000006</v>
      </c>
      <c r="D77" s="14">
        <f t="shared" si="6"/>
        <v>363587.99</v>
      </c>
      <c r="E77" s="14">
        <f t="shared" si="6"/>
        <v>1176208.3</v>
      </c>
      <c r="F77" s="14">
        <f t="shared" si="6"/>
        <v>349608.26</v>
      </c>
      <c r="G77" s="14">
        <f t="shared" si="6"/>
        <v>493992.2300000001</v>
      </c>
      <c r="H77" s="14">
        <f t="shared" si="6"/>
        <v>546529.92999999993</v>
      </c>
      <c r="I77" s="14">
        <f t="shared" si="6"/>
        <v>428434.99999999988</v>
      </c>
      <c r="J77" s="14">
        <f t="shared" si="6"/>
        <v>4531977.5099999988</v>
      </c>
    </row>
    <row r="78" spans="1:10" x14ac:dyDescent="0.2">
      <c r="B78" s="14">
        <f>B77-B26</f>
        <v>0</v>
      </c>
      <c r="C78" s="14">
        <f t="shared" ref="C78:J78" si="7">C77-C26</f>
        <v>0</v>
      </c>
      <c r="D78" s="14">
        <f t="shared" si="7"/>
        <v>0</v>
      </c>
      <c r="E78" s="14">
        <f t="shared" si="7"/>
        <v>0</v>
      </c>
      <c r="F78" s="14">
        <f t="shared" si="7"/>
        <v>0</v>
      </c>
      <c r="G78" s="14">
        <f t="shared" si="7"/>
        <v>0</v>
      </c>
      <c r="H78" s="14">
        <f t="shared" si="7"/>
        <v>0</v>
      </c>
      <c r="I78" s="14">
        <f t="shared" si="7"/>
        <v>0</v>
      </c>
      <c r="J78" s="14">
        <f t="shared" si="7"/>
        <v>0</v>
      </c>
    </row>
  </sheetData>
  <mergeCells count="5">
    <mergeCell ref="A5:K5"/>
    <mergeCell ref="B7:J7"/>
    <mergeCell ref="B28:J28"/>
    <mergeCell ref="B49:J49"/>
    <mergeCell ref="A70:J70"/>
  </mergeCells>
  <pageMargins left="0.7" right="0.7" top="0.75" bottom="0.75" header="0.3" footer="0.3"/>
  <pageSetup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2-43 Atta A</vt:lpstr>
      <vt:lpstr>'AG 2-43 Atta A'!Print_Area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</cp:lastModifiedBy>
  <cp:lastPrinted>2021-08-19T12:31:19Z</cp:lastPrinted>
  <dcterms:created xsi:type="dcterms:W3CDTF">2021-08-19T00:42:17Z</dcterms:created>
  <dcterms:modified xsi:type="dcterms:W3CDTF">2021-08-19T18:41:51Z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