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W:\John Ryan\CKY\Rate Case\Discovery\AG\AG Second Round\Final Drafts for Distribution\61-70\"/>
    </mc:Choice>
  </mc:AlternateContent>
  <xr:revisionPtr revIDLastSave="0" documentId="8_{CE3AF5E4-A792-49CB-A299-399AAEA12A3D}" xr6:coauthVersionLast="46" xr6:coauthVersionMax="46" xr10:uidLastSave="{00000000-0000-0000-0000-000000000000}"/>
  <bookViews>
    <workbookView xWindow="-28920" yWindow="-15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cn.WorksheetConnection_DataA3M407685" hidden="1">[1]Data!$A$3:$M$407685</definedName>
  </definedNames>
  <calcPr calcId="191029"/>
  <pivotCaches>
    <pivotCache cacheId="3" r:id="rId3"/>
    <pivotCache cacheId="4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-709b422b-8620-426a-a8d0-6ed9c19bc96b" name="Range" connection="WorksheetConnection_Data!$A$3:$M$40768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" l="1"/>
  <c r="B2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Data!$A$3:$M$407685" type="102" refreshedVersion="5" minRefreshableVersion="5">
    <extLst>
      <ext xmlns:x15="http://schemas.microsoft.com/office/spreadsheetml/2010/11/main" uri="{DE250136-89BD-433C-8126-D09CA5730AF9}">
        <x15:connection id="Range-709b422b-8620-426a-a8d0-6ed9c19bc96b" autoDelete="1">
          <x15:rangePr sourceName="_xlcn.WorksheetConnection_DataA3M407685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Range].[Business Unit].&amp;[00032]}"/>
    <s v="{[Range].[Year].&amp;[2017]}"/>
    <s v="{[Range].[Account Tree Level 2 Desc].&amp;[Net Income]}"/>
    <s v="{[Range].[SCB Cost Element].[All]}"/>
    <s v="{[Range].[SCB Cost Element].&amp;[9101],[Range].[SCB Cost Element].&amp;[9108],[Range].[SCB Cost Element].&amp;[9114],[Range].[SCB Cost Element].&amp;[9115],[Range].[SCB Cost Element].&amp;[9185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<sst xmlns="http://schemas.openxmlformats.org/spreadsheetml/2006/main" count="39" uniqueCount="29">
  <si>
    <t>Business Unit</t>
  </si>
  <si>
    <t>00032</t>
  </si>
  <si>
    <t>Year</t>
  </si>
  <si>
    <t>2017</t>
  </si>
  <si>
    <t>Account Tree Level 2 Desc</t>
  </si>
  <si>
    <t>Net Income</t>
  </si>
  <si>
    <t>SCB Cost Element</t>
  </si>
  <si>
    <t>All</t>
  </si>
  <si>
    <t>Row Labels</t>
  </si>
  <si>
    <t>Sum of Allocation Details Amount</t>
  </si>
  <si>
    <t>Gross Annual CIP</t>
  </si>
  <si>
    <t>Transfer-CIP</t>
  </si>
  <si>
    <t>Grand Total</t>
  </si>
  <si>
    <t>(Multiple Items)</t>
  </si>
  <si>
    <t>CEO Stock Grants</t>
  </si>
  <si>
    <t>Contingent LTIP Expense</t>
  </si>
  <si>
    <t>Restricted LTIP Expense</t>
  </si>
  <si>
    <t>2022 Forward Test Year Trigger Level Amount*</t>
  </si>
  <si>
    <t>* Adjustment does not reflect efficiency adjustment noted on AG 2-47 support as that is not recurring CIP adjustment</t>
  </si>
  <si>
    <t>In addition, 2017 trigger amount was not easily identified so used similar forecaste test year adjustment amount</t>
  </si>
  <si>
    <t xml:space="preserve">2022 Forward Test Year 3 year average adjustment amount </t>
  </si>
  <si>
    <t>Difference between 2017 and 3 year test year average</t>
  </si>
  <si>
    <t>Misc difference</t>
  </si>
  <si>
    <t>2017 CIP Normalization Adjustment Amount</t>
  </si>
  <si>
    <t>2017 Stock Compensation normalization adjustment amount</t>
  </si>
  <si>
    <t>KY 2021-00183</t>
  </si>
  <si>
    <t>AG 2-069</t>
  </si>
  <si>
    <t>Page 1 of 1</t>
  </si>
  <si>
    <t>Attachment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</si>
</sst>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left"/>
    </xf>
    <xf numFmtId="37" fontId="0" fillId="0" borderId="0" xfId="0" applyNumberFormat="1"/>
    <xf numFmtId="164" fontId="0" fillId="0" borderId="0" xfId="1" applyNumberFormat="1" applyFont="1"/>
    <xf numFmtId="37" fontId="2" fillId="0" borderId="0" xfId="0" applyNumberFormat="1" applyFont="1" applyBorder="1"/>
    <xf numFmtId="37" fontId="0" fillId="0" borderId="2" xfId="0" applyNumberFormat="1" applyBorder="1"/>
    <xf numFmtId="37" fontId="2" fillId="2" borderId="1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alcChain" Target="calcChain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2.xml"/><Relationship Id="rId9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134184\AppData\Local\Temp\notesC9812B\KY%20PSC%20Case%20No.%202021-00183,%20AG%202-069%20Attachment%20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eidman \ Melanie \ A" refreshedDate="44425.562210069445" backgroundQuery="1" createdVersion="5" refreshedVersion="5" minRefreshableVersion="3" recordCount="0" supportSubquery="1" supportAdvancedDrill="1" xr:uid="{00000000-000A-0000-FFFF-FFFF05000000}">
  <cacheSource type="external" connectionId="1"/>
  <cacheFields count="6">
    <cacheField name="[Range].[Year].[Year]" caption="Year" numFmtId="0" hierarchy="3" level="1">
      <sharedItems containsSemiMixedTypes="0" containsNonDate="0" containsString="0"/>
    </cacheField>
    <cacheField name="[Range].[Business Unit].[Business Unit]" caption="Business Unit" numFmtId="0" level="1">
      <sharedItems containsSemiMixedTypes="0" containsNonDate="0" containsString="0"/>
    </cacheField>
    <cacheField name="[Measures].[Sum of Allocation Details Amount]" caption="Sum of Allocation Details Amount" numFmtId="0" hierarchy="13" level="32767"/>
    <cacheField name="[Range].[Account Tree Level 2 Desc].[Account Tree Level 2 Desc]" caption="Account Tree Level 2 Desc" numFmtId="0" hierarchy="9" level="1">
      <sharedItems containsSemiMixedTypes="0" containsNonDate="0" containsString="0"/>
    </cacheField>
    <cacheField name="[Range].[Cost Element].[Cost Element]" caption="Cost Element" numFmtId="0" hierarchy="8" level="1">
      <sharedItems count="3">
        <s v="CEO Stock Grants"/>
        <s v="Contingent LTIP Expense"/>
        <s v="Restricted LTIP Expense"/>
      </sharedItems>
    </cacheField>
    <cacheField name="[Range].[SCB Cost Element].[SCB Cost Element]" caption="SCB Cost Element" numFmtId="0" hierarchy="7" level="1">
      <sharedItems containsSemiMixedTypes="0" containsNonDate="0" containsString="0"/>
    </cacheField>
  </cacheFields>
  <cacheHierarchies count="16">
    <cacheHierarchy uniqueName="[Range].[Business Unit]" caption="Business Unit" attribute="1" defaultMemberUniqueName="[Range].[Business Unit].[All]" allUniqueName="[Range].[Business Unit].[All]" dimensionUniqueName="[Range]" displayFolder="" count="2" memberValueDatatype="130" unbalanced="0">
      <fieldsUsage count="2">
        <fieldUsage x="-1"/>
        <fieldUsage x="1"/>
      </fieldsUsage>
    </cacheHierarchy>
    <cacheHierarchy uniqueName="[Range].[Affiliate]" caption="Affiliate" attribute="1" defaultMemberUniqueName="[Range].[Affiliate].[All]" allUniqueName="[Range].[Affiliate].[All]" dimensionUniqueName="[Range]" displayFolder="" count="0" memberValueDatatype="130" unbalanced="0"/>
    <cacheHierarchy uniqueName="[Range].[YYYYMM]" caption="YYYYMM" attribute="1" defaultMemberUniqueName="[Range].[YYYYMM].[All]" allUniqueName="[Range].[YYYYMM].[All]" dimensionUniqueName="[Range]" displayFolder="" count="0" memberValueDatatype="20" unbalanced="0"/>
    <cacheHierarchy uniqueName="[Range].[Year]" caption="Year" attribute="1" defaultMemberUniqueName="[Range].[Year].[All]" allUniqueName="[Range].[Year].[All]" dimensionUniqueName="[Range]" displayFolder="" count="2" memberValueDatatype="130" unbalanced="0">
      <fieldsUsage count="2">
        <fieldUsage x="-1"/>
        <fieldUsage x="0"/>
      </fieldsUsage>
    </cacheHierarchy>
    <cacheHierarchy uniqueName="[Range].[Allocation Details Amount]" caption="Allocation Details Amount" attribute="1" defaultMemberUniqueName="[Range].[Allocation Details Amount].[All]" allUniqueName="[Range].[Allocation Details Amount].[All]" dimensionUniqueName="[Range]" displayFolder="" count="0" memberValueDatatype="5" unbalanced="0"/>
    <cacheHierarchy uniqueName="[Range].[SCB Charged Department]" caption="SCB Charged Department" attribute="1" defaultMemberUniqueName="[Range].[SCB Charged Department].[All]" allUniqueName="[Range].[SCB Charged Department].[All]" dimensionUniqueName="[Range]" displayFolder="" count="0" memberValueDatatype="130" unbalanced="0"/>
    <cacheHierarchy uniqueName="[Range].[Charged Department]" caption="Charged Department" attribute="1" defaultMemberUniqueName="[Range].[Charged Department].[All]" allUniqueName="[Range].[Charged Department].[All]" dimensionUniqueName="[Range]" displayFolder="" count="0" memberValueDatatype="130" unbalanced="0"/>
    <cacheHierarchy uniqueName="[Range].[SCB Cost Element]" caption="SCB Cost Element" attribute="1" defaultMemberUniqueName="[Range].[SCB Cost Element].[All]" allUniqueName="[Range].[SCB Cost Element].[All]" dimensionUniqueName="[Range]" displayFolder="" count="2" memberValueDatatype="130" unbalanced="0">
      <fieldsUsage count="2">
        <fieldUsage x="-1"/>
        <fieldUsage x="5"/>
      </fieldsUsage>
    </cacheHierarchy>
    <cacheHierarchy uniqueName="[Range].[Cost Element]" caption="Cost Element" attribute="1" defaultMemberUniqueName="[Range].[Cost Element].[All]" allUniqueName="[Range].[Cost Element].[All]" dimensionUniqueName="[Range]" displayFolder="" count="2" memberValueDatatype="130" unbalanced="0">
      <fieldsUsage count="2">
        <fieldUsage x="-1"/>
        <fieldUsage x="4"/>
      </fieldsUsage>
    </cacheHierarchy>
    <cacheHierarchy uniqueName="[Range].[Account Tree Level 2 Desc]" caption="Account Tree Level 2 Desc" attribute="1" defaultMemberUniqueName="[Range].[Account Tree Level 2 Desc].[All]" allUniqueName="[Range].[Account Tree Level 2 Desc].[All]" dimensionUniqueName="[Range]" displayFolder="" count="2" memberValueDatatype="130" unbalanced="0">
      <fieldsUsage count="2">
        <fieldUsage x="-1"/>
        <fieldUsage x="3"/>
      </fieldsUsage>
    </cacheHierarchy>
    <cacheHierarchy uniqueName="[Range].[SCB Billing Pool]" caption="SCB Billing Pool" attribute="1" defaultMemberUniqueName="[Range].[SCB Billing Pool].[All]" allUniqueName="[Range].[SCB Billing Pool].[All]" dimensionUniqueName="[Range]" displayFolder="" count="0" memberValueDatatype="130" unbalanced="0"/>
    <cacheHierarchy uniqueName="[Range].[Billing Pool Desc]" caption="Billing Pool Desc" attribute="1" defaultMemberUniqueName="[Range].[Billing Pool Desc].[All]" allUniqueName="[Range].[Billing Pool Desc].[All]" dimensionUniqueName="[Range]" displayFolder="" count="0" memberValueDatatype="130" unbalanced="0"/>
    <cacheHierarchy uniqueName="[Range].[Basis]" caption="Basis" attribute="1" defaultMemberUniqueName="[Range].[Basis].[All]" allUniqueName="[Range].[Basis].[All]" dimensionUniqueName="[Range]" displayFolder="" count="0" memberValueDatatype="130" unbalanced="0"/>
    <cacheHierarchy uniqueName="[Measures].[Sum of Allocation Details Amount]" caption="Sum of Allocation Details Amount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eidman \ Melanie \ A" refreshedDate="44425.560556944445" backgroundQuery="1" createdVersion="5" refreshedVersion="5" minRefreshableVersion="3" recordCount="0" supportSubquery="1" supportAdvancedDrill="1" xr:uid="{00000000-000A-0000-FFFF-FFFF06000000}">
  <cacheSource type="external" connectionId="1"/>
  <cacheFields count="6">
    <cacheField name="[Range].[Year].[Year]" caption="Year" numFmtId="0" hierarchy="3" level="1">
      <sharedItems containsSemiMixedTypes="0" containsNonDate="0" containsString="0"/>
    </cacheField>
    <cacheField name="[Range].[Business Unit].[Business Unit]" caption="Business Unit" numFmtId="0" level="1">
      <sharedItems containsSemiMixedTypes="0" containsNonDate="0" containsString="0"/>
    </cacheField>
    <cacheField name="[Measures].[Sum of Allocation Details Amount]" caption="Sum of Allocation Details Amount" numFmtId="0" hierarchy="13" level="32767"/>
    <cacheField name="[Range].[Account Tree Level 2 Desc].[Account Tree Level 2 Desc]" caption="Account Tree Level 2 Desc" numFmtId="0" hierarchy="9" level="1">
      <sharedItems containsSemiMixedTypes="0" containsNonDate="0" containsString="0"/>
    </cacheField>
    <cacheField name="[Range].[Cost Element].[Cost Element]" caption="Cost Element" numFmtId="0" hierarchy="8" level="1">
      <sharedItems count="2">
        <s v="Gross Annual CIP"/>
        <s v="Transfer-CIP"/>
      </sharedItems>
    </cacheField>
    <cacheField name="[Range].[SCB Cost Element].[SCB Cost Element]" caption="SCB Cost Element" numFmtId="0" hierarchy="7" level="1">
      <sharedItems containsSemiMixedTypes="0" containsNonDate="0" containsString="0"/>
    </cacheField>
  </cacheFields>
  <cacheHierarchies count="16">
    <cacheHierarchy uniqueName="[Range].[Business Unit]" caption="Business Unit" attribute="1" defaultMemberUniqueName="[Range].[Business Unit].[All]" allUniqueName="[Range].[Business Unit].[All]" dimensionUniqueName="[Range]" displayFolder="" count="2" memberValueDatatype="130" unbalanced="0">
      <fieldsUsage count="2">
        <fieldUsage x="-1"/>
        <fieldUsage x="1"/>
      </fieldsUsage>
    </cacheHierarchy>
    <cacheHierarchy uniqueName="[Range].[Affiliate]" caption="Affiliate" attribute="1" defaultMemberUniqueName="[Range].[Affiliate].[All]" allUniqueName="[Range].[Affiliate].[All]" dimensionUniqueName="[Range]" displayFolder="" count="0" memberValueDatatype="130" unbalanced="0"/>
    <cacheHierarchy uniqueName="[Range].[YYYYMM]" caption="YYYYMM" attribute="1" defaultMemberUniqueName="[Range].[YYYYMM].[All]" allUniqueName="[Range].[YYYYMM].[All]" dimensionUniqueName="[Range]" displayFolder="" count="0" memberValueDatatype="20" unbalanced="0"/>
    <cacheHierarchy uniqueName="[Range].[Year]" caption="Year" attribute="1" defaultMemberUniqueName="[Range].[Year].[All]" allUniqueName="[Range].[Year].[All]" dimensionUniqueName="[Range]" displayFolder="" count="2" memberValueDatatype="130" unbalanced="0">
      <fieldsUsage count="2">
        <fieldUsage x="-1"/>
        <fieldUsage x="0"/>
      </fieldsUsage>
    </cacheHierarchy>
    <cacheHierarchy uniqueName="[Range].[Allocation Details Amount]" caption="Allocation Details Amount" attribute="1" defaultMemberUniqueName="[Range].[Allocation Details Amount].[All]" allUniqueName="[Range].[Allocation Details Amount].[All]" dimensionUniqueName="[Range]" displayFolder="" count="0" memberValueDatatype="5" unbalanced="0"/>
    <cacheHierarchy uniqueName="[Range].[SCB Charged Department]" caption="SCB Charged Department" attribute="1" defaultMemberUniqueName="[Range].[SCB Charged Department].[All]" allUniqueName="[Range].[SCB Charged Department].[All]" dimensionUniqueName="[Range]" displayFolder="" count="0" memberValueDatatype="130" unbalanced="0"/>
    <cacheHierarchy uniqueName="[Range].[Charged Department]" caption="Charged Department" attribute="1" defaultMemberUniqueName="[Range].[Charged Department].[All]" allUniqueName="[Range].[Charged Department].[All]" dimensionUniqueName="[Range]" displayFolder="" count="0" memberValueDatatype="130" unbalanced="0"/>
    <cacheHierarchy uniqueName="[Range].[SCB Cost Element]" caption="SCB Cost Element" attribute="1" defaultMemberUniqueName="[Range].[SCB Cost Element].[All]" allUniqueName="[Range].[SCB Cost Element].[All]" dimensionUniqueName="[Range]" displayFolder="" count="2" memberValueDatatype="130" unbalanced="0">
      <fieldsUsage count="2">
        <fieldUsage x="-1"/>
        <fieldUsage x="5"/>
      </fieldsUsage>
    </cacheHierarchy>
    <cacheHierarchy uniqueName="[Range].[Cost Element]" caption="Cost Element" attribute="1" defaultMemberUniqueName="[Range].[Cost Element].[All]" allUniqueName="[Range].[Cost Element].[All]" dimensionUniqueName="[Range]" displayFolder="" count="2" memberValueDatatype="130" unbalanced="0">
      <fieldsUsage count="2">
        <fieldUsage x="-1"/>
        <fieldUsage x="4"/>
      </fieldsUsage>
    </cacheHierarchy>
    <cacheHierarchy uniqueName="[Range].[Account Tree Level 2 Desc]" caption="Account Tree Level 2 Desc" attribute="1" defaultMemberUniqueName="[Range].[Account Tree Level 2 Desc].[All]" allUniqueName="[Range].[Account Tree Level 2 Desc].[All]" dimensionUniqueName="[Range]" displayFolder="" count="2" memberValueDatatype="130" unbalanced="0">
      <fieldsUsage count="2">
        <fieldUsage x="-1"/>
        <fieldUsage x="3"/>
      </fieldsUsage>
    </cacheHierarchy>
    <cacheHierarchy uniqueName="[Range].[SCB Billing Pool]" caption="SCB Billing Pool" attribute="1" defaultMemberUniqueName="[Range].[SCB Billing Pool].[All]" allUniqueName="[Range].[SCB Billing Pool].[All]" dimensionUniqueName="[Range]" displayFolder="" count="0" memberValueDatatype="130" unbalanced="0"/>
    <cacheHierarchy uniqueName="[Range].[Billing Pool Desc]" caption="Billing Pool Desc" attribute="1" defaultMemberUniqueName="[Range].[Billing Pool Desc].[All]" allUniqueName="[Range].[Billing Pool Desc].[All]" dimensionUniqueName="[Range]" displayFolder="" count="0" memberValueDatatype="130" unbalanced="0"/>
    <cacheHierarchy uniqueName="[Range].[Basis]" caption="Basis" attribute="1" defaultMemberUniqueName="[Range].[Basis].[All]" allUniqueName="[Range].[Basis].[All]" dimensionUniqueName="[Range]" displayFolder="" count="0" memberValueDatatype="130" unbalanced="0"/>
    <cacheHierarchy uniqueName="[Measures].[Sum of Allocation Details Amount]" caption="Sum of Allocation Details Amount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B9" firstHeaderRow="1" firstDataRow="1" firstDataCol="1" rowPageCount="4" colPageCount="1"/>
  <pivotFields count="6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4"/>
  </rowFields>
  <rowItems count="3">
    <i>
      <x/>
    </i>
    <i>
      <x v="1"/>
    </i>
    <i t="grand">
      <x/>
    </i>
  </rowItems>
  <colItems count="1">
    <i/>
  </colItems>
  <pageFields count="4">
    <pageField fld="1" hier="0" name="[Range].[Business Unit].&amp;[00032]" cap="00032"/>
    <pageField fld="0" hier="3" name="[Range].[Year].&amp;[2017]" cap="2017"/>
    <pageField fld="3" hier="9" name="[Range].[Account Tree Level 2 Desc].&amp;[Net Income]" cap="Net Income"/>
    <pageField fld="5" hier="7" name="[Range].[SCB Cost Element].[All]" cap="All"/>
  </pageFields>
  <dataFields count="1">
    <dataField name="Sum of Allocation Details Amount" fld="2" baseField="4" baseItem="0" numFmtId="37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!$A$3:$M$407685">
        <x15:activeTabTopLevelEntity name="[Rang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PivotTable3" cacheId="3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outline="1" outlineData="1" multipleFieldFilters="0">
  <location ref="A18:B22" firstHeaderRow="1" firstDataRow="1" firstDataCol="1" rowPageCount="4" colPageCount="1"/>
  <pivotFields count="6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pageFields count="4">
    <pageField fld="1" hier="0" name="[Range].[Business Unit].&amp;[00032]" cap="00032"/>
    <pageField fld="0" hier="3" name="[Range].[Year].&amp;[2017]" cap="2017"/>
    <pageField fld="3" hier="9" name="[Range].[Account Tree Level 2 Desc].&amp;[Net Income]" cap="Net Income"/>
    <pageField fld="5" hier="7" name="[Range].[SCB Cost Element].&amp;[9101]" cap="9101"/>
  </pageFields>
  <dataFields count="1">
    <dataField name="Sum of Allocation Details Amount" fld="2" baseField="4" baseItem="0" numFmtId="37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" level="1">
        <member name="[Range].[SCB Cost Element].&amp;[9101]"/>
        <member name="[Range].[SCB Cost Element].&amp;[9108]"/>
        <member name="[Range].[SCB Cost Element].&amp;[9114]"/>
        <member name="[Range].[SCB Cost Element].&amp;[9115]"/>
        <member name="[Range].[SCB Cost Element].&amp;[9185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!$A$3:$M$407685">
        <x15:activeTabTopLevelEntity name="[Rang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0"/>
  <sheetViews>
    <sheetView tabSelected="1" workbookViewId="0">
      <selection activeCell="E11" sqref="E11"/>
    </sheetView>
  </sheetViews>
  <sheetFormatPr defaultRowHeight="12.75" x14ac:dyDescent="0.2"/>
  <cols>
    <col min="1" max="1" width="52.5703125" customWidth="1"/>
    <col min="2" max="2" width="33.7109375" bestFit="1" customWidth="1"/>
  </cols>
  <sheetData>
    <row r="1" spans="1:6" x14ac:dyDescent="0.2">
      <c r="A1" t="s">
        <v>0</v>
      </c>
      <c r="B1" t="s" vm="1">
        <v>1</v>
      </c>
      <c r="F1" t="s">
        <v>25</v>
      </c>
    </row>
    <row r="2" spans="1:6" x14ac:dyDescent="0.2">
      <c r="A2" t="s">
        <v>2</v>
      </c>
      <c r="B2" t="s" vm="2">
        <v>3</v>
      </c>
      <c r="F2" t="s">
        <v>26</v>
      </c>
    </row>
    <row r="3" spans="1:6" x14ac:dyDescent="0.2">
      <c r="A3" t="s">
        <v>4</v>
      </c>
      <c r="B3" t="s" vm="3">
        <v>5</v>
      </c>
      <c r="F3" t="s">
        <v>28</v>
      </c>
    </row>
    <row r="4" spans="1:6" x14ac:dyDescent="0.2">
      <c r="A4" t="s">
        <v>6</v>
      </c>
      <c r="B4" t="s" vm="4">
        <v>7</v>
      </c>
      <c r="F4" t="s">
        <v>27</v>
      </c>
    </row>
    <row r="6" spans="1:6" x14ac:dyDescent="0.2">
      <c r="A6" t="s">
        <v>8</v>
      </c>
      <c r="B6" t="s">
        <v>9</v>
      </c>
    </row>
    <row r="7" spans="1:6" x14ac:dyDescent="0.2">
      <c r="A7" s="1" t="s">
        <v>10</v>
      </c>
      <c r="B7" s="2">
        <v>1601035.47</v>
      </c>
    </row>
    <row r="8" spans="1:6" x14ac:dyDescent="0.2">
      <c r="A8" s="1" t="s">
        <v>11</v>
      </c>
      <c r="B8" s="2">
        <v>-236868.47</v>
      </c>
    </row>
    <row r="9" spans="1:6" x14ac:dyDescent="0.2">
      <c r="A9" s="1" t="s">
        <v>12</v>
      </c>
      <c r="B9" s="2">
        <v>1364167</v>
      </c>
    </row>
    <row r="10" spans="1:6" x14ac:dyDescent="0.2">
      <c r="A10" s="1" t="s">
        <v>17</v>
      </c>
      <c r="B10" s="3">
        <v>-571938</v>
      </c>
    </row>
    <row r="11" spans="1:6" x14ac:dyDescent="0.2">
      <c r="A11" s="1" t="s">
        <v>23</v>
      </c>
      <c r="B11" s="6">
        <f>SUM(B9:B10)</f>
        <v>792229</v>
      </c>
    </row>
    <row r="13" spans="1:6" x14ac:dyDescent="0.2">
      <c r="A13" t="s">
        <v>0</v>
      </c>
      <c r="B13" t="s" vm="1">
        <v>1</v>
      </c>
    </row>
    <row r="14" spans="1:6" x14ac:dyDescent="0.2">
      <c r="A14" t="s">
        <v>2</v>
      </c>
      <c r="B14" t="s" vm="2">
        <v>3</v>
      </c>
    </row>
    <row r="15" spans="1:6" x14ac:dyDescent="0.2">
      <c r="A15" t="s">
        <v>4</v>
      </c>
      <c r="B15" t="s" vm="3">
        <v>5</v>
      </c>
    </row>
    <row r="16" spans="1:6" x14ac:dyDescent="0.2">
      <c r="A16" t="s">
        <v>6</v>
      </c>
      <c r="B16" t="s" vm="5">
        <v>13</v>
      </c>
    </row>
    <row r="18" spans="1:2" x14ac:dyDescent="0.2">
      <c r="A18" t="s">
        <v>8</v>
      </c>
      <c r="B18" t="s">
        <v>9</v>
      </c>
    </row>
    <row r="19" spans="1:2" x14ac:dyDescent="0.2">
      <c r="A19" s="1" t="s">
        <v>14</v>
      </c>
      <c r="B19" s="2">
        <v>8068.29</v>
      </c>
    </row>
    <row r="20" spans="1:2" x14ac:dyDescent="0.2">
      <c r="A20" s="1" t="s">
        <v>15</v>
      </c>
      <c r="B20" s="2">
        <v>294482.03999999998</v>
      </c>
    </row>
    <row r="21" spans="1:2" x14ac:dyDescent="0.2">
      <c r="A21" s="1" t="s">
        <v>16</v>
      </c>
      <c r="B21" s="2">
        <v>84403.5</v>
      </c>
    </row>
    <row r="22" spans="1:2" x14ac:dyDescent="0.2">
      <c r="A22" s="1" t="s">
        <v>12</v>
      </c>
      <c r="B22" s="2">
        <v>386953.83</v>
      </c>
    </row>
    <row r="23" spans="1:2" x14ac:dyDescent="0.2">
      <c r="A23" s="1" t="s">
        <v>20</v>
      </c>
      <c r="B23" s="5">
        <v>380219</v>
      </c>
    </row>
    <row r="24" spans="1:2" x14ac:dyDescent="0.2">
      <c r="A24" s="1" t="s">
        <v>21</v>
      </c>
      <c r="B24" s="2">
        <f>GETPIVOTDATA("[Measures].[Sum of Allocation Details Amount]",$A$18)-B23</f>
        <v>6734.8300000000163</v>
      </c>
    </row>
    <row r="25" spans="1:2" x14ac:dyDescent="0.2">
      <c r="A25" s="1" t="s">
        <v>22</v>
      </c>
      <c r="B25" s="2">
        <v>42</v>
      </c>
    </row>
    <row r="26" spans="1:2" x14ac:dyDescent="0.2">
      <c r="A26" s="1" t="s">
        <v>24</v>
      </c>
      <c r="B26" s="6">
        <v>6693</v>
      </c>
    </row>
    <row r="27" spans="1:2" x14ac:dyDescent="0.2">
      <c r="A27" s="1"/>
      <c r="B27" s="4"/>
    </row>
    <row r="28" spans="1:2" x14ac:dyDescent="0.2">
      <c r="A28" s="1"/>
      <c r="B28" s="4"/>
    </row>
    <row r="29" spans="1:2" x14ac:dyDescent="0.2">
      <c r="A29" s="1" t="s">
        <v>18</v>
      </c>
    </row>
    <row r="30" spans="1:2" x14ac:dyDescent="0.2">
      <c r="A30" s="1" t="s">
        <v>19</v>
      </c>
    </row>
  </sheetData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NiSource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Seidman \ Melanie \ A</dc:creator>
  <cp:lastModifiedBy>Ryan \ John</cp:lastModifiedBy>
  <dcterms:created xsi:type="dcterms:W3CDTF">2021-08-17T17:31:17Z</dcterms:created>
  <dcterms:modified xsi:type="dcterms:W3CDTF">2021-08-23T16:30:34Z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