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W:\John Ryan\CKY\Rate Case\Discovery\Random Preparation\"/>
    </mc:Choice>
  </mc:AlternateContent>
  <xr:revisionPtr revIDLastSave="0" documentId="8_{ED1EB705-0042-41B8-AEEE-7A8543D3D50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I18" i="1" s="1"/>
  <c r="R12" i="1"/>
  <c r="O12" i="1"/>
  <c r="L12" i="1"/>
  <c r="I12" i="1"/>
  <c r="F12" i="1"/>
  <c r="C12" i="1"/>
  <c r="F8" i="1"/>
  <c r="I8" i="1" s="1"/>
  <c r="L8" i="1" s="1"/>
  <c r="O8" i="1" s="1"/>
  <c r="R8" i="1" s="1"/>
  <c r="L18" i="1" l="1"/>
  <c r="O14" i="1"/>
  <c r="R14" i="1"/>
  <c r="L14" i="1"/>
  <c r="F14" i="1"/>
  <c r="C14" i="1"/>
  <c r="D12" i="1" s="1"/>
  <c r="I14" i="1"/>
  <c r="I22" i="1"/>
  <c r="L22" i="1"/>
  <c r="C22" i="1"/>
  <c r="O22" i="1"/>
  <c r="F22" i="1"/>
  <c r="R22" i="1"/>
  <c r="G12" i="1" l="1"/>
  <c r="J12" i="1"/>
  <c r="O18" i="1"/>
  <c r="S14" i="1"/>
  <c r="S10" i="1"/>
  <c r="S13" i="1"/>
  <c r="S11" i="1"/>
  <c r="I24" i="1"/>
  <c r="M13" i="1"/>
  <c r="M11" i="1"/>
  <c r="M14" i="1"/>
  <c r="M10" i="1"/>
  <c r="S12" i="1"/>
  <c r="C24" i="1"/>
  <c r="G14" i="1"/>
  <c r="G10" i="1"/>
  <c r="G13" i="1"/>
  <c r="G11" i="1"/>
  <c r="M12" i="1"/>
  <c r="L24" i="1"/>
  <c r="R24" i="1"/>
  <c r="F24" i="1"/>
  <c r="J13" i="1"/>
  <c r="J11" i="1"/>
  <c r="J10" i="1"/>
  <c r="J14" i="1"/>
  <c r="P14" i="1"/>
  <c r="P10" i="1"/>
  <c r="P13" i="1"/>
  <c r="P11" i="1"/>
  <c r="O24" i="1"/>
  <c r="D14" i="1"/>
  <c r="D10" i="1"/>
  <c r="D11" i="1"/>
  <c r="D13" i="1"/>
  <c r="P12" i="1"/>
  <c r="J22" i="1" l="1"/>
  <c r="M22" i="1"/>
  <c r="R18" i="1"/>
  <c r="P24" i="1"/>
  <c r="P20" i="1"/>
  <c r="P21" i="1"/>
  <c r="P23" i="1"/>
  <c r="G24" i="1"/>
  <c r="G20" i="1"/>
  <c r="G23" i="1"/>
  <c r="G21" i="1"/>
  <c r="G22" i="1"/>
  <c r="S24" i="1"/>
  <c r="S21" i="1"/>
  <c r="S23" i="1"/>
  <c r="S20" i="1"/>
  <c r="S22" i="1"/>
  <c r="D24" i="1"/>
  <c r="D20" i="1"/>
  <c r="D23" i="1"/>
  <c r="D21" i="1"/>
  <c r="P22" i="1"/>
  <c r="J24" i="1"/>
  <c r="J20" i="1"/>
  <c r="J21" i="1"/>
  <c r="J23" i="1"/>
  <c r="M24" i="1"/>
  <c r="M21" i="1"/>
  <c r="M20" i="1"/>
  <c r="M23" i="1"/>
  <c r="D22" i="1"/>
</calcChain>
</file>

<file path=xl/sharedStrings.xml><?xml version="1.0" encoding="utf-8"?>
<sst xmlns="http://schemas.openxmlformats.org/spreadsheetml/2006/main" count="40" uniqueCount="13">
  <si>
    <t>12-Month Average Capital Structure</t>
  </si>
  <si>
    <t>Amount</t>
  </si>
  <si>
    <t>Ratio</t>
  </si>
  <si>
    <t>Total Long-Term Debt</t>
  </si>
  <si>
    <t>Total Common Equity</t>
  </si>
  <si>
    <t>Total Permanent Capital</t>
  </si>
  <si>
    <t>Short-Term Debt</t>
  </si>
  <si>
    <t>Total Capitalization</t>
  </si>
  <si>
    <t>13-Month Average Capital Structure</t>
  </si>
  <si>
    <t>KY PSC Case No. 2021-00183</t>
  </si>
  <si>
    <t>AG 1-040</t>
  </si>
  <si>
    <t>Page 1 of 1</t>
  </si>
  <si>
    <t>Attachment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</si>
</sst>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164" fontId="3" fillId="0" borderId="0" xfId="1" applyNumberFormat="1" applyFont="1"/>
    <xf numFmtId="10" fontId="3" fillId="0" borderId="0" xfId="2" applyNumberFormat="1" applyFont="1"/>
    <xf numFmtId="164" fontId="3" fillId="0" borderId="2" xfId="1" applyNumberFormat="1" applyFont="1" applyBorder="1"/>
    <xf numFmtId="10" fontId="3" fillId="0" borderId="2" xfId="2" applyNumberFormat="1" applyFont="1" applyBorder="1"/>
    <xf numFmtId="164" fontId="3" fillId="0" borderId="2" xfId="0" applyNumberFormat="1" applyFont="1" applyBorder="1"/>
    <xf numFmtId="0" fontId="4" fillId="0" borderId="0" xfId="0" applyFont="1"/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4"/>
  <sheetViews>
    <sheetView showGridLines="0" tabSelected="1" workbookViewId="0">
      <selection activeCell="D3" sqref="D3"/>
    </sheetView>
  </sheetViews>
  <sheetFormatPr defaultColWidth="9.1796875" defaultRowHeight="14" x14ac:dyDescent="0.3"/>
  <cols>
    <col min="1" max="1" width="9.1796875" style="2"/>
    <col min="2" max="2" width="23.81640625" style="2" bestFit="1" customWidth="1"/>
    <col min="3" max="3" width="14.7265625" style="2" customWidth="1"/>
    <col min="4" max="4" width="9.1796875" style="2"/>
    <col min="5" max="5" width="2.7265625" style="2" customWidth="1"/>
    <col min="6" max="6" width="14.7265625" style="2" customWidth="1"/>
    <col min="7" max="7" width="9.1796875" style="2"/>
    <col min="8" max="8" width="2.7265625" style="2" customWidth="1"/>
    <col min="9" max="9" width="14.7265625" style="2" customWidth="1"/>
    <col min="10" max="10" width="9.1796875" style="2"/>
    <col min="11" max="11" width="2.7265625" style="2" customWidth="1"/>
    <col min="12" max="12" width="14.7265625" style="2" customWidth="1"/>
    <col min="13" max="13" width="9.1796875" style="2"/>
    <col min="14" max="14" width="2.7265625" style="2" customWidth="1"/>
    <col min="15" max="15" width="14.7265625" style="2" customWidth="1"/>
    <col min="16" max="16" width="9.1796875" style="2"/>
    <col min="17" max="17" width="2.7265625" style="2" customWidth="1"/>
    <col min="18" max="18" width="14.7265625" style="2" customWidth="1"/>
    <col min="19" max="16384" width="9.1796875" style="2"/>
  </cols>
  <sheetData>
    <row r="1" spans="2:19" x14ac:dyDescent="0.3">
      <c r="R1" s="9" t="s">
        <v>9</v>
      </c>
    </row>
    <row r="2" spans="2:19" x14ac:dyDescent="0.3">
      <c r="R2" s="9" t="s">
        <v>10</v>
      </c>
    </row>
    <row r="3" spans="2:19" x14ac:dyDescent="0.3">
      <c r="R3" s="9" t="s">
        <v>12</v>
      </c>
    </row>
    <row r="4" spans="2:19" x14ac:dyDescent="0.3">
      <c r="R4" s="9" t="s">
        <v>11</v>
      </c>
    </row>
    <row r="6" spans="2:19" x14ac:dyDescent="0.3">
      <c r="B6" s="1" t="s">
        <v>0</v>
      </c>
    </row>
    <row r="8" spans="2:19" x14ac:dyDescent="0.3">
      <c r="C8" s="10">
        <v>2015</v>
      </c>
      <c r="D8" s="10"/>
      <c r="F8" s="10">
        <f>C8+1</f>
        <v>2016</v>
      </c>
      <c r="G8" s="10"/>
      <c r="I8" s="10">
        <f>F8+1</f>
        <v>2017</v>
      </c>
      <c r="J8" s="10"/>
      <c r="L8" s="10">
        <f>I8+1</f>
        <v>2018</v>
      </c>
      <c r="M8" s="10"/>
      <c r="O8" s="10">
        <f>L8+1</f>
        <v>2019</v>
      </c>
      <c r="P8" s="10"/>
      <c r="R8" s="10">
        <f>O8+1</f>
        <v>2020</v>
      </c>
      <c r="S8" s="10"/>
    </row>
    <row r="9" spans="2:19" x14ac:dyDescent="0.3">
      <c r="C9" s="3" t="s">
        <v>1</v>
      </c>
      <c r="D9" s="3" t="s">
        <v>2</v>
      </c>
      <c r="F9" s="3" t="s">
        <v>1</v>
      </c>
      <c r="G9" s="3" t="s">
        <v>2</v>
      </c>
      <c r="I9" s="3" t="s">
        <v>1</v>
      </c>
      <c r="J9" s="3" t="s">
        <v>2</v>
      </c>
      <c r="L9" s="3" t="s">
        <v>1</v>
      </c>
      <c r="M9" s="3" t="s">
        <v>2</v>
      </c>
      <c r="O9" s="3" t="s">
        <v>1</v>
      </c>
      <c r="P9" s="3" t="s">
        <v>2</v>
      </c>
      <c r="R9" s="3" t="s">
        <v>1</v>
      </c>
      <c r="S9" s="3" t="s">
        <v>2</v>
      </c>
    </row>
    <row r="10" spans="2:19" x14ac:dyDescent="0.3">
      <c r="B10" s="2" t="s">
        <v>3</v>
      </c>
      <c r="C10" s="4">
        <v>98335000</v>
      </c>
      <c r="D10" s="5">
        <f>C10/C$14</f>
        <v>0.45911182814272844</v>
      </c>
      <c r="F10" s="4">
        <v>97918333.333333328</v>
      </c>
      <c r="G10" s="5">
        <f>F10/F$14</f>
        <v>0.43865024247457135</v>
      </c>
      <c r="I10" s="4">
        <v>114375000</v>
      </c>
      <c r="J10" s="5">
        <f>I10/I$14</f>
        <v>0.4517068522718487</v>
      </c>
      <c r="L10" s="4">
        <v>115458333.33333333</v>
      </c>
      <c r="M10" s="5">
        <f>L10/L$14</f>
        <v>0.42578453130213773</v>
      </c>
      <c r="O10" s="4">
        <v>128625000</v>
      </c>
      <c r="P10" s="5">
        <f>O10/O$14</f>
        <v>0.42114826249333204</v>
      </c>
      <c r="R10" s="4">
        <v>149375000</v>
      </c>
      <c r="S10" s="5">
        <f>R10/R$14</f>
        <v>0.42827136400789817</v>
      </c>
    </row>
    <row r="11" spans="2:19" x14ac:dyDescent="0.3">
      <c r="B11" s="2" t="s">
        <v>4</v>
      </c>
      <c r="C11" s="4">
        <v>115850289.88416666</v>
      </c>
      <c r="D11" s="5">
        <f>C11/C$14</f>
        <v>0.54088817185727156</v>
      </c>
      <c r="F11" s="4">
        <v>118611025.3575</v>
      </c>
      <c r="G11" s="5">
        <f>F11/F$14</f>
        <v>0.53134845398265473</v>
      </c>
      <c r="I11" s="4">
        <v>130054695.03000002</v>
      </c>
      <c r="J11" s="5">
        <f>I11/I$14</f>
        <v>0.51363144843870212</v>
      </c>
      <c r="L11" s="4">
        <v>145490438.42083335</v>
      </c>
      <c r="M11" s="5">
        <f>L11/L$14</f>
        <v>0.5365362234453156</v>
      </c>
      <c r="O11" s="4">
        <v>165437643.42166665</v>
      </c>
      <c r="P11" s="5">
        <f>O11/O$14</f>
        <v>0.54168144667075868</v>
      </c>
      <c r="R11" s="4">
        <v>181346257.67333329</v>
      </c>
      <c r="S11" s="5">
        <f>R11/R$14</f>
        <v>0.51993579334886175</v>
      </c>
    </row>
    <row r="12" spans="2:19" x14ac:dyDescent="0.3">
      <c r="B12" s="2" t="s">
        <v>5</v>
      </c>
      <c r="C12" s="6">
        <f>SUM(C10:C11)</f>
        <v>214185289.88416666</v>
      </c>
      <c r="D12" s="7">
        <f>C12/C$14</f>
        <v>1</v>
      </c>
      <c r="F12" s="6">
        <f>SUM(F10:F11)</f>
        <v>216529358.69083333</v>
      </c>
      <c r="G12" s="7">
        <f>F12/F$14</f>
        <v>0.96999869645722614</v>
      </c>
      <c r="I12" s="6">
        <f>SUM(I10:I11)</f>
        <v>244429695.03000003</v>
      </c>
      <c r="J12" s="7">
        <f>I12/I$14</f>
        <v>0.96533830071055082</v>
      </c>
      <c r="L12" s="6">
        <f>SUM(L10:L11)</f>
        <v>260948771.75416666</v>
      </c>
      <c r="M12" s="7">
        <f>L12/L$14</f>
        <v>0.96232075474745327</v>
      </c>
      <c r="O12" s="6">
        <f>SUM(O10:O11)</f>
        <v>294062643.42166662</v>
      </c>
      <c r="P12" s="7">
        <f>O12/O$14</f>
        <v>0.96282970916409061</v>
      </c>
      <c r="R12" s="6">
        <f>SUM(R10:R11)</f>
        <v>330721257.67333329</v>
      </c>
      <c r="S12" s="7">
        <f>R12/R$14</f>
        <v>0.94820715735675987</v>
      </c>
    </row>
    <row r="13" spans="2:19" x14ac:dyDescent="0.3">
      <c r="B13" s="2" t="s">
        <v>6</v>
      </c>
      <c r="C13" s="4">
        <v>0</v>
      </c>
      <c r="D13" s="5">
        <f>C13/C$14</f>
        <v>0</v>
      </c>
      <c r="F13" s="4">
        <v>6697084.274166666</v>
      </c>
      <c r="G13" s="5">
        <f>F13/F$14</f>
        <v>3.0001303542773878E-2</v>
      </c>
      <c r="I13" s="4">
        <v>8776559.0366666671</v>
      </c>
      <c r="J13" s="5">
        <f>I13/I$14</f>
        <v>3.466169928944917E-2</v>
      </c>
      <c r="L13" s="4">
        <v>10217334.210833333</v>
      </c>
      <c r="M13" s="5">
        <f>L13/L$14</f>
        <v>3.7679245252546824E-2</v>
      </c>
      <c r="O13" s="4">
        <v>11352364.676666668</v>
      </c>
      <c r="P13" s="5">
        <f>O13/O$14</f>
        <v>3.7170290835909378E-2</v>
      </c>
      <c r="R13" s="4">
        <v>18064611.645833332</v>
      </c>
      <c r="S13" s="5">
        <f>R13/R$14</f>
        <v>5.1792842643240189E-2</v>
      </c>
    </row>
    <row r="14" spans="2:19" x14ac:dyDescent="0.3">
      <c r="B14" s="2" t="s">
        <v>7</v>
      </c>
      <c r="C14" s="8">
        <f>SUM(C12:C13)</f>
        <v>214185289.88416666</v>
      </c>
      <c r="D14" s="7">
        <f>C14/C$14</f>
        <v>1</v>
      </c>
      <c r="F14" s="8">
        <f>SUM(F12:F13)</f>
        <v>223226442.965</v>
      </c>
      <c r="G14" s="7">
        <f>F14/F$14</f>
        <v>1</v>
      </c>
      <c r="I14" s="8">
        <f>SUM(I12:I13)</f>
        <v>253206254.06666669</v>
      </c>
      <c r="J14" s="7">
        <f>I14/I$14</f>
        <v>1</v>
      </c>
      <c r="L14" s="8">
        <f>SUM(L12:L13)</f>
        <v>271166105.96499997</v>
      </c>
      <c r="M14" s="7">
        <f>L14/L$14</f>
        <v>1</v>
      </c>
      <c r="O14" s="8">
        <f>SUM(O12:O13)</f>
        <v>305415008.0983333</v>
      </c>
      <c r="P14" s="7">
        <f>O14/O$14</f>
        <v>1</v>
      </c>
      <c r="R14" s="8">
        <f>SUM(R12:R13)</f>
        <v>348785869.3191666</v>
      </c>
      <c r="S14" s="7">
        <f>R14/R$14</f>
        <v>1</v>
      </c>
    </row>
    <row r="16" spans="2:19" x14ac:dyDescent="0.3">
      <c r="B16" s="1" t="s">
        <v>8</v>
      </c>
    </row>
    <row r="18" spans="2:19" x14ac:dyDescent="0.3">
      <c r="C18" s="10">
        <v>2015</v>
      </c>
      <c r="D18" s="10"/>
      <c r="F18" s="10">
        <f>C18+1</f>
        <v>2016</v>
      </c>
      <c r="G18" s="10"/>
      <c r="I18" s="10">
        <f>F18+1</f>
        <v>2017</v>
      </c>
      <c r="J18" s="10"/>
      <c r="L18" s="10">
        <f>I18+1</f>
        <v>2018</v>
      </c>
      <c r="M18" s="10"/>
      <c r="O18" s="10">
        <f>L18+1</f>
        <v>2019</v>
      </c>
      <c r="P18" s="10"/>
      <c r="R18" s="10">
        <f>O18+1</f>
        <v>2020</v>
      </c>
      <c r="S18" s="10"/>
    </row>
    <row r="19" spans="2:19" x14ac:dyDescent="0.3">
      <c r="C19" s="3" t="s">
        <v>1</v>
      </c>
      <c r="D19" s="3" t="s">
        <v>2</v>
      </c>
      <c r="F19" s="3" t="s">
        <v>1</v>
      </c>
      <c r="G19" s="3" t="s">
        <v>2</v>
      </c>
      <c r="I19" s="3" t="s">
        <v>1</v>
      </c>
      <c r="J19" s="3" t="s">
        <v>2</v>
      </c>
      <c r="L19" s="3" t="s">
        <v>1</v>
      </c>
      <c r="M19" s="3" t="s">
        <v>2</v>
      </c>
      <c r="O19" s="3" t="s">
        <v>1</v>
      </c>
      <c r="P19" s="3" t="s">
        <v>2</v>
      </c>
      <c r="R19" s="3" t="s">
        <v>1</v>
      </c>
      <c r="S19" s="3" t="s">
        <v>2</v>
      </c>
    </row>
    <row r="20" spans="2:19" x14ac:dyDescent="0.3">
      <c r="B20" s="2" t="s">
        <v>3</v>
      </c>
      <c r="C20" s="4">
        <v>98335000</v>
      </c>
      <c r="D20" s="5">
        <f>C20/C$24</f>
        <v>0.4599956161666986</v>
      </c>
      <c r="F20" s="4">
        <v>97950384.615384609</v>
      </c>
      <c r="G20" s="5">
        <f>F20/F$24</f>
        <v>0.44038240741647433</v>
      </c>
      <c r="I20" s="4">
        <v>114698846.15384616</v>
      </c>
      <c r="J20" s="5">
        <f>I20/I$24</f>
        <v>0.45399300394155473</v>
      </c>
      <c r="L20" s="4">
        <v>115375000</v>
      </c>
      <c r="M20" s="5">
        <f>L20/L$24</f>
        <v>0.42499251400809257</v>
      </c>
      <c r="O20" s="4">
        <v>128528846.15384616</v>
      </c>
      <c r="P20" s="5">
        <f>O20/O$24</f>
        <v>0.42267858017075116</v>
      </c>
      <c r="R20" s="4">
        <v>148836538.46153846</v>
      </c>
      <c r="S20" s="5">
        <f>R20/R$24</f>
        <v>0.42822602512035302</v>
      </c>
    </row>
    <row r="21" spans="2:19" x14ac:dyDescent="0.3">
      <c r="B21" s="2" t="s">
        <v>4</v>
      </c>
      <c r="C21" s="4">
        <v>115438776.41</v>
      </c>
      <c r="D21" s="5">
        <f>C21/C$24</f>
        <v>0.5400043838333014</v>
      </c>
      <c r="F21" s="4">
        <v>118288893.93461539</v>
      </c>
      <c r="G21" s="5">
        <f>F21/F$24</f>
        <v>0.53182382168386111</v>
      </c>
      <c r="I21" s="4">
        <v>129304685.7753846</v>
      </c>
      <c r="J21" s="5">
        <f>I21/I$24</f>
        <v>0.51180482356506418</v>
      </c>
      <c r="L21" s="4">
        <v>144528544.50461543</v>
      </c>
      <c r="M21" s="5">
        <f>L21/L$24</f>
        <v>0.5323817939323684</v>
      </c>
      <c r="O21" s="4">
        <v>164506511.24769229</v>
      </c>
      <c r="P21" s="5">
        <f>O21/O$24</f>
        <v>0.54099434238901034</v>
      </c>
      <c r="R21" s="4">
        <v>180372309.02461541</v>
      </c>
      <c r="S21" s="5">
        <f>R21/R$24</f>
        <v>0.51895937471934028</v>
      </c>
    </row>
    <row r="22" spans="2:19" x14ac:dyDescent="0.3">
      <c r="B22" s="2" t="s">
        <v>5</v>
      </c>
      <c r="C22" s="6">
        <f>SUM(C20:C21)</f>
        <v>213773776.41</v>
      </c>
      <c r="D22" s="7">
        <f>C22/C$24</f>
        <v>1</v>
      </c>
      <c r="F22" s="6">
        <f>SUM(F20:F21)</f>
        <v>216239278.55000001</v>
      </c>
      <c r="G22" s="7">
        <f>F22/F$24</f>
        <v>0.97220622910033538</v>
      </c>
      <c r="I22" s="6">
        <f>SUM(I20:I21)</f>
        <v>244003531.92923075</v>
      </c>
      <c r="J22" s="7">
        <f>I22/I$24</f>
        <v>0.9657978275066188</v>
      </c>
      <c r="L22" s="6">
        <f>SUM(L20:L21)</f>
        <v>259903544.50461543</v>
      </c>
      <c r="M22" s="7">
        <f>L22/L$24</f>
        <v>0.95737430794046097</v>
      </c>
      <c r="O22" s="6">
        <f>SUM(O20:O21)</f>
        <v>293035357.40153843</v>
      </c>
      <c r="P22" s="7">
        <f>O22/O$24</f>
        <v>0.96367292255976134</v>
      </c>
      <c r="R22" s="6">
        <f>SUM(R20:R21)</f>
        <v>329208847.48615384</v>
      </c>
      <c r="S22" s="7">
        <f>R22/R$24</f>
        <v>0.94718539983969319</v>
      </c>
    </row>
    <row r="23" spans="2:19" x14ac:dyDescent="0.3">
      <c r="B23" s="2" t="s">
        <v>6</v>
      </c>
      <c r="C23" s="4">
        <v>0</v>
      </c>
      <c r="D23" s="5">
        <f>C23/C$24</f>
        <v>0</v>
      </c>
      <c r="F23" s="4">
        <v>6181923.9453846151</v>
      </c>
      <c r="G23" s="5">
        <f>F23/F$24</f>
        <v>2.779377089966454E-2</v>
      </c>
      <c r="I23" s="4">
        <v>8640991.5723076928</v>
      </c>
      <c r="J23" s="5">
        <f>I23/I$24</f>
        <v>3.4202172493381096E-2</v>
      </c>
      <c r="L23" s="4">
        <v>11571825.524615385</v>
      </c>
      <c r="M23" s="5">
        <f>L23/L$24</f>
        <v>4.2625692059538957E-2</v>
      </c>
      <c r="O23" s="4">
        <v>11046401.607692309</v>
      </c>
      <c r="P23" s="5">
        <f>O23/O$24</f>
        <v>3.6327077440238643E-2</v>
      </c>
      <c r="R23" s="4">
        <v>18356526.243076921</v>
      </c>
      <c r="S23" s="5">
        <f>R23/R$24</f>
        <v>5.2814600160306792E-2</v>
      </c>
    </row>
    <row r="24" spans="2:19" x14ac:dyDescent="0.3">
      <c r="B24" s="2" t="s">
        <v>7</v>
      </c>
      <c r="C24" s="8">
        <f>SUM(C22:C23)</f>
        <v>213773776.41</v>
      </c>
      <c r="D24" s="7">
        <f>C24/C$24</f>
        <v>1</v>
      </c>
      <c r="F24" s="8">
        <f>SUM(F22:F23)</f>
        <v>222421202.49538463</v>
      </c>
      <c r="G24" s="7">
        <f>F24/F$24</f>
        <v>1</v>
      </c>
      <c r="I24" s="8">
        <f>SUM(I22:I23)</f>
        <v>252644523.50153846</v>
      </c>
      <c r="J24" s="7">
        <f>I24/I$24</f>
        <v>1</v>
      </c>
      <c r="L24" s="8">
        <f>SUM(L22:L23)</f>
        <v>271475370.02923083</v>
      </c>
      <c r="M24" s="7">
        <f>L24/L$24</f>
        <v>1</v>
      </c>
      <c r="O24" s="8">
        <f>SUM(O22:O23)</f>
        <v>304081759.00923073</v>
      </c>
      <c r="P24" s="7">
        <f>O24/O$24</f>
        <v>1</v>
      </c>
      <c r="R24" s="8">
        <f>SUM(R22:R23)</f>
        <v>347565373.72923076</v>
      </c>
      <c r="S24" s="7">
        <f>R24/R$24</f>
        <v>1</v>
      </c>
    </row>
  </sheetData>
  <mergeCells count="12">
    <mergeCell ref="R18:S18"/>
    <mergeCell ref="C8:D8"/>
    <mergeCell ref="F8:G8"/>
    <mergeCell ref="I8:J8"/>
    <mergeCell ref="L8:M8"/>
    <mergeCell ref="O8:P8"/>
    <mergeCell ref="R8:S8"/>
    <mergeCell ref="C18:D18"/>
    <mergeCell ref="F18:G18"/>
    <mergeCell ref="I18:J18"/>
    <mergeCell ref="L18:M18"/>
    <mergeCell ref="O18:P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 \ Anthony \ James</dc:creator>
  <cp:lastModifiedBy>Ryan \ John</cp:lastModifiedBy>
  <dcterms:created xsi:type="dcterms:W3CDTF">2021-07-15T17:11:01Z</dcterms:created>
  <dcterms:modified xsi:type="dcterms:W3CDTF">2021-08-17T00:57:20Z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