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34184\AppData\Local\Temp\notesC9812B\"/>
    </mc:Choice>
  </mc:AlternateContent>
  <xr:revisionPtr revIDLastSave="0" documentId="13_ncr:1_{EEE98085-5BFC-4CF8-AA90-7EDDF2C9B10C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"V2021-02-28"</definedName>
    <definedName name="NvsAutoDrillOk">"VN"</definedName>
    <definedName name="NvsDrillHyperLink" localSheetId="0">"http://nifips.nisource.net:9000/psp/fs91prd_newwin/EMPLOYEE/ERP/c/REPORT_BOOKS.IC_RUN_DRILLDOWN.GBL?Action=A&amp;NVS_INSTANCE=1440836_1509564"</definedName>
    <definedName name="NvsElapsedTime">0.0000115740695036948</definedName>
    <definedName name="NvsEndTime">44391.6423842593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"V2021-02-28"</definedName>
    <definedName name="NvsValTbl.ACCOUNT">"GL_ACCOUNT_TBL"</definedName>
    <definedName name="_xlnm.Print_Area" localSheetId="0">Sheet1!$B$1:$F$243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2" i="1" l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<sst xmlns="http://schemas.openxmlformats.org/spreadsheetml/2006/main" count="702" uniqueCount="701">
  <si>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</si>
  <si>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</si>
  <si>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</si>
  <si>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</si>
  <si>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</si>
  <si>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</si>
  <si>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</si>
  <si>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</si>
  <si>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</si>
  <si>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</si>
  <si>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</si>
  <si>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</si>
  <si>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</si>
  <si>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</si>
  <si>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</si>
  <si>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</si>
  <si>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</si>
  <si>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</si>
  <si>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</si>
  <si>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</si>
  <si>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</si>
  <si>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</si>
  <si>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</si>
  <si>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</si>
  <si>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</si>
  <si>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</si>
  <si>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</si>
  <si>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</si>
  <si>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</si>
  <si>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</si>
  <si>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</si>
  <si>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</si>
  <si>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</si>
  <si>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</si>
  <si>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</si>
  <si>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</si>
  <si>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</si>
  <si>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</si>
  <si>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</si>
  <si>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%,V10140000</t>
  </si>
  <si>
    <t>10140000</t>
  </si>
  <si>
    <t>Cloud Plant In Svc-Beg Bal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</si>
  <si>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</si>
  <si>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</si>
  <si>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</si>
  <si>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</si>
  <si>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</si>
  <si>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</si>
  <si>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</si>
  <si>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</si>
  <si>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</si>
  <si>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%,V10740000</t>
  </si>
  <si>
    <t>10740000</t>
  </si>
  <si>
    <t>Cloud CWIP-Beg Balance</t>
  </si>
  <si>
    <t>%,V10740001</t>
  </si>
  <si>
    <t>10740001</t>
  </si>
  <si>
    <t>Cloud CWIP-Additions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</si>
  <si>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</si>
  <si>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</si>
  <si>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</si>
  <si>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</si>
  <si>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</si>
  <si>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</si>
  <si>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</si>
  <si>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</si>
  <si>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</si>
  <si>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</si>
  <si>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</si>
  <si>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</si>
  <si>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</si>
  <si>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</si>
  <si>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</si>
  <si>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</si>
  <si>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</si>
  <si>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</si>
  <si>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</si>
  <si>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</si>
  <si>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</si>
  <si>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%,V11140000</t>
  </si>
  <si>
    <t>11140000</t>
  </si>
  <si>
    <t>Cloud Accum Amortiz-BegBal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</si>
  <si>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</si>
  <si>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</si>
  <si>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</si>
  <si>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</si>
  <si>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</si>
  <si>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</si>
  <si>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</si>
  <si>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</si>
  <si>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</si>
  <si>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%,V12310003</t>
  </si>
  <si>
    <t>12310003</t>
  </si>
  <si>
    <t>Inv Sub Co-Distrib</t>
  </si>
  <si>
    <t>%,V12800000</t>
  </si>
  <si>
    <t>12800000</t>
  </si>
  <si>
    <t>Funds Held in Trust</t>
  </si>
  <si>
    <t>%,V13500000</t>
  </si>
  <si>
    <t>13500000</t>
  </si>
  <si>
    <t>Working Funds</t>
  </si>
  <si>
    <t>%,V14300001</t>
  </si>
  <si>
    <t>14300001</t>
  </si>
  <si>
    <t>Misc Accts Rec-Other</t>
  </si>
  <si>
    <t>%,V14300309</t>
  </si>
  <si>
    <t>14300309</t>
  </si>
  <si>
    <t>Other A/R-Unallocated Insuranc</t>
  </si>
  <si>
    <t>%,V14300380</t>
  </si>
  <si>
    <t>14300380</t>
  </si>
  <si>
    <t>Other AR-Hewitt</t>
  </si>
  <si>
    <t>%,V14300396</t>
  </si>
  <si>
    <t>14300396</t>
  </si>
  <si>
    <t>Other AR-Transition Srvces ES</t>
  </si>
  <si>
    <t>%,V14301000</t>
  </si>
  <si>
    <t>14301000</t>
  </si>
  <si>
    <t>AR-Tax-Curr-Federal</t>
  </si>
  <si>
    <t>%,V14600000</t>
  </si>
  <si>
    <t>14600000</t>
  </si>
  <si>
    <t>AR Assoc Co-Mech</t>
  </si>
  <si>
    <t>%,V14600002</t>
  </si>
  <si>
    <t>14600002</t>
  </si>
  <si>
    <t>AR Assoc Co-Misc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</si>
  <si>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</si>
  <si>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</si>
  <si>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</si>
  <si>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</si>
  <si>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</si>
  <si>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</si>
  <si>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</si>
  <si>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</si>
  <si>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</si>
  <si>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%,V15400000</t>
  </si>
  <si>
    <t>15400000</t>
  </si>
  <si>
    <t>Plant Materials-Oth Supplies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</si>
  <si>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</si>
  <si>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</si>
  <si>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</si>
  <si>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</si>
  <si>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</si>
  <si>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</si>
  <si>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</si>
  <si>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</si>
  <si>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</si>
  <si>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</si>
  <si>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</si>
  <si>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</si>
  <si>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</si>
  <si>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</si>
  <si>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</si>
  <si>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</si>
  <si>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</si>
  <si>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</si>
  <si>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</si>
  <si>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</si>
  <si>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</si>
  <si>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</si>
  <si>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</si>
  <si>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</si>
  <si>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%,V16500100</t>
  </si>
  <si>
    <t>16500100</t>
  </si>
  <si>
    <t>Prepaid-Software-Misc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</si>
  <si>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</si>
  <si>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</si>
  <si>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</si>
  <si>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</si>
  <si>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</si>
  <si>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</si>
  <si>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</si>
  <si>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</si>
  <si>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</si>
  <si>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</si>
  <si>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</si>
  <si>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</si>
  <si>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</si>
  <si>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</si>
  <si>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</si>
  <si>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%,V18235450</t>
  </si>
  <si>
    <t>18235450</t>
  </si>
  <si>
    <t>NC Reg Asset Pen NQulfd FAS158</t>
  </si>
  <si>
    <t>%,V18400000</t>
  </si>
  <si>
    <t>18400000</t>
  </si>
  <si>
    <t>Clearing Accounts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</si>
  <si>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</si>
  <si>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</si>
  <si>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</si>
  <si>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</si>
  <si>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</si>
  <si>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</si>
  <si>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</si>
  <si>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</si>
  <si>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</si>
  <si>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</si>
  <si>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</si>
  <si>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</si>
  <si>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</si>
  <si>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</si>
  <si>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</si>
  <si>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</si>
  <si>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</si>
  <si>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</si>
  <si>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</si>
  <si>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</si>
  <si>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</si>
  <si>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</si>
  <si>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</si>
  <si>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</si>
  <si>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</si>
  <si>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</si>
  <si>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</si>
  <si>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</si>
  <si>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</si>
  <si>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</si>
  <si>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</si>
  <si>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</si>
  <si>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</si>
  <si>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</si>
  <si>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</si>
  <si>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</si>
  <si>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</si>
  <si>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</si>
  <si>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</si>
  <si>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</si>
  <si>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</si>
  <si>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</si>
  <si>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</si>
  <si>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</si>
  <si>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</si>
  <si>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</si>
  <si>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</si>
  <si>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</si>
  <si>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</si>
  <si>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</si>
  <si>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</si>
  <si>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</si>
  <si>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</si>
  <si>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</si>
  <si>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</si>
  <si>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</si>
  <si>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</si>
  <si>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</si>
  <si>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</si>
  <si>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</si>
  <si>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</si>
  <si>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</si>
  <si>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</si>
  <si>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</si>
  <si>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</si>
  <si>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</si>
  <si>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</si>
  <si>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</si>
  <si>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</si>
  <si>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</si>
  <si>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</si>
  <si>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</si>
  <si>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</si>
  <si>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</si>
  <si>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</si>
  <si>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</si>
  <si>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</si>
  <si>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</si>
  <si>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</si>
  <si>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</si>
  <si>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</si>
  <si>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</si>
  <si>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</si>
  <si>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</si>
  <si>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</si>
  <si>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</si>
  <si>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</si>
  <si>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</si>
  <si>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</si>
  <si>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</si>
  <si>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</si>
  <si>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</si>
  <si>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</si>
  <si>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</si>
  <si>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</si>
  <si>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</si>
  <si>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</si>
  <si>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</si>
  <si>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</si>
  <si>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</si>
  <si>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</si>
  <si>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</si>
  <si>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</si>
  <si>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</si>
  <si>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</si>
  <si>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</si>
  <si>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</si>
  <si>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</si>
  <si>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</si>
  <si>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</si>
  <si>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</si>
  <si>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</si>
  <si>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</si>
  <si>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</si>
  <si>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%,V23400111</t>
  </si>
  <si>
    <t>23400111</t>
  </si>
  <si>
    <t>AP Assoc Co-ERS_Only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</si>
  <si>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</si>
  <si>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</si>
  <si>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</si>
  <si>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</si>
  <si>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</si>
  <si>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</si>
  <si>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</si>
  <si>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</si>
  <si>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</si>
  <si>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</si>
  <si>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</si>
  <si>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</si>
  <si>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</si>
  <si>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</si>
  <si>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</si>
  <si>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</si>
  <si>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</si>
  <si>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</si>
  <si>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</si>
  <si>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</si>
  <si>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</si>
  <si>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</si>
  <si>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</si>
  <si>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</si>
  <si>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</si>
  <si>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</si>
  <si>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</si>
  <si>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</si>
  <si>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</si>
  <si>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</si>
  <si>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</si>
  <si>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</si>
  <si>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</si>
  <si>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</si>
  <si>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</si>
  <si>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</si>
  <si>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</si>
  <si>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</si>
  <si>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</si>
  <si>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</si>
  <si>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</si>
  <si>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</si>
  <si>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</si>
  <si>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</si>
  <si>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</si>
  <si>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</si>
  <si>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</si>
  <si>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</si>
  <si>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</si>
  <si>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</si>
  <si>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</si>
  <si>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</si>
  <si>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</si>
  <si>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</si>
  <si>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</si>
  <si>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</si>
  <si>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</si>
  <si>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</si>
  <si>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</si>
  <si>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</si>
  <si>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</si>
  <si>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</si>
  <si>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</si>
  <si>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</si>
  <si>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</si>
  <si>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</si>
  <si>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</si>
  <si>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</si>
  <si>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</si>
  <si>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%,V24200080</t>
  </si>
  <si>
    <t>24200080</t>
  </si>
  <si>
    <t>Accd Liab-Chase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</si>
  <si>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</si>
  <si>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</si>
  <si>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</si>
  <si>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</si>
  <si>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</si>
  <si>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</si>
  <si>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</si>
  <si>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</si>
  <si>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</si>
  <si>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</si>
  <si>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</si>
  <si>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</si>
  <si>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</si>
  <si>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</si>
  <si>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</si>
  <si>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</si>
  <si>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</si>
  <si>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</si>
  <si>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</si>
  <si>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</si>
  <si>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</si>
  <si>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%,V24204040</t>
  </si>
  <si>
    <t>24204040</t>
  </si>
  <si>
    <t>Accd Liab-PR Ded Union Dues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</si>
  <si>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</si>
  <si>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</si>
  <si>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</si>
  <si>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</si>
  <si>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</si>
  <si>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</si>
  <si>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</si>
  <si>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</si>
  <si>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</si>
  <si>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</si>
  <si>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</si>
  <si>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</si>
  <si>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</si>
  <si>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</si>
  <si>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</si>
  <si>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</si>
  <si>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</si>
  <si>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</si>
  <si>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</si>
  <si>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</si>
  <si>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</si>
  <si>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</si>
  <si>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</si>
  <si>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</si>
  <si>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</si>
  <si>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</si>
  <si>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</si>
  <si>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</si>
  <si>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</si>
  <si>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</si>
  <si>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</si>
  <si>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</si>
  <si>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</si>
  <si>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</si>
  <si>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</si>
  <si>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</si>
  <si>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</si>
  <si>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</si>
  <si>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</si>
  <si>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</si>
  <si>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</si>
  <si>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</si>
  <si>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</si>
  <si>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</si>
  <si>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</si>
  <si>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</si>
  <si>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</si>
  <si>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</si>
  <si>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</si>
  <si>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</si>
  <si>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</si>
  <si>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</si>
  <si>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</si>
  <si>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</si>
  <si>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</si>
  <si>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</si>
  <si>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</si>
  <si>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</si>
  <si>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</si>
  <si>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</si>
  <si>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</si>
  <si>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</si>
  <si>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</si>
  <si>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</si>
  <si>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</si>
  <si>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</si>
  <si>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</si>
  <si>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</si>
  <si>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</si>
  <si>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</si>
  <si>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</si>
  <si>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</si>
  <si>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</si>
  <si>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</si>
  <si>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</si>
  <si>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</si>
  <si>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</si>
  <si>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</si>
  <si>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</si>
  <si>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</si>
  <si>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</si>
  <si>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</si>
  <si>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</si>
  <si>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</si>
  <si>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</si>
  <si>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</si>
  <si>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</si>
  <si>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</si>
  <si>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</si>
  <si>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</si>
  <si>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</si>
  <si>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</si>
  <si>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</si>
  <si>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</si>
  <si>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</si>
  <si>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</si>
  <si>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%,V40813300</t>
  </si>
  <si>
    <t>40813300</t>
  </si>
  <si>
    <t>Tax Exp-Sales and Use Tax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</si>
  <si>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</si>
  <si>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</si>
  <si>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</si>
  <si>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</si>
  <si>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</si>
  <si>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</si>
  <si>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</si>
  <si>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</si>
  <si>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</si>
  <si>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</si>
  <si>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</si>
  <si>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</si>
  <si>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</si>
  <si>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</si>
  <si>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</si>
  <si>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</si>
  <si>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</si>
  <si>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</si>
  <si>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</si>
  <si>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</si>
  <si>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</si>
  <si>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</si>
  <si>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</si>
  <si>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</si>
  <si>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</si>
  <si>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</si>
  <si>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</si>
  <si>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</si>
  <si>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</si>
  <si>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</si>
  <si>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</si>
  <si>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</si>
  <si>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</si>
  <si>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</si>
  <si>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</si>
  <si>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</si>
  <si>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</si>
  <si>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</si>
  <si>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</si>
  <si>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%,V42100000</t>
  </si>
  <si>
    <t>42100000</t>
  </si>
  <si>
    <t>Misc Non Operating Income</t>
  </si>
  <si>
    <t>%,V42121000</t>
  </si>
  <si>
    <t>42121000</t>
  </si>
  <si>
    <t>Loss on Disposition of Asset</t>
  </si>
  <si>
    <t>%,V42610000</t>
  </si>
  <si>
    <t>42610000</t>
  </si>
  <si>
    <t>Other Inc_Exp-Donations</t>
  </si>
  <si>
    <t>%,V42654000</t>
  </si>
  <si>
    <t>42654000</t>
  </si>
  <si>
    <t>Other Misc Exp Deduction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</si>
  <si>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</si>
  <si>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</si>
  <si>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</si>
  <si>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</si>
  <si>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</si>
  <si>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</si>
  <si>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</si>
  <si>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</si>
  <si>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</si>
  <si>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</si>
  <si>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</si>
  <si>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</si>
  <si>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</si>
  <si>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</si>
  <si>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</si>
  <si>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</si>
  <si>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</si>
  <si>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</si>
  <si>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</si>
  <si>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</si>
  <si>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</si>
  <si>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%,V45810000</t>
  </si>
  <si>
    <t>45810000</t>
  </si>
  <si>
    <t>Non Util Non-Affill Revenue</t>
  </si>
  <si>
    <t>%,V50000000</t>
  </si>
  <si>
    <t>50000000</t>
  </si>
  <si>
    <t>Op Superv_Eng-Steam</t>
  </si>
  <si>
    <t>%,V55700000</t>
  </si>
  <si>
    <t>55700000</t>
  </si>
  <si>
    <t>Other Exp</t>
  </si>
  <si>
    <t>%,V58000000</t>
  </si>
  <si>
    <t>58000000</t>
  </si>
  <si>
    <t>Op Superv_Eng-Elec Distr</t>
  </si>
  <si>
    <t>%,V80300300</t>
  </si>
  <si>
    <t>80300300</t>
  </si>
  <si>
    <t>Short Term Producer Purch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</si>
  <si>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</si>
  <si>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</si>
  <si>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</si>
  <si>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</si>
  <si>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</si>
  <si>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</si>
  <si>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</si>
  <si>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</si>
  <si>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</si>
  <si>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</si>
  <si>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</si>
  <si>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</si>
  <si>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</si>
  <si>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</si>
  <si>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</si>
  <si>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</si>
  <si>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</si>
  <si>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</si>
  <si>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</si>
  <si>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</si>
  <si>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</si>
  <si>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</si>
  <si>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</si>
  <si>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</si>
  <si>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</si>
  <si>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</si>
  <si>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</si>
  <si>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</si>
  <si>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</si>
  <si>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</si>
  <si>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</si>
  <si>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</si>
  <si>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</si>
  <si>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</si>
  <si>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</si>
  <si>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</si>
  <si>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</si>
  <si>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</si>
  <si>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</si>
  <si>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</si>
  <si>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</si>
  <si>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</si>
  <si>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</si>
  <si>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</si>
  <si>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</si>
  <si>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%,V90100000</t>
  </si>
  <si>
    <t>90100000</t>
  </si>
  <si>
    <t>Customer Acnt Supervision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</si>
  <si>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</si>
  <si>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</si>
  <si>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</si>
  <si>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</si>
  <si>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</si>
  <si>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</si>
  <si>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%,V91000000</t>
  </si>
  <si>
    <t>91000000</t>
  </si>
  <si>
    <t>Misc Cust Serv and Info Exp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</si>
  <si>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</si>
  <si>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</si>
  <si>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</si>
  <si>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</si>
  <si>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</si>
  <si>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</si>
  <si>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</si>
  <si>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</si>
  <si>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</si>
  <si>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</si>
  <si>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</si>
  <si>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</si>
  <si>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</si>
  <si>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</si>
  <si>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</si>
  <si>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</si>
  <si>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</si>
  <si>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</si>
  <si>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</si>
  <si>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</si>
  <si>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</si>
  <si>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</si>
  <si>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</si>
  <si>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</si>
  <si>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</si>
  <si>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</si>
  <si>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</si>
  <si>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</si>
  <si>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</si>
  <si>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</si>
  <si>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</si>
  <si>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</si>
  <si>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</si>
  <si>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</si>
  <si>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</si>
  <si>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</si>
  <si>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</si>
  <si>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</si>
  <si>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</si>
  <si>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</si>
  <si>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</si>
  <si>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</si>
  <si>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</si>
  <si>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</si>
  <si>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</si>
  <si>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</si>
  <si>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</si>
  <si>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</si>
  <si>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</si>
  <si>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</si>
  <si>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</si>
  <si>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</si>
  <si>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</si>
  <si>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</si>
  <si>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</si>
  <si>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</si>
  <si>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</si>
  <si>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</si>
  <si>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</si>
  <si>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2021-02-28</t>
  </si>
  <si>
    <t>00012</t>
  </si>
  <si>
    <t>U120806</t>
  </si>
  <si>
    <t>KY PSC Case No. 2021-00183</t>
  </si>
  <si>
    <t>AG 1-64</t>
  </si>
  <si>
    <t>Attachment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</si>
</sst>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452"/>
  <sheetViews>
    <sheetView tabSelected="1" topLeftCell="B2" zoomScaleNormal="100" workbookViewId="0">
      <selection activeCell="F5" sqref="F5"/>
    </sheetView>
  </sheetViews>
  <sheetFormatPr defaultRowHeight="12.75" outlineLevelRow="1" x14ac:dyDescent="0.2"/>
  <cols>
    <col min="1" max="1" width="39.42578125" style="1" hidden="1" customWidth="1"/>
    <col min="2" max="2" width="9" style="8" customWidth="1"/>
    <col min="3" max="3" width="30.85546875" style="8" customWidth="1"/>
    <col min="4" max="6" width="18.28515625" style="8" customWidth="1"/>
    <col min="7" max="7" width="12.28515625" style="1" bestFit="1" customWidth="1"/>
    <col min="8" max="8" width="12.28515625" style="1" customWidth="1"/>
    <col min="9" max="9" width="37.5703125" style="1" hidden="1" customWidth="1"/>
    <col min="10" max="10" width="9.140625" style="1"/>
    <col min="11" max="11" width="2.42578125" style="1" customWidth="1"/>
    <col min="12" max="16384" width="9.140625" style="1"/>
  </cols>
  <sheetData>
    <row r="1" spans="1:10" hidden="1" x14ac:dyDescent="0.2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">
      <c r="D2" s="23"/>
      <c r="E2" s="24"/>
      <c r="F2" s="30" t="s">
        <v>698</v>
      </c>
    </row>
    <row r="3" spans="1:10" x14ac:dyDescent="0.2">
      <c r="D3" s="23"/>
      <c r="E3" s="24"/>
      <c r="F3" s="30" t="s">
        <v>699</v>
      </c>
    </row>
    <row r="4" spans="1:10" x14ac:dyDescent="0.2">
      <c r="D4" s="23"/>
      <c r="E4" s="24"/>
      <c r="F4" s="30" t="s">
        <v>700</v>
      </c>
    </row>
    <row r="5" spans="1:10" ht="15.75" x14ac:dyDescent="0.25">
      <c r="B5" s="12" t="str">
        <f>bun</f>
        <v>NiSource Corporate Services Co</v>
      </c>
      <c r="C5" s="12"/>
      <c r="D5" s="13"/>
      <c r="E5" s="13"/>
      <c r="F5" s="13"/>
      <c r="I5" s="19" t="s">
        <v>693</v>
      </c>
    </row>
    <row r="6" spans="1:10" ht="15.75" x14ac:dyDescent="0.25">
      <c r="B6" s="25" t="s">
        <v>694</v>
      </c>
      <c r="C6" s="12"/>
      <c r="D6" s="13"/>
      <c r="E6" s="13"/>
      <c r="F6" s="13"/>
      <c r="I6" s="19" t="s">
        <v>694</v>
      </c>
    </row>
    <row r="7" spans="1:10" ht="15.75" x14ac:dyDescent="0.25">
      <c r="B7" s="12" t="s">
        <v>11</v>
      </c>
      <c r="C7" s="12"/>
      <c r="D7" s="13"/>
      <c r="E7" s="13"/>
      <c r="F7" s="13"/>
      <c r="I7" s="19" t="s">
        <v>5</v>
      </c>
    </row>
    <row r="8" spans="1:10" ht="15.75" x14ac:dyDescent="0.25">
      <c r="B8" s="12" t="str">
        <f>+I9</f>
        <v>As of February 28, 2021</v>
      </c>
      <c r="C8" s="12"/>
      <c r="D8" s="13"/>
      <c r="E8" s="13"/>
      <c r="F8" s="13"/>
      <c r="I8" s="20" t="s">
        <v>695</v>
      </c>
    </row>
    <row r="9" spans="1:10" x14ac:dyDescent="0.2">
      <c r="B9" s="29"/>
      <c r="C9" s="29"/>
      <c r="D9" s="29"/>
      <c r="E9" s="29"/>
      <c r="F9" s="29"/>
      <c r="I9" s="1" t="str">
        <f>"As of "&amp;TEXT(ASD,"MMMM DD, YYYY")</f>
        <v>As of February 28, 2021</v>
      </c>
    </row>
    <row r="10" spans="1:10" x14ac:dyDescent="0.2">
      <c r="F10" s="18"/>
    </row>
    <row r="11" spans="1:10" s="3" customFormat="1" ht="15.75" customHeight="1" x14ac:dyDescent="0.2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696</v>
      </c>
      <c r="J11" s="4"/>
    </row>
    <row r="12" spans="1:10" x14ac:dyDescent="0.2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">
      <c r="A13" s="1" t="s">
        <v>15</v>
      </c>
      <c r="B13" s="8" t="s">
        <v>16</v>
      </c>
      <c r="C13" s="26" t="s">
        <v>17</v>
      </c>
      <c r="D13" s="23">
        <f t="shared" ref="D13:D76" si="0">F13-E13</f>
        <v>133430962.31</v>
      </c>
      <c r="E13" s="24">
        <v>0</v>
      </c>
      <c r="F13" s="24">
        <v>133430962.31</v>
      </c>
    </row>
    <row r="14" spans="1:10" outlineLevel="1" x14ac:dyDescent="0.2">
      <c r="A14" s="1" t="s">
        <v>18</v>
      </c>
      <c r="B14" s="8" t="s">
        <v>19</v>
      </c>
      <c r="C14" s="26" t="s">
        <v>20</v>
      </c>
      <c r="D14" s="23">
        <f t="shared" si="0"/>
        <v>75073.709999999963</v>
      </c>
      <c r="E14" s="24">
        <v>2134106.48</v>
      </c>
      <c r="F14" s="24">
        <v>2209180.19</v>
      </c>
    </row>
    <row r="15" spans="1:10" outlineLevel="1" x14ac:dyDescent="0.2">
      <c r="A15" s="1" t="s">
        <v>21</v>
      </c>
      <c r="B15" s="8" t="s">
        <v>22</v>
      </c>
      <c r="C15" s="26" t="s">
        <v>23</v>
      </c>
      <c r="D15" s="23">
        <f t="shared" si="0"/>
        <v>-665967.92000000004</v>
      </c>
      <c r="E15" s="24">
        <v>0</v>
      </c>
      <c r="F15" s="24">
        <v>-665967.92000000004</v>
      </c>
    </row>
    <row r="16" spans="1:10" outlineLevel="1" x14ac:dyDescent="0.2">
      <c r="A16" s="1" t="s">
        <v>24</v>
      </c>
      <c r="B16" s="8" t="s">
        <v>25</v>
      </c>
      <c r="C16" s="26" t="s">
        <v>26</v>
      </c>
      <c r="D16" s="23">
        <f t="shared" si="0"/>
        <v>63819830.060000002</v>
      </c>
      <c r="E16" s="24">
        <v>0</v>
      </c>
      <c r="F16" s="24">
        <v>63819830.060000002</v>
      </c>
    </row>
    <row r="17" spans="1:6" outlineLevel="1" x14ac:dyDescent="0.2">
      <c r="A17" s="1" t="s">
        <v>27</v>
      </c>
      <c r="B17" s="8" t="s">
        <v>28</v>
      </c>
      <c r="C17" s="26" t="s">
        <v>29</v>
      </c>
      <c r="D17" s="23">
        <f t="shared" si="0"/>
        <v>15627040.140000001</v>
      </c>
      <c r="E17" s="24">
        <v>0</v>
      </c>
      <c r="F17" s="24">
        <v>15627040.140000001</v>
      </c>
    </row>
    <row r="18" spans="1:6" outlineLevel="1" x14ac:dyDescent="0.2">
      <c r="A18" s="1" t="s">
        <v>30</v>
      </c>
      <c r="B18" s="8" t="s">
        <v>31</v>
      </c>
      <c r="C18" s="26" t="s">
        <v>32</v>
      </c>
      <c r="D18" s="23">
        <f t="shared" si="0"/>
        <v>0</v>
      </c>
      <c r="E18" s="24">
        <v>5309.09</v>
      </c>
      <c r="F18" s="24">
        <v>5309.09</v>
      </c>
    </row>
    <row r="19" spans="1:6" outlineLevel="1" x14ac:dyDescent="0.2">
      <c r="A19" s="1" t="s">
        <v>33</v>
      </c>
      <c r="B19" s="8" t="s">
        <v>34</v>
      </c>
      <c r="C19" s="26" t="s">
        <v>35</v>
      </c>
      <c r="D19" s="23">
        <f t="shared" si="0"/>
        <v>-26202.21</v>
      </c>
      <c r="E19" s="24">
        <v>-10459.01</v>
      </c>
      <c r="F19" s="24">
        <v>-36661.22</v>
      </c>
    </row>
    <row r="20" spans="1:6" outlineLevel="1" x14ac:dyDescent="0.2">
      <c r="A20" s="1" t="s">
        <v>36</v>
      </c>
      <c r="B20" s="8" t="s">
        <v>37</v>
      </c>
      <c r="C20" s="26" t="s">
        <v>38</v>
      </c>
      <c r="D20" s="23">
        <f t="shared" si="0"/>
        <v>-248093.2</v>
      </c>
      <c r="E20" s="24">
        <v>-263376.53999999998</v>
      </c>
      <c r="F20" s="24">
        <v>-511469.74</v>
      </c>
    </row>
    <row r="21" spans="1:6" outlineLevel="1" x14ac:dyDescent="0.2">
      <c r="A21" s="1" t="s">
        <v>39</v>
      </c>
      <c r="B21" s="8" t="s">
        <v>40</v>
      </c>
      <c r="C21" s="26" t="s">
        <v>41</v>
      </c>
      <c r="D21" s="23">
        <f t="shared" si="0"/>
        <v>1434994.78</v>
      </c>
      <c r="E21" s="24">
        <v>0</v>
      </c>
      <c r="F21" s="24">
        <v>1434994.78</v>
      </c>
    </row>
    <row r="22" spans="1:6" outlineLevel="1" x14ac:dyDescent="0.2">
      <c r="A22" s="1" t="s">
        <v>42</v>
      </c>
      <c r="B22" s="8" t="s">
        <v>43</v>
      </c>
      <c r="C22" s="26" t="s">
        <v>44</v>
      </c>
      <c r="D22" s="23">
        <f t="shared" si="0"/>
        <v>23770817.940000001</v>
      </c>
      <c r="E22" s="24">
        <v>0</v>
      </c>
      <c r="F22" s="24">
        <v>23770817.940000001</v>
      </c>
    </row>
    <row r="23" spans="1:6" outlineLevel="1" x14ac:dyDescent="0.2">
      <c r="A23" s="1" t="s">
        <v>45</v>
      </c>
      <c r="B23" s="8" t="s">
        <v>46</v>
      </c>
      <c r="C23" s="26" t="s">
        <v>47</v>
      </c>
      <c r="D23" s="23">
        <f t="shared" si="0"/>
        <v>306558.05999999994</v>
      </c>
      <c r="E23" s="24">
        <v>908220.09</v>
      </c>
      <c r="F23" s="24">
        <v>1214778.1499999999</v>
      </c>
    </row>
    <row r="24" spans="1:6" outlineLevel="1" x14ac:dyDescent="0.2">
      <c r="A24" s="1" t="s">
        <v>48</v>
      </c>
      <c r="B24" s="8" t="s">
        <v>49</v>
      </c>
      <c r="C24" s="26" t="s">
        <v>50</v>
      </c>
      <c r="D24" s="23">
        <f t="shared" si="0"/>
        <v>-75073.709999999963</v>
      </c>
      <c r="E24" s="24">
        <v>-2134106.48</v>
      </c>
      <c r="F24" s="24">
        <v>-2209180.19</v>
      </c>
    </row>
    <row r="25" spans="1:6" outlineLevel="1" x14ac:dyDescent="0.2">
      <c r="A25" s="1" t="s">
        <v>51</v>
      </c>
      <c r="B25" s="8" t="s">
        <v>52</v>
      </c>
      <c r="C25" s="26" t="s">
        <v>53</v>
      </c>
      <c r="D25" s="23">
        <f t="shared" si="0"/>
        <v>1688251.04</v>
      </c>
      <c r="E25" s="24">
        <v>0</v>
      </c>
      <c r="F25" s="24">
        <v>1688251.04</v>
      </c>
    </row>
    <row r="26" spans="1:6" outlineLevel="1" x14ac:dyDescent="0.2">
      <c r="A26" s="1" t="s">
        <v>54</v>
      </c>
      <c r="B26" s="8" t="s">
        <v>55</v>
      </c>
      <c r="C26" s="26" t="s">
        <v>56</v>
      </c>
      <c r="D26" s="23">
        <f t="shared" si="0"/>
        <v>169189.83999999997</v>
      </c>
      <c r="E26" s="24">
        <v>242825.64</v>
      </c>
      <c r="F26" s="24">
        <v>412015.48</v>
      </c>
    </row>
    <row r="27" spans="1:6" outlineLevel="1" x14ac:dyDescent="0.2">
      <c r="A27" s="1" t="s">
        <v>57</v>
      </c>
      <c r="B27" s="8" t="s">
        <v>58</v>
      </c>
      <c r="C27" s="26" t="s">
        <v>59</v>
      </c>
      <c r="D27" s="23">
        <f t="shared" si="0"/>
        <v>-46336284.799999997</v>
      </c>
      <c r="E27" s="24">
        <v>0</v>
      </c>
      <c r="F27" s="24">
        <v>-46336284.799999997</v>
      </c>
    </row>
    <row r="28" spans="1:6" outlineLevel="1" x14ac:dyDescent="0.2">
      <c r="A28" s="1" t="s">
        <v>60</v>
      </c>
      <c r="B28" s="8" t="s">
        <v>61</v>
      </c>
      <c r="C28" s="26" t="s">
        <v>62</v>
      </c>
      <c r="D28" s="23">
        <f t="shared" si="0"/>
        <v>-957504.50999999989</v>
      </c>
      <c r="E28" s="24">
        <v>-997249.18</v>
      </c>
      <c r="F28" s="24">
        <v>-1954753.69</v>
      </c>
    </row>
    <row r="29" spans="1:6" outlineLevel="1" x14ac:dyDescent="0.2">
      <c r="A29" s="1" t="s">
        <v>63</v>
      </c>
      <c r="B29" s="8" t="s">
        <v>64</v>
      </c>
      <c r="C29" s="26" t="s">
        <v>65</v>
      </c>
      <c r="D29" s="23">
        <f t="shared" si="0"/>
        <v>665967.92000000004</v>
      </c>
      <c r="E29" s="24">
        <v>0</v>
      </c>
      <c r="F29" s="24">
        <v>665967.92000000004</v>
      </c>
    </row>
    <row r="30" spans="1:6" outlineLevel="1" x14ac:dyDescent="0.2">
      <c r="A30" s="1" t="s">
        <v>66</v>
      </c>
      <c r="B30" s="8" t="s">
        <v>67</v>
      </c>
      <c r="C30" s="26" t="s">
        <v>68</v>
      </c>
      <c r="D30" s="23">
        <f t="shared" si="0"/>
        <v>-16632982.91</v>
      </c>
      <c r="E30" s="24">
        <v>0</v>
      </c>
      <c r="F30" s="24">
        <v>-16632982.91</v>
      </c>
    </row>
    <row r="31" spans="1:6" outlineLevel="1" x14ac:dyDescent="0.2">
      <c r="A31" s="1" t="s">
        <v>69</v>
      </c>
      <c r="B31" s="8" t="s">
        <v>70</v>
      </c>
      <c r="C31" s="26" t="s">
        <v>71</v>
      </c>
      <c r="D31" s="23">
        <f t="shared" si="0"/>
        <v>-1343643.2</v>
      </c>
      <c r="E31" s="24">
        <v>-1343645.34</v>
      </c>
      <c r="F31" s="24">
        <v>-2687288.54</v>
      </c>
    </row>
    <row r="32" spans="1:6" outlineLevel="1" x14ac:dyDescent="0.2">
      <c r="A32" s="1" t="s">
        <v>72</v>
      </c>
      <c r="B32" s="8" t="s">
        <v>73</v>
      </c>
      <c r="C32" s="26" t="s">
        <v>74</v>
      </c>
      <c r="D32" s="23">
        <f t="shared" si="0"/>
        <v>-46342331.93</v>
      </c>
      <c r="E32" s="24">
        <v>0</v>
      </c>
      <c r="F32" s="24">
        <v>-46342331.93</v>
      </c>
    </row>
    <row r="33" spans="1:6" outlineLevel="1" x14ac:dyDescent="0.2">
      <c r="A33" s="1" t="s">
        <v>75</v>
      </c>
      <c r="B33" s="8" t="s">
        <v>76</v>
      </c>
      <c r="C33" s="26" t="s">
        <v>77</v>
      </c>
      <c r="D33" s="23">
        <f t="shared" si="0"/>
        <v>-387758.97000000003</v>
      </c>
      <c r="E33" s="24">
        <v>-389213.83</v>
      </c>
      <c r="F33" s="24">
        <v>-776972.80000000005</v>
      </c>
    </row>
    <row r="34" spans="1:6" outlineLevel="1" x14ac:dyDescent="0.2">
      <c r="A34" s="1" t="s">
        <v>78</v>
      </c>
      <c r="B34" s="8" t="s">
        <v>79</v>
      </c>
      <c r="C34" s="26" t="s">
        <v>80</v>
      </c>
      <c r="D34" s="23">
        <f t="shared" si="0"/>
        <v>-249368.01</v>
      </c>
      <c r="E34" s="24">
        <v>0</v>
      </c>
      <c r="F34" s="24">
        <v>-249368.01</v>
      </c>
    </row>
    <row r="35" spans="1:6" outlineLevel="1" x14ac:dyDescent="0.2">
      <c r="A35" s="1" t="s">
        <v>81</v>
      </c>
      <c r="B35" s="8" t="s">
        <v>82</v>
      </c>
      <c r="C35" s="26" t="s">
        <v>83</v>
      </c>
      <c r="D35" s="23">
        <f t="shared" si="0"/>
        <v>-24486.079999999998</v>
      </c>
      <c r="E35" s="24">
        <v>-24486.06</v>
      </c>
      <c r="F35" s="24">
        <v>-48972.14</v>
      </c>
    </row>
    <row r="36" spans="1:6" outlineLevel="1" x14ac:dyDescent="0.2">
      <c r="A36" s="1" t="s">
        <v>84</v>
      </c>
      <c r="B36" s="8" t="s">
        <v>85</v>
      </c>
      <c r="C36" s="26" t="s">
        <v>86</v>
      </c>
      <c r="D36" s="23">
        <f t="shared" si="0"/>
        <v>10000</v>
      </c>
      <c r="E36" s="24">
        <v>0</v>
      </c>
      <c r="F36" s="24">
        <v>10000</v>
      </c>
    </row>
    <row r="37" spans="1:6" outlineLevel="1" x14ac:dyDescent="0.2">
      <c r="A37" s="1" t="s">
        <v>87</v>
      </c>
      <c r="B37" s="8" t="s">
        <v>88</v>
      </c>
      <c r="C37" s="26" t="s">
        <v>89</v>
      </c>
      <c r="D37" s="23">
        <f t="shared" si="0"/>
        <v>1000000</v>
      </c>
      <c r="E37" s="24">
        <v>0</v>
      </c>
      <c r="F37" s="24">
        <v>1000000</v>
      </c>
    </row>
    <row r="38" spans="1:6" outlineLevel="1" x14ac:dyDescent="0.2">
      <c r="A38" s="1" t="s">
        <v>90</v>
      </c>
      <c r="B38" s="8" t="s">
        <v>91</v>
      </c>
      <c r="C38" s="26" t="s">
        <v>92</v>
      </c>
      <c r="D38" s="23">
        <f t="shared" si="0"/>
        <v>-1010000</v>
      </c>
      <c r="E38" s="24">
        <v>0</v>
      </c>
      <c r="F38" s="24">
        <v>-1010000</v>
      </c>
    </row>
    <row r="39" spans="1:6" outlineLevel="1" x14ac:dyDescent="0.2">
      <c r="A39" s="1" t="s">
        <v>93</v>
      </c>
      <c r="B39" s="8" t="s">
        <v>94</v>
      </c>
      <c r="C39" s="26" t="s">
        <v>95</v>
      </c>
      <c r="D39" s="23">
        <f t="shared" si="0"/>
        <v>12823575.02</v>
      </c>
      <c r="E39" s="24">
        <v>392188.25</v>
      </c>
      <c r="F39" s="24">
        <v>13215763.27</v>
      </c>
    </row>
    <row r="40" spans="1:6" outlineLevel="1" x14ac:dyDescent="0.2">
      <c r="A40" s="1" t="s">
        <v>96</v>
      </c>
      <c r="B40" s="8" t="s">
        <v>97</v>
      </c>
      <c r="C40" s="26" t="s">
        <v>98</v>
      </c>
      <c r="D40" s="23">
        <f t="shared" si="0"/>
        <v>308565.78000000003</v>
      </c>
      <c r="E40" s="24">
        <v>-11823.58</v>
      </c>
      <c r="F40" s="24">
        <v>296742.2</v>
      </c>
    </row>
    <row r="41" spans="1:6" outlineLevel="1" x14ac:dyDescent="0.2">
      <c r="A41" s="1" t="s">
        <v>99</v>
      </c>
      <c r="B41" s="8" t="s">
        <v>100</v>
      </c>
      <c r="C41" s="26" t="s">
        <v>101</v>
      </c>
      <c r="D41" s="23">
        <f t="shared" si="0"/>
        <v>0</v>
      </c>
      <c r="E41" s="24">
        <v>332</v>
      </c>
      <c r="F41" s="24">
        <v>332</v>
      </c>
    </row>
    <row r="42" spans="1:6" outlineLevel="1" x14ac:dyDescent="0.2">
      <c r="A42" s="1" t="s">
        <v>102</v>
      </c>
      <c r="B42" s="8" t="s">
        <v>103</v>
      </c>
      <c r="C42" s="26" t="s">
        <v>104</v>
      </c>
      <c r="D42" s="23">
        <f t="shared" si="0"/>
        <v>1405149.1099999999</v>
      </c>
      <c r="E42" s="24">
        <v>441839.41000000003</v>
      </c>
      <c r="F42" s="24">
        <v>1846988.52</v>
      </c>
    </row>
    <row r="43" spans="1:6" outlineLevel="1" x14ac:dyDescent="0.2">
      <c r="A43" s="1" t="s">
        <v>105</v>
      </c>
      <c r="B43" s="8" t="s">
        <v>106</v>
      </c>
      <c r="C43" s="26" t="s">
        <v>107</v>
      </c>
      <c r="D43" s="23">
        <f t="shared" si="0"/>
        <v>-43064.909999999996</v>
      </c>
      <c r="E43" s="24">
        <v>-4615.9400000000005</v>
      </c>
      <c r="F43" s="24">
        <v>-47680.85</v>
      </c>
    </row>
    <row r="44" spans="1:6" outlineLevel="1" x14ac:dyDescent="0.2">
      <c r="A44" s="1" t="s">
        <v>108</v>
      </c>
      <c r="B44" s="8" t="s">
        <v>109</v>
      </c>
      <c r="C44" s="26" t="s">
        <v>110</v>
      </c>
      <c r="D44" s="23">
        <f t="shared" si="0"/>
        <v>5130445.3500000006</v>
      </c>
      <c r="E44" s="24">
        <v>-386977.28000000003</v>
      </c>
      <c r="F44" s="24">
        <v>4743468.07</v>
      </c>
    </row>
    <row r="45" spans="1:6" outlineLevel="1" x14ac:dyDescent="0.2">
      <c r="A45" s="1" t="s">
        <v>111</v>
      </c>
      <c r="B45" s="8" t="s">
        <v>112</v>
      </c>
      <c r="C45" s="26" t="s">
        <v>113</v>
      </c>
      <c r="D45" s="23">
        <f t="shared" si="0"/>
        <v>362367</v>
      </c>
      <c r="E45" s="24">
        <v>0</v>
      </c>
      <c r="F45" s="24">
        <v>362367</v>
      </c>
    </row>
    <row r="46" spans="1:6" outlineLevel="1" x14ac:dyDescent="0.2">
      <c r="A46" s="1" t="s">
        <v>114</v>
      </c>
      <c r="B46" s="8" t="s">
        <v>115</v>
      </c>
      <c r="C46" s="26" t="s">
        <v>116</v>
      </c>
      <c r="D46" s="23">
        <f t="shared" si="0"/>
        <v>11719996.48</v>
      </c>
      <c r="E46" s="24">
        <v>7262132.2199999997</v>
      </c>
      <c r="F46" s="24">
        <v>18982128.699999999</v>
      </c>
    </row>
    <row r="47" spans="1:6" outlineLevel="1" x14ac:dyDescent="0.2">
      <c r="A47" s="1" t="s">
        <v>117</v>
      </c>
      <c r="B47" s="8" t="s">
        <v>118</v>
      </c>
      <c r="C47" s="26" t="s">
        <v>119</v>
      </c>
      <c r="D47" s="23">
        <f t="shared" si="0"/>
        <v>16013.979999999981</v>
      </c>
      <c r="E47" s="24">
        <v>2115584.4900000002</v>
      </c>
      <c r="F47" s="24">
        <v>2131598.4700000002</v>
      </c>
    </row>
    <row r="48" spans="1:6" outlineLevel="1" x14ac:dyDescent="0.2">
      <c r="A48" s="1" t="s">
        <v>120</v>
      </c>
      <c r="B48" s="8" t="s">
        <v>121</v>
      </c>
      <c r="C48" s="26" t="s">
        <v>122</v>
      </c>
      <c r="D48" s="23">
        <f t="shared" si="0"/>
        <v>-2E-3</v>
      </c>
      <c r="E48" s="24">
        <v>0</v>
      </c>
      <c r="F48" s="24">
        <v>-2E-3</v>
      </c>
    </row>
    <row r="49" spans="1:6" outlineLevel="1" x14ac:dyDescent="0.2">
      <c r="A49" s="1" t="s">
        <v>123</v>
      </c>
      <c r="B49" s="8" t="s">
        <v>124</v>
      </c>
      <c r="C49" s="26" t="s">
        <v>125</v>
      </c>
      <c r="D49" s="23">
        <f t="shared" si="0"/>
        <v>42923919.350000001</v>
      </c>
      <c r="E49" s="24">
        <v>9943054.2899999991</v>
      </c>
      <c r="F49" s="24">
        <v>52866973.640000001</v>
      </c>
    </row>
    <row r="50" spans="1:6" outlineLevel="1" x14ac:dyDescent="0.2">
      <c r="A50" s="1" t="s">
        <v>126</v>
      </c>
      <c r="B50" s="8" t="s">
        <v>127</v>
      </c>
      <c r="C50" s="26" t="s">
        <v>128</v>
      </c>
      <c r="D50" s="23">
        <f t="shared" si="0"/>
        <v>1476447.6900000002</v>
      </c>
      <c r="E50" s="24">
        <v>-105285.1</v>
      </c>
      <c r="F50" s="24">
        <v>1371162.59</v>
      </c>
    </row>
    <row r="51" spans="1:6" outlineLevel="1" x14ac:dyDescent="0.2">
      <c r="A51" s="1" t="s">
        <v>129</v>
      </c>
      <c r="B51" s="8" t="s">
        <v>130</v>
      </c>
      <c r="C51" s="26" t="s">
        <v>131</v>
      </c>
      <c r="D51" s="23">
        <f t="shared" si="0"/>
        <v>654.23</v>
      </c>
      <c r="E51" s="24">
        <v>2978.32</v>
      </c>
      <c r="F51" s="24">
        <v>3632.55</v>
      </c>
    </row>
    <row r="52" spans="1:6" outlineLevel="1" x14ac:dyDescent="0.2">
      <c r="A52" s="1" t="s">
        <v>132</v>
      </c>
      <c r="B52" s="8" t="s">
        <v>133</v>
      </c>
      <c r="C52" s="26" t="s">
        <v>134</v>
      </c>
      <c r="D52" s="23">
        <f t="shared" si="0"/>
        <v>46961.210000000006</v>
      </c>
      <c r="E52" s="24">
        <v>55197.94</v>
      </c>
      <c r="F52" s="24">
        <v>102159.15000000001</v>
      </c>
    </row>
    <row r="53" spans="1:6" outlineLevel="1" x14ac:dyDescent="0.2">
      <c r="A53" s="1" t="s">
        <v>135</v>
      </c>
      <c r="B53" s="8" t="s">
        <v>136</v>
      </c>
      <c r="C53" s="26" t="s">
        <v>137</v>
      </c>
      <c r="D53" s="23">
        <f t="shared" si="0"/>
        <v>1806768.48</v>
      </c>
      <c r="E53" s="24">
        <v>129148.3</v>
      </c>
      <c r="F53" s="24">
        <v>1935916.78</v>
      </c>
    </row>
    <row r="54" spans="1:6" outlineLevel="1" x14ac:dyDescent="0.2">
      <c r="A54" s="1" t="s">
        <v>138</v>
      </c>
      <c r="B54" s="8" t="s">
        <v>139</v>
      </c>
      <c r="C54" s="26" t="s">
        <v>140</v>
      </c>
      <c r="D54" s="23">
        <f t="shared" si="0"/>
        <v>144804.82</v>
      </c>
      <c r="E54" s="24">
        <v>0</v>
      </c>
      <c r="F54" s="24">
        <v>144804.82</v>
      </c>
    </row>
    <row r="55" spans="1:6" outlineLevel="1" x14ac:dyDescent="0.2">
      <c r="A55" s="1" t="s">
        <v>141</v>
      </c>
      <c r="B55" s="8" t="s">
        <v>142</v>
      </c>
      <c r="C55" s="26" t="s">
        <v>143</v>
      </c>
      <c r="D55" s="23">
        <f t="shared" si="0"/>
        <v>252496.47</v>
      </c>
      <c r="E55" s="24">
        <v>-70049.350000000006</v>
      </c>
      <c r="F55" s="24">
        <v>182447.12</v>
      </c>
    </row>
    <row r="56" spans="1:6" outlineLevel="1" x14ac:dyDescent="0.2">
      <c r="A56" s="1" t="s">
        <v>144</v>
      </c>
      <c r="B56" s="8" t="s">
        <v>145</v>
      </c>
      <c r="C56" s="26" t="s">
        <v>146</v>
      </c>
      <c r="D56" s="23">
        <f t="shared" si="0"/>
        <v>66814.570000000007</v>
      </c>
      <c r="E56" s="24">
        <v>-79658.960000000006</v>
      </c>
      <c r="F56" s="24">
        <v>-12844.39</v>
      </c>
    </row>
    <row r="57" spans="1:6" outlineLevel="1" x14ac:dyDescent="0.2">
      <c r="A57" s="1" t="s">
        <v>147</v>
      </c>
      <c r="B57" s="8" t="s">
        <v>148</v>
      </c>
      <c r="C57" s="26" t="s">
        <v>149</v>
      </c>
      <c r="D57" s="23">
        <f t="shared" si="0"/>
        <v>2467402.92</v>
      </c>
      <c r="E57" s="24">
        <v>-432450.56</v>
      </c>
      <c r="F57" s="24">
        <v>2034952.36</v>
      </c>
    </row>
    <row r="58" spans="1:6" outlineLevel="1" x14ac:dyDescent="0.2">
      <c r="A58" s="1" t="s">
        <v>150</v>
      </c>
      <c r="B58" s="8" t="s">
        <v>151</v>
      </c>
      <c r="C58" s="26" t="s">
        <v>152</v>
      </c>
      <c r="D58" s="23">
        <f t="shared" si="0"/>
        <v>9671776.7100000009</v>
      </c>
      <c r="E58" s="24">
        <v>4714.59</v>
      </c>
      <c r="F58" s="24">
        <v>9676491.3000000007</v>
      </c>
    </row>
    <row r="59" spans="1:6" outlineLevel="1" x14ac:dyDescent="0.2">
      <c r="A59" s="1" t="s">
        <v>153</v>
      </c>
      <c r="B59" s="8" t="s">
        <v>154</v>
      </c>
      <c r="C59" s="26" t="s">
        <v>155</v>
      </c>
      <c r="D59" s="23">
        <f t="shared" si="0"/>
        <v>160966.64000000001</v>
      </c>
      <c r="E59" s="24">
        <v>-340696.53</v>
      </c>
      <c r="F59" s="24">
        <v>-179729.89</v>
      </c>
    </row>
    <row r="60" spans="1:6" outlineLevel="1" x14ac:dyDescent="0.2">
      <c r="A60" s="1" t="s">
        <v>156</v>
      </c>
      <c r="B60" s="8" t="s">
        <v>157</v>
      </c>
      <c r="C60" s="26" t="s">
        <v>158</v>
      </c>
      <c r="D60" s="23">
        <f t="shared" si="0"/>
        <v>16386587.07</v>
      </c>
      <c r="E60" s="24">
        <v>4448111.72</v>
      </c>
      <c r="F60" s="24">
        <v>20834698.789999999</v>
      </c>
    </row>
    <row r="61" spans="1:6" outlineLevel="1" x14ac:dyDescent="0.2">
      <c r="A61" s="1" t="s">
        <v>159</v>
      </c>
      <c r="B61" s="8" t="s">
        <v>160</v>
      </c>
      <c r="C61" s="26" t="s">
        <v>161</v>
      </c>
      <c r="D61" s="23">
        <f t="shared" si="0"/>
        <v>1038918.54</v>
      </c>
      <c r="E61" s="24">
        <v>-138277</v>
      </c>
      <c r="F61" s="24">
        <v>900641.54</v>
      </c>
    </row>
    <row r="62" spans="1:6" outlineLevel="1" x14ac:dyDescent="0.2">
      <c r="A62" s="1" t="s">
        <v>162</v>
      </c>
      <c r="B62" s="8" t="s">
        <v>163</v>
      </c>
      <c r="C62" s="26" t="s">
        <v>164</v>
      </c>
      <c r="D62" s="23">
        <f t="shared" si="0"/>
        <v>623539.37</v>
      </c>
      <c r="E62" s="24">
        <v>-106441.27</v>
      </c>
      <c r="F62" s="24">
        <v>517098.10000000003</v>
      </c>
    </row>
    <row r="63" spans="1:6" outlineLevel="1" x14ac:dyDescent="0.2">
      <c r="A63" s="1" t="s">
        <v>165</v>
      </c>
      <c r="B63" s="8" t="s">
        <v>166</v>
      </c>
      <c r="C63" s="26" t="s">
        <v>167</v>
      </c>
      <c r="D63" s="23">
        <f t="shared" si="0"/>
        <v>0.34</v>
      </c>
      <c r="E63" s="24">
        <v>-0.06</v>
      </c>
      <c r="F63" s="24">
        <v>0.28000000000000003</v>
      </c>
    </row>
    <row r="64" spans="1:6" outlineLevel="1" x14ac:dyDescent="0.2">
      <c r="A64" s="1" t="s">
        <v>168</v>
      </c>
      <c r="B64" s="8" t="s">
        <v>169</v>
      </c>
      <c r="C64" s="26" t="s">
        <v>170</v>
      </c>
      <c r="D64" s="23">
        <f t="shared" si="0"/>
        <v>16861351.239999998</v>
      </c>
      <c r="E64" s="24">
        <v>-73501.2</v>
      </c>
      <c r="F64" s="24">
        <v>16787850.039999999</v>
      </c>
    </row>
    <row r="65" spans="1:6" outlineLevel="1" x14ac:dyDescent="0.2">
      <c r="A65" s="1" t="s">
        <v>171</v>
      </c>
      <c r="B65" s="8" t="s">
        <v>172</v>
      </c>
      <c r="C65" s="26" t="s">
        <v>173</v>
      </c>
      <c r="D65" s="23">
        <f t="shared" si="0"/>
        <v>26202679.220000003</v>
      </c>
      <c r="E65" s="24">
        <v>-143747.19</v>
      </c>
      <c r="F65" s="24">
        <v>26058932.030000001</v>
      </c>
    </row>
    <row r="66" spans="1:6" outlineLevel="1" x14ac:dyDescent="0.2">
      <c r="A66" s="1" t="s">
        <v>174</v>
      </c>
      <c r="B66" s="8" t="s">
        <v>175</v>
      </c>
      <c r="C66" s="26" t="s">
        <v>176</v>
      </c>
      <c r="D66" s="23">
        <f t="shared" si="0"/>
        <v>12338113.83</v>
      </c>
      <c r="E66" s="24">
        <v>-68221.119999999995</v>
      </c>
      <c r="F66" s="24">
        <v>12269892.710000001</v>
      </c>
    </row>
    <row r="67" spans="1:6" outlineLevel="1" x14ac:dyDescent="0.2">
      <c r="A67" s="1" t="s">
        <v>177</v>
      </c>
      <c r="B67" s="8" t="s">
        <v>178</v>
      </c>
      <c r="C67" s="26" t="s">
        <v>179</v>
      </c>
      <c r="D67" s="23">
        <f t="shared" si="0"/>
        <v>39922.51999999996</v>
      </c>
      <c r="E67" s="24">
        <v>311394.09000000003</v>
      </c>
      <c r="F67" s="24">
        <v>351316.61</v>
      </c>
    </row>
    <row r="68" spans="1:6" outlineLevel="1" x14ac:dyDescent="0.2">
      <c r="A68" s="1" t="s">
        <v>180</v>
      </c>
      <c r="B68" s="8" t="s">
        <v>181</v>
      </c>
      <c r="C68" s="26" t="s">
        <v>182</v>
      </c>
      <c r="D68" s="23">
        <f t="shared" si="0"/>
        <v>5324996.6099999994</v>
      </c>
      <c r="E68" s="24">
        <v>-3962251.13</v>
      </c>
      <c r="F68" s="24">
        <v>1362745.48</v>
      </c>
    </row>
    <row r="69" spans="1:6" outlineLevel="1" x14ac:dyDescent="0.2">
      <c r="A69" s="1" t="s">
        <v>183</v>
      </c>
      <c r="B69" s="8" t="s">
        <v>184</v>
      </c>
      <c r="C69" s="26" t="s">
        <v>185</v>
      </c>
      <c r="D69" s="23">
        <f t="shared" si="0"/>
        <v>1851584.8400000003</v>
      </c>
      <c r="E69" s="24">
        <v>-2701485.8200000003</v>
      </c>
      <c r="F69" s="24">
        <v>-849900.98</v>
      </c>
    </row>
    <row r="70" spans="1:6" outlineLevel="1" x14ac:dyDescent="0.2">
      <c r="A70" s="1" t="s">
        <v>186</v>
      </c>
      <c r="B70" s="8" t="s">
        <v>187</v>
      </c>
      <c r="C70" s="26" t="s">
        <v>188</v>
      </c>
      <c r="D70" s="23">
        <f t="shared" si="0"/>
        <v>-1264000</v>
      </c>
      <c r="E70" s="24">
        <v>0</v>
      </c>
      <c r="F70" s="24">
        <v>-1264000</v>
      </c>
    </row>
    <row r="71" spans="1:6" outlineLevel="1" x14ac:dyDescent="0.2">
      <c r="A71" s="1" t="s">
        <v>189</v>
      </c>
      <c r="B71" s="8" t="s">
        <v>190</v>
      </c>
      <c r="C71" s="26" t="s">
        <v>191</v>
      </c>
      <c r="D71" s="23">
        <f t="shared" si="0"/>
        <v>1999768.29</v>
      </c>
      <c r="E71" s="24">
        <v>-1170874.82</v>
      </c>
      <c r="F71" s="24">
        <v>828893.47</v>
      </c>
    </row>
    <row r="72" spans="1:6" outlineLevel="1" x14ac:dyDescent="0.2">
      <c r="A72" s="1" t="s">
        <v>192</v>
      </c>
      <c r="B72" s="8" t="s">
        <v>193</v>
      </c>
      <c r="C72" s="26" t="s">
        <v>194</v>
      </c>
      <c r="D72" s="23">
        <f t="shared" si="0"/>
        <v>38931127</v>
      </c>
      <c r="E72" s="24">
        <v>-178266</v>
      </c>
      <c r="F72" s="24">
        <v>38752861</v>
      </c>
    </row>
    <row r="73" spans="1:6" outlineLevel="1" x14ac:dyDescent="0.2">
      <c r="A73" s="1" t="s">
        <v>195</v>
      </c>
      <c r="B73" s="8" t="s">
        <v>196</v>
      </c>
      <c r="C73" s="26" t="s">
        <v>197</v>
      </c>
      <c r="D73" s="23">
        <f t="shared" si="0"/>
        <v>3192685</v>
      </c>
      <c r="E73" s="24">
        <v>-193376</v>
      </c>
      <c r="F73" s="24">
        <v>2999309</v>
      </c>
    </row>
    <row r="74" spans="1:6" outlineLevel="1" x14ac:dyDescent="0.2">
      <c r="A74" s="1" t="s">
        <v>198</v>
      </c>
      <c r="B74" s="8" t="s">
        <v>199</v>
      </c>
      <c r="C74" s="26" t="s">
        <v>200</v>
      </c>
      <c r="D74" s="23">
        <f t="shared" si="0"/>
        <v>-400000</v>
      </c>
      <c r="E74" s="24">
        <v>0</v>
      </c>
      <c r="F74" s="24">
        <v>-400000</v>
      </c>
    </row>
    <row r="75" spans="1:6" outlineLevel="1" x14ac:dyDescent="0.2">
      <c r="A75" s="1" t="s">
        <v>201</v>
      </c>
      <c r="B75" s="8" t="s">
        <v>202</v>
      </c>
      <c r="C75" s="26" t="s">
        <v>203</v>
      </c>
      <c r="D75" s="23">
        <f t="shared" si="0"/>
        <v>-638107</v>
      </c>
      <c r="E75" s="24">
        <v>0</v>
      </c>
      <c r="F75" s="24">
        <v>-638107</v>
      </c>
    </row>
    <row r="76" spans="1:6" outlineLevel="1" x14ac:dyDescent="0.2">
      <c r="A76" s="1" t="s">
        <v>204</v>
      </c>
      <c r="B76" s="8" t="s">
        <v>205</v>
      </c>
      <c r="C76" s="26" t="s">
        <v>206</v>
      </c>
      <c r="D76" s="23">
        <f t="shared" si="0"/>
        <v>-1225344</v>
      </c>
      <c r="E76" s="24">
        <v>0</v>
      </c>
      <c r="F76" s="24">
        <v>-1225344</v>
      </c>
    </row>
    <row r="77" spans="1:6" outlineLevel="1" x14ac:dyDescent="0.2">
      <c r="A77" s="1" t="s">
        <v>207</v>
      </c>
      <c r="B77" s="8" t="s">
        <v>208</v>
      </c>
      <c r="C77" s="26" t="s">
        <v>209</v>
      </c>
      <c r="D77" s="23">
        <f t="shared" ref="D77:D140" si="1">F77-E77</f>
        <v>-1025097.999</v>
      </c>
      <c r="E77" s="24">
        <v>0</v>
      </c>
      <c r="F77" s="24">
        <v>-1025097.999</v>
      </c>
    </row>
    <row r="78" spans="1:6" outlineLevel="1" x14ac:dyDescent="0.2">
      <c r="A78" s="1" t="s">
        <v>210</v>
      </c>
      <c r="B78" s="8" t="s">
        <v>211</v>
      </c>
      <c r="C78" s="26" t="s">
        <v>212</v>
      </c>
      <c r="D78" s="23">
        <f t="shared" si="1"/>
        <v>4186614.12</v>
      </c>
      <c r="E78" s="24">
        <v>0</v>
      </c>
      <c r="F78" s="24">
        <v>4186614.12</v>
      </c>
    </row>
    <row r="79" spans="1:6" outlineLevel="1" x14ac:dyDescent="0.2">
      <c r="A79" s="1" t="s">
        <v>213</v>
      </c>
      <c r="B79" s="8" t="s">
        <v>214</v>
      </c>
      <c r="C79" s="26" t="s">
        <v>215</v>
      </c>
      <c r="D79" s="23">
        <f t="shared" si="1"/>
        <v>-22927.340000000004</v>
      </c>
      <c r="E79" s="24">
        <v>-23183.86</v>
      </c>
      <c r="F79" s="24">
        <v>-46111.200000000004</v>
      </c>
    </row>
    <row r="80" spans="1:6" outlineLevel="1" x14ac:dyDescent="0.2">
      <c r="A80" s="1" t="s">
        <v>216</v>
      </c>
      <c r="B80" s="8" t="s">
        <v>217</v>
      </c>
      <c r="C80" s="26" t="s">
        <v>218</v>
      </c>
      <c r="D80" s="23">
        <f t="shared" si="1"/>
        <v>-848367.94000000006</v>
      </c>
      <c r="E80" s="24">
        <v>4724</v>
      </c>
      <c r="F80" s="24">
        <v>-843643.94000000006</v>
      </c>
    </row>
    <row r="81" spans="1:6" outlineLevel="1" x14ac:dyDescent="0.2">
      <c r="A81" s="1" t="s">
        <v>219</v>
      </c>
      <c r="B81" s="8" t="s">
        <v>220</v>
      </c>
      <c r="C81" s="26" t="s">
        <v>221</v>
      </c>
      <c r="D81" s="23">
        <f t="shared" si="1"/>
        <v>-123836.55</v>
      </c>
      <c r="E81" s="24">
        <v>687</v>
      </c>
      <c r="F81" s="24">
        <v>-123149.55</v>
      </c>
    </row>
    <row r="82" spans="1:6" outlineLevel="1" x14ac:dyDescent="0.2">
      <c r="A82" s="1" t="s">
        <v>222</v>
      </c>
      <c r="B82" s="8" t="s">
        <v>223</v>
      </c>
      <c r="C82" s="26" t="s">
        <v>224</v>
      </c>
      <c r="D82" s="23">
        <f t="shared" si="1"/>
        <v>1829536.6099999999</v>
      </c>
      <c r="E82" s="24">
        <v>0</v>
      </c>
      <c r="F82" s="24">
        <v>1829536.6099999999</v>
      </c>
    </row>
    <row r="83" spans="1:6" outlineLevel="1" x14ac:dyDescent="0.2">
      <c r="A83" s="1" t="s">
        <v>225</v>
      </c>
      <c r="B83" s="8" t="s">
        <v>226</v>
      </c>
      <c r="C83" s="26" t="s">
        <v>227</v>
      </c>
      <c r="D83" s="23">
        <f t="shared" si="1"/>
        <v>-7950.1799999999994</v>
      </c>
      <c r="E83" s="24">
        <v>-8039.13</v>
      </c>
      <c r="F83" s="24">
        <v>-15989.31</v>
      </c>
    </row>
    <row r="84" spans="1:6" outlineLevel="1" x14ac:dyDescent="0.2">
      <c r="A84" s="1" t="s">
        <v>228</v>
      </c>
      <c r="B84" s="8" t="s">
        <v>229</v>
      </c>
      <c r="C84" s="26" t="s">
        <v>230</v>
      </c>
      <c r="D84" s="23">
        <f t="shared" si="1"/>
        <v>-372977.54</v>
      </c>
      <c r="E84" s="24">
        <v>1637</v>
      </c>
      <c r="F84" s="24">
        <v>-371340.54</v>
      </c>
    </row>
    <row r="85" spans="1:6" outlineLevel="1" x14ac:dyDescent="0.2">
      <c r="A85" s="1" t="s">
        <v>231</v>
      </c>
      <c r="B85" s="8" t="s">
        <v>232</v>
      </c>
      <c r="C85" s="26" t="s">
        <v>233</v>
      </c>
      <c r="D85" s="23">
        <f t="shared" si="1"/>
        <v>-45500.13</v>
      </c>
      <c r="E85" s="24">
        <v>238</v>
      </c>
      <c r="F85" s="24">
        <v>-45262.13</v>
      </c>
    </row>
    <row r="86" spans="1:6" outlineLevel="1" x14ac:dyDescent="0.2">
      <c r="A86" s="1" t="s">
        <v>234</v>
      </c>
      <c r="B86" s="8" t="s">
        <v>235</v>
      </c>
      <c r="C86" s="26" t="s">
        <v>236</v>
      </c>
      <c r="D86" s="23">
        <f t="shared" si="1"/>
        <v>-41035000</v>
      </c>
      <c r="E86" s="24">
        <v>0</v>
      </c>
      <c r="F86" s="24">
        <v>-41035000</v>
      </c>
    </row>
    <row r="87" spans="1:6" outlineLevel="1" x14ac:dyDescent="0.2">
      <c r="A87" s="1" t="s">
        <v>237</v>
      </c>
      <c r="B87" s="8" t="s">
        <v>238</v>
      </c>
      <c r="C87" s="26" t="s">
        <v>239</v>
      </c>
      <c r="D87" s="23">
        <f t="shared" si="1"/>
        <v>-5840000</v>
      </c>
      <c r="E87" s="24">
        <v>0</v>
      </c>
      <c r="F87" s="24">
        <v>-5840000</v>
      </c>
    </row>
    <row r="88" spans="1:6" outlineLevel="1" x14ac:dyDescent="0.2">
      <c r="A88" s="1" t="s">
        <v>240</v>
      </c>
      <c r="B88" s="8" t="s">
        <v>241</v>
      </c>
      <c r="C88" s="26" t="s">
        <v>242</v>
      </c>
      <c r="D88" s="23">
        <f t="shared" si="1"/>
        <v>-33717530.200000003</v>
      </c>
      <c r="E88" s="24">
        <v>0</v>
      </c>
      <c r="F88" s="24">
        <v>-33717530.200000003</v>
      </c>
    </row>
    <row r="89" spans="1:6" outlineLevel="1" x14ac:dyDescent="0.2">
      <c r="A89" s="1" t="s">
        <v>243</v>
      </c>
      <c r="B89" s="8" t="s">
        <v>244</v>
      </c>
      <c r="C89" s="26" t="s">
        <v>245</v>
      </c>
      <c r="D89" s="23">
        <f t="shared" si="1"/>
        <v>1361129.63</v>
      </c>
      <c r="E89" s="24">
        <v>1363825.35</v>
      </c>
      <c r="F89" s="24">
        <v>2724954.98</v>
      </c>
    </row>
    <row r="90" spans="1:6" outlineLevel="1" x14ac:dyDescent="0.2">
      <c r="A90" s="1" t="s">
        <v>246</v>
      </c>
      <c r="B90" s="8" t="s">
        <v>247</v>
      </c>
      <c r="C90" s="26" t="s">
        <v>248</v>
      </c>
      <c r="D90" s="23">
        <f t="shared" si="1"/>
        <v>-13496636.810000001</v>
      </c>
      <c r="E90" s="24">
        <v>0</v>
      </c>
      <c r="F90" s="24">
        <v>-13496636.810000001</v>
      </c>
    </row>
    <row r="91" spans="1:6" outlineLevel="1" x14ac:dyDescent="0.2">
      <c r="A91" s="1" t="s">
        <v>249</v>
      </c>
      <c r="B91" s="8" t="s">
        <v>250</v>
      </c>
      <c r="C91" s="26" t="s">
        <v>251</v>
      </c>
      <c r="D91" s="23">
        <f t="shared" si="1"/>
        <v>85096.030000000013</v>
      </c>
      <c r="E91" s="24">
        <v>86269.27</v>
      </c>
      <c r="F91" s="24">
        <v>171365.30000000002</v>
      </c>
    </row>
    <row r="92" spans="1:6" outlineLevel="1" x14ac:dyDescent="0.2">
      <c r="A92" s="1" t="s">
        <v>252</v>
      </c>
      <c r="B92" s="8" t="s">
        <v>253</v>
      </c>
      <c r="C92" s="26" t="s">
        <v>254</v>
      </c>
      <c r="D92" s="23">
        <f t="shared" si="1"/>
        <v>-5509578.6699999999</v>
      </c>
      <c r="E92" s="24">
        <v>103850.61</v>
      </c>
      <c r="F92" s="24">
        <v>-5405728.0599999996</v>
      </c>
    </row>
    <row r="93" spans="1:6" outlineLevel="1" x14ac:dyDescent="0.2">
      <c r="A93" s="1" t="s">
        <v>255</v>
      </c>
      <c r="B93" s="8" t="s">
        <v>256</v>
      </c>
      <c r="C93" s="26" t="s">
        <v>257</v>
      </c>
      <c r="D93" s="23">
        <f t="shared" si="1"/>
        <v>-1695361.35</v>
      </c>
      <c r="E93" s="24">
        <v>9432.2800000000007</v>
      </c>
      <c r="F93" s="24">
        <v>-1685929.07</v>
      </c>
    </row>
    <row r="94" spans="1:6" outlineLevel="1" x14ac:dyDescent="0.2">
      <c r="A94" s="1" t="s">
        <v>258</v>
      </c>
      <c r="B94" s="8" t="s">
        <v>259</v>
      </c>
      <c r="C94" s="26" t="s">
        <v>260</v>
      </c>
      <c r="D94" s="23">
        <f t="shared" si="1"/>
        <v>-305201</v>
      </c>
      <c r="E94" s="24">
        <v>0</v>
      </c>
      <c r="F94" s="24">
        <v>-305201</v>
      </c>
    </row>
    <row r="95" spans="1:6" outlineLevel="1" x14ac:dyDescent="0.2">
      <c r="A95" s="1" t="s">
        <v>261</v>
      </c>
      <c r="B95" s="8" t="s">
        <v>262</v>
      </c>
      <c r="C95" s="26" t="s">
        <v>263</v>
      </c>
      <c r="D95" s="23">
        <f t="shared" si="1"/>
        <v>-35196672.399999999</v>
      </c>
      <c r="E95" s="24">
        <v>299373.94</v>
      </c>
      <c r="F95" s="24">
        <v>-34897298.460000001</v>
      </c>
    </row>
    <row r="96" spans="1:6" outlineLevel="1" x14ac:dyDescent="0.2">
      <c r="A96" s="1" t="s">
        <v>264</v>
      </c>
      <c r="B96" s="8" t="s">
        <v>265</v>
      </c>
      <c r="C96" s="26" t="s">
        <v>266</v>
      </c>
      <c r="D96" s="23">
        <f t="shared" si="1"/>
        <v>-26293728</v>
      </c>
      <c r="E96" s="24">
        <v>245609.7</v>
      </c>
      <c r="F96" s="24">
        <v>-26048118.300000001</v>
      </c>
    </row>
    <row r="97" spans="1:6" outlineLevel="1" x14ac:dyDescent="0.2">
      <c r="A97" s="1" t="s">
        <v>267</v>
      </c>
      <c r="B97" s="8" t="s">
        <v>268</v>
      </c>
      <c r="C97" s="26" t="s">
        <v>269</v>
      </c>
      <c r="D97" s="23">
        <f t="shared" si="1"/>
        <v>-7024725.46</v>
      </c>
      <c r="E97" s="24">
        <v>0</v>
      </c>
      <c r="F97" s="24">
        <v>-7024725.46</v>
      </c>
    </row>
    <row r="98" spans="1:6" outlineLevel="1" x14ac:dyDescent="0.2">
      <c r="A98" s="1" t="s">
        <v>270</v>
      </c>
      <c r="B98" s="8" t="s">
        <v>271</v>
      </c>
      <c r="C98" s="26" t="s">
        <v>272</v>
      </c>
      <c r="D98" s="23">
        <f t="shared" si="1"/>
        <v>-13514567.779999999</v>
      </c>
      <c r="E98" s="24">
        <v>-3764887.81</v>
      </c>
      <c r="F98" s="24">
        <v>-17279455.59</v>
      </c>
    </row>
    <row r="99" spans="1:6" outlineLevel="1" x14ac:dyDescent="0.2">
      <c r="A99" s="1" t="s">
        <v>273</v>
      </c>
      <c r="B99" s="8" t="s">
        <v>274</v>
      </c>
      <c r="C99" s="26" t="s">
        <v>275</v>
      </c>
      <c r="D99" s="23">
        <f t="shared" si="1"/>
        <v>-5411508.5010000002</v>
      </c>
      <c r="E99" s="24">
        <v>-1150944.19</v>
      </c>
      <c r="F99" s="24">
        <v>-6562452.6909999996</v>
      </c>
    </row>
    <row r="100" spans="1:6" outlineLevel="1" x14ac:dyDescent="0.2">
      <c r="A100" s="1" t="s">
        <v>276</v>
      </c>
      <c r="B100" s="8" t="s">
        <v>277</v>
      </c>
      <c r="C100" s="26" t="s">
        <v>278</v>
      </c>
      <c r="D100" s="23">
        <f t="shared" si="1"/>
        <v>-3785273.55</v>
      </c>
      <c r="E100" s="24">
        <v>-1184592.5900000001</v>
      </c>
      <c r="F100" s="24">
        <v>-4969866.1399999997</v>
      </c>
    </row>
    <row r="101" spans="1:6" outlineLevel="1" x14ac:dyDescent="0.2">
      <c r="A101" s="1" t="s">
        <v>279</v>
      </c>
      <c r="B101" s="8" t="s">
        <v>280</v>
      </c>
      <c r="C101" s="26" t="s">
        <v>281</v>
      </c>
      <c r="D101" s="23">
        <f t="shared" si="1"/>
        <v>-217579.72</v>
      </c>
      <c r="E101" s="24">
        <v>111978.03</v>
      </c>
      <c r="F101" s="24">
        <v>-105601.69</v>
      </c>
    </row>
    <row r="102" spans="1:6" outlineLevel="1" x14ac:dyDescent="0.2">
      <c r="A102" s="1" t="s">
        <v>282</v>
      </c>
      <c r="B102" s="8" t="s">
        <v>283</v>
      </c>
      <c r="C102" s="26" t="s">
        <v>284</v>
      </c>
      <c r="D102" s="23">
        <f t="shared" si="1"/>
        <v>-20587.259999999998</v>
      </c>
      <c r="E102" s="24">
        <v>3428.8</v>
      </c>
      <c r="F102" s="24">
        <v>-17158.46</v>
      </c>
    </row>
    <row r="103" spans="1:6" outlineLevel="1" x14ac:dyDescent="0.2">
      <c r="A103" s="1" t="s">
        <v>285</v>
      </c>
      <c r="B103" s="8" t="s">
        <v>286</v>
      </c>
      <c r="C103" s="26" t="s">
        <v>287</v>
      </c>
      <c r="D103" s="23">
        <f t="shared" si="1"/>
        <v>-494469.81000000006</v>
      </c>
      <c r="E103" s="24">
        <v>-3274329.18</v>
      </c>
      <c r="F103" s="24">
        <v>-3768798.99</v>
      </c>
    </row>
    <row r="104" spans="1:6" outlineLevel="1" x14ac:dyDescent="0.2">
      <c r="A104" s="1" t="s">
        <v>288</v>
      </c>
      <c r="B104" s="8" t="s">
        <v>289</v>
      </c>
      <c r="C104" s="26" t="s">
        <v>290</v>
      </c>
      <c r="D104" s="23">
        <f t="shared" si="1"/>
        <v>-1338101.73</v>
      </c>
      <c r="E104" s="24">
        <v>199999.76</v>
      </c>
      <c r="F104" s="24">
        <v>-1138101.97</v>
      </c>
    </row>
    <row r="105" spans="1:6" outlineLevel="1" x14ac:dyDescent="0.2">
      <c r="A105" s="1" t="s">
        <v>291</v>
      </c>
      <c r="B105" s="8" t="s">
        <v>292</v>
      </c>
      <c r="C105" s="26" t="s">
        <v>293</v>
      </c>
      <c r="D105" s="23">
        <f t="shared" si="1"/>
        <v>-320854.07999999996</v>
      </c>
      <c r="E105" s="24">
        <v>-144901.85</v>
      </c>
      <c r="F105" s="24">
        <v>-465755.93</v>
      </c>
    </row>
    <row r="106" spans="1:6" outlineLevel="1" x14ac:dyDescent="0.2">
      <c r="A106" s="1" t="s">
        <v>294</v>
      </c>
      <c r="B106" s="8" t="s">
        <v>295</v>
      </c>
      <c r="C106" s="26" t="s">
        <v>296</v>
      </c>
      <c r="D106" s="23">
        <f t="shared" si="1"/>
        <v>-0.1</v>
      </c>
      <c r="E106" s="24">
        <v>0</v>
      </c>
      <c r="F106" s="24">
        <v>-0.1</v>
      </c>
    </row>
    <row r="107" spans="1:6" outlineLevel="1" x14ac:dyDescent="0.2">
      <c r="A107" s="1" t="s">
        <v>297</v>
      </c>
      <c r="B107" s="8" t="s">
        <v>298</v>
      </c>
      <c r="C107" s="26" t="s">
        <v>299</v>
      </c>
      <c r="D107" s="23">
        <f t="shared" si="1"/>
        <v>-53056497.339999989</v>
      </c>
      <c r="E107" s="24">
        <v>-19502955.760000002</v>
      </c>
      <c r="F107" s="24">
        <v>-72559453.099999994</v>
      </c>
    </row>
    <row r="108" spans="1:6" outlineLevel="1" x14ac:dyDescent="0.2">
      <c r="A108" s="1" t="s">
        <v>300</v>
      </c>
      <c r="B108" s="8" t="s">
        <v>301</v>
      </c>
      <c r="C108" s="26" t="s">
        <v>302</v>
      </c>
      <c r="D108" s="23">
        <f t="shared" si="1"/>
        <v>-13766.41</v>
      </c>
      <c r="E108" s="24">
        <v>5048.7</v>
      </c>
      <c r="F108" s="24">
        <v>-8717.7100000000009</v>
      </c>
    </row>
    <row r="109" spans="1:6" outlineLevel="1" x14ac:dyDescent="0.2">
      <c r="A109" s="1" t="s">
        <v>303</v>
      </c>
      <c r="B109" s="8" t="s">
        <v>304</v>
      </c>
      <c r="C109" s="26" t="s">
        <v>305</v>
      </c>
      <c r="D109" s="23">
        <f t="shared" si="1"/>
        <v>-4252730.6179999998</v>
      </c>
      <c r="E109" s="24">
        <v>3381245</v>
      </c>
      <c r="F109" s="24">
        <v>-871485.61800000002</v>
      </c>
    </row>
    <row r="110" spans="1:6" outlineLevel="1" x14ac:dyDescent="0.2">
      <c r="A110" s="1" t="s">
        <v>306</v>
      </c>
      <c r="B110" s="8" t="s">
        <v>307</v>
      </c>
      <c r="C110" s="26" t="s">
        <v>308</v>
      </c>
      <c r="D110" s="23">
        <f t="shared" si="1"/>
        <v>1583894.5419999999</v>
      </c>
      <c r="E110" s="24">
        <v>-475965</v>
      </c>
      <c r="F110" s="24">
        <v>1107929.5419999999</v>
      </c>
    </row>
    <row r="111" spans="1:6" outlineLevel="1" x14ac:dyDescent="0.2">
      <c r="A111" s="1" t="s">
        <v>309</v>
      </c>
      <c r="B111" s="8" t="s">
        <v>310</v>
      </c>
      <c r="C111" s="26" t="s">
        <v>311</v>
      </c>
      <c r="D111" s="23">
        <f t="shared" si="1"/>
        <v>-287079</v>
      </c>
      <c r="E111" s="24">
        <v>-22083</v>
      </c>
      <c r="F111" s="24">
        <v>-309162</v>
      </c>
    </row>
    <row r="112" spans="1:6" outlineLevel="1" x14ac:dyDescent="0.2">
      <c r="A112" s="1" t="s">
        <v>312</v>
      </c>
      <c r="B112" s="8" t="s">
        <v>313</v>
      </c>
      <c r="C112" s="26" t="s">
        <v>314</v>
      </c>
      <c r="D112" s="23">
        <f t="shared" si="1"/>
        <v>-1844.7279999998864</v>
      </c>
      <c r="E112" s="24">
        <v>1163411.1299999999</v>
      </c>
      <c r="F112" s="24">
        <v>1161566.402</v>
      </c>
    </row>
    <row r="113" spans="1:6" outlineLevel="1" x14ac:dyDescent="0.2">
      <c r="A113" s="1" t="s">
        <v>315</v>
      </c>
      <c r="B113" s="8" t="s">
        <v>316</v>
      </c>
      <c r="C113" s="26" t="s">
        <v>317</v>
      </c>
      <c r="D113" s="23">
        <f t="shared" si="1"/>
        <v>-49065.48</v>
      </c>
      <c r="E113" s="24">
        <v>400.91</v>
      </c>
      <c r="F113" s="24">
        <v>-48664.57</v>
      </c>
    </row>
    <row r="114" spans="1:6" outlineLevel="1" x14ac:dyDescent="0.2">
      <c r="A114" s="1" t="s">
        <v>318</v>
      </c>
      <c r="B114" s="8" t="s">
        <v>319</v>
      </c>
      <c r="C114" s="26" t="s">
        <v>320</v>
      </c>
      <c r="D114" s="23">
        <f t="shared" si="1"/>
        <v>-409057</v>
      </c>
      <c r="E114" s="24">
        <v>0</v>
      </c>
      <c r="F114" s="24">
        <v>-409057</v>
      </c>
    </row>
    <row r="115" spans="1:6" outlineLevel="1" x14ac:dyDescent="0.2">
      <c r="A115" s="1" t="s">
        <v>321</v>
      </c>
      <c r="B115" s="8" t="s">
        <v>322</v>
      </c>
      <c r="C115" s="26" t="s">
        <v>323</v>
      </c>
      <c r="D115" s="23">
        <f t="shared" si="1"/>
        <v>-1160825.6000000001</v>
      </c>
      <c r="E115" s="24">
        <v>799075.11</v>
      </c>
      <c r="F115" s="24">
        <v>-361750.49</v>
      </c>
    </row>
    <row r="116" spans="1:6" outlineLevel="1" x14ac:dyDescent="0.2">
      <c r="A116" s="1" t="s">
        <v>324</v>
      </c>
      <c r="B116" s="8" t="s">
        <v>325</v>
      </c>
      <c r="C116" s="26" t="s">
        <v>326</v>
      </c>
      <c r="D116" s="23">
        <f t="shared" si="1"/>
        <v>-421.36</v>
      </c>
      <c r="E116" s="24">
        <v>0</v>
      </c>
      <c r="F116" s="24">
        <v>-421.36</v>
      </c>
    </row>
    <row r="117" spans="1:6" outlineLevel="1" x14ac:dyDescent="0.2">
      <c r="A117" s="1" t="s">
        <v>327</v>
      </c>
      <c r="B117" s="8" t="s">
        <v>328</v>
      </c>
      <c r="C117" s="26" t="s">
        <v>329</v>
      </c>
      <c r="D117" s="23">
        <f t="shared" si="1"/>
        <v>-102779.06</v>
      </c>
      <c r="E117" s="24">
        <v>-18733.580000000002</v>
      </c>
      <c r="F117" s="24">
        <v>-121512.64</v>
      </c>
    </row>
    <row r="118" spans="1:6" outlineLevel="1" x14ac:dyDescent="0.2">
      <c r="A118" s="1" t="s">
        <v>330</v>
      </c>
      <c r="B118" s="8" t="s">
        <v>331</v>
      </c>
      <c r="C118" s="26" t="s">
        <v>332</v>
      </c>
      <c r="D118" s="23">
        <f t="shared" si="1"/>
        <v>-168631.07</v>
      </c>
      <c r="E118" s="24">
        <v>-91003.11</v>
      </c>
      <c r="F118" s="24">
        <v>-259634.18</v>
      </c>
    </row>
    <row r="119" spans="1:6" outlineLevel="1" x14ac:dyDescent="0.2">
      <c r="A119" s="1" t="s">
        <v>333</v>
      </c>
      <c r="B119" s="8" t="s">
        <v>334</v>
      </c>
      <c r="C119" s="26" t="s">
        <v>335</v>
      </c>
      <c r="D119" s="23">
        <f t="shared" si="1"/>
        <v>135932.82</v>
      </c>
      <c r="E119" s="24">
        <v>0</v>
      </c>
      <c r="F119" s="24">
        <v>135932.82</v>
      </c>
    </row>
    <row r="120" spans="1:6" outlineLevel="1" x14ac:dyDescent="0.2">
      <c r="A120" s="1" t="s">
        <v>336</v>
      </c>
      <c r="B120" s="8" t="s">
        <v>337</v>
      </c>
      <c r="C120" s="26" t="s">
        <v>338</v>
      </c>
      <c r="D120" s="23">
        <f t="shared" si="1"/>
        <v>-16783.449999999953</v>
      </c>
      <c r="E120" s="24">
        <v>-1604151.58</v>
      </c>
      <c r="F120" s="24">
        <v>-1620935.03</v>
      </c>
    </row>
    <row r="121" spans="1:6" outlineLevel="1" x14ac:dyDescent="0.2">
      <c r="A121" s="1" t="s">
        <v>339</v>
      </c>
      <c r="B121" s="8" t="s">
        <v>340</v>
      </c>
      <c r="C121" s="26" t="s">
        <v>341</v>
      </c>
      <c r="D121" s="23">
        <f t="shared" si="1"/>
        <v>28953.690000000002</v>
      </c>
      <c r="E121" s="24">
        <v>-199614.9</v>
      </c>
      <c r="F121" s="24">
        <v>-170661.21</v>
      </c>
    </row>
    <row r="122" spans="1:6" outlineLevel="1" x14ac:dyDescent="0.2">
      <c r="A122" s="1" t="s">
        <v>342</v>
      </c>
      <c r="B122" s="8" t="s">
        <v>343</v>
      </c>
      <c r="C122" s="26" t="s">
        <v>344</v>
      </c>
      <c r="D122" s="23">
        <f t="shared" si="1"/>
        <v>-8806.7799999999988</v>
      </c>
      <c r="E122" s="24">
        <v>-142387.4</v>
      </c>
      <c r="F122" s="24">
        <v>-151194.18</v>
      </c>
    </row>
    <row r="123" spans="1:6" outlineLevel="1" x14ac:dyDescent="0.2">
      <c r="A123" s="1" t="s">
        <v>345</v>
      </c>
      <c r="B123" s="8" t="s">
        <v>346</v>
      </c>
      <c r="C123" s="26" t="s">
        <v>347</v>
      </c>
      <c r="D123" s="23">
        <f t="shared" si="1"/>
        <v>1296.7799999999988</v>
      </c>
      <c r="E123" s="24">
        <v>-57782.33</v>
      </c>
      <c r="F123" s="24">
        <v>-56485.55</v>
      </c>
    </row>
    <row r="124" spans="1:6" outlineLevel="1" x14ac:dyDescent="0.2">
      <c r="A124" s="1" t="s">
        <v>348</v>
      </c>
      <c r="B124" s="8" t="s">
        <v>349</v>
      </c>
      <c r="C124" s="26" t="s">
        <v>350</v>
      </c>
      <c r="D124" s="23">
        <f t="shared" si="1"/>
        <v>-1888.0299999999988</v>
      </c>
      <c r="E124" s="24">
        <v>-126370.2</v>
      </c>
      <c r="F124" s="24">
        <v>-128258.23</v>
      </c>
    </row>
    <row r="125" spans="1:6" outlineLevel="1" x14ac:dyDescent="0.2">
      <c r="A125" s="1" t="s">
        <v>351</v>
      </c>
      <c r="B125" s="8" t="s">
        <v>352</v>
      </c>
      <c r="C125" s="26" t="s">
        <v>353</v>
      </c>
      <c r="D125" s="23">
        <f t="shared" si="1"/>
        <v>-13549.04</v>
      </c>
      <c r="E125" s="24">
        <v>-1856.79</v>
      </c>
      <c r="F125" s="24">
        <v>-15405.83</v>
      </c>
    </row>
    <row r="126" spans="1:6" outlineLevel="1" x14ac:dyDescent="0.2">
      <c r="A126" s="1" t="s">
        <v>354</v>
      </c>
      <c r="B126" s="8" t="s">
        <v>355</v>
      </c>
      <c r="C126" s="26" t="s">
        <v>356</v>
      </c>
      <c r="D126" s="23">
        <f t="shared" si="1"/>
        <v>-5314.5600000000013</v>
      </c>
      <c r="E126" s="24">
        <v>-27628.12</v>
      </c>
      <c r="F126" s="24">
        <v>-32942.68</v>
      </c>
    </row>
    <row r="127" spans="1:6" outlineLevel="1" x14ac:dyDescent="0.2">
      <c r="A127" s="1" t="s">
        <v>357</v>
      </c>
      <c r="B127" s="8" t="s">
        <v>358</v>
      </c>
      <c r="C127" s="26" t="s">
        <v>359</v>
      </c>
      <c r="D127" s="23">
        <f t="shared" si="1"/>
        <v>-15283381.924000001</v>
      </c>
      <c r="E127" s="24">
        <v>-90532.040000000008</v>
      </c>
      <c r="F127" s="24">
        <v>-15373913.964</v>
      </c>
    </row>
    <row r="128" spans="1:6" outlineLevel="1" x14ac:dyDescent="0.2">
      <c r="A128" s="1" t="s">
        <v>360</v>
      </c>
      <c r="B128" s="8" t="s">
        <v>361</v>
      </c>
      <c r="C128" s="26" t="s">
        <v>362</v>
      </c>
      <c r="D128" s="23">
        <f t="shared" si="1"/>
        <v>-317236.71000000002</v>
      </c>
      <c r="E128" s="24">
        <v>0</v>
      </c>
      <c r="F128" s="24">
        <v>-317236.71000000002</v>
      </c>
    </row>
    <row r="129" spans="1:6" outlineLevel="1" x14ac:dyDescent="0.2">
      <c r="A129" s="1" t="s">
        <v>363</v>
      </c>
      <c r="B129" s="8" t="s">
        <v>364</v>
      </c>
      <c r="C129" s="26" t="s">
        <v>365</v>
      </c>
      <c r="D129" s="23">
        <f t="shared" si="1"/>
        <v>-5086422.33</v>
      </c>
      <c r="E129" s="24">
        <v>1481172.35</v>
      </c>
      <c r="F129" s="24">
        <v>-3605249.98</v>
      </c>
    </row>
    <row r="130" spans="1:6" outlineLevel="1" x14ac:dyDescent="0.2">
      <c r="A130" s="1" t="s">
        <v>366</v>
      </c>
      <c r="B130" s="8" t="s">
        <v>367</v>
      </c>
      <c r="C130" s="26" t="s">
        <v>368</v>
      </c>
      <c r="D130" s="23">
        <f t="shared" si="1"/>
        <v>0</v>
      </c>
      <c r="E130" s="24">
        <v>126718.24</v>
      </c>
      <c r="F130" s="24">
        <v>126718.24</v>
      </c>
    </row>
    <row r="131" spans="1:6" outlineLevel="1" x14ac:dyDescent="0.2">
      <c r="A131" s="1" t="s">
        <v>369</v>
      </c>
      <c r="B131" s="8" t="s">
        <v>370</v>
      </c>
      <c r="C131" s="26" t="s">
        <v>371</v>
      </c>
      <c r="D131" s="23">
        <f t="shared" si="1"/>
        <v>-1457842.4500000002</v>
      </c>
      <c r="E131" s="24">
        <v>-182974.62</v>
      </c>
      <c r="F131" s="24">
        <v>-1640817.07</v>
      </c>
    </row>
    <row r="132" spans="1:6" outlineLevel="1" x14ac:dyDescent="0.2">
      <c r="A132" s="1" t="s">
        <v>372</v>
      </c>
      <c r="B132" s="8" t="s">
        <v>373</v>
      </c>
      <c r="C132" s="26" t="s">
        <v>374</v>
      </c>
      <c r="D132" s="23">
        <f t="shared" si="1"/>
        <v>-19426.490000000002</v>
      </c>
      <c r="E132" s="24">
        <v>0</v>
      </c>
      <c r="F132" s="24">
        <v>-19426.490000000002</v>
      </c>
    </row>
    <row r="133" spans="1:6" outlineLevel="1" x14ac:dyDescent="0.2">
      <c r="A133" s="1" t="s">
        <v>375</v>
      </c>
      <c r="B133" s="8" t="s">
        <v>376</v>
      </c>
      <c r="C133" s="26" t="s">
        <v>377</v>
      </c>
      <c r="D133" s="23">
        <f t="shared" si="1"/>
        <v>-135186.20000000001</v>
      </c>
      <c r="E133" s="24">
        <v>-135186.20000000001</v>
      </c>
      <c r="F133" s="24">
        <v>-270372.40000000002</v>
      </c>
    </row>
    <row r="134" spans="1:6" outlineLevel="1" x14ac:dyDescent="0.2">
      <c r="A134" s="1" t="s">
        <v>378</v>
      </c>
      <c r="B134" s="8" t="s">
        <v>379</v>
      </c>
      <c r="C134" s="26" t="s">
        <v>380</v>
      </c>
      <c r="D134" s="23">
        <f t="shared" si="1"/>
        <v>-15174190.82</v>
      </c>
      <c r="E134" s="24">
        <v>10445426.33</v>
      </c>
      <c r="F134" s="24">
        <v>-4728764.49</v>
      </c>
    </row>
    <row r="135" spans="1:6" outlineLevel="1" x14ac:dyDescent="0.2">
      <c r="A135" s="1" t="s">
        <v>381</v>
      </c>
      <c r="B135" s="8" t="s">
        <v>382</v>
      </c>
      <c r="C135" s="26" t="s">
        <v>383</v>
      </c>
      <c r="D135" s="23">
        <f t="shared" si="1"/>
        <v>-17050768.199999999</v>
      </c>
      <c r="E135" s="24">
        <v>254784.38</v>
      </c>
      <c r="F135" s="24">
        <v>-16795983.82</v>
      </c>
    </row>
    <row r="136" spans="1:6" outlineLevel="1" x14ac:dyDescent="0.2">
      <c r="A136" s="1" t="s">
        <v>384</v>
      </c>
      <c r="B136" s="8" t="s">
        <v>385</v>
      </c>
      <c r="C136" s="26" t="s">
        <v>386</v>
      </c>
      <c r="D136" s="23">
        <f t="shared" si="1"/>
        <v>-1067788.3899999999</v>
      </c>
      <c r="E136" s="24">
        <v>-1119712.8899999999</v>
      </c>
      <c r="F136" s="24">
        <v>-2187501.2799999998</v>
      </c>
    </row>
    <row r="137" spans="1:6" outlineLevel="1" x14ac:dyDescent="0.2">
      <c r="A137" s="1" t="s">
        <v>387</v>
      </c>
      <c r="B137" s="8" t="s">
        <v>388</v>
      </c>
      <c r="C137" s="26" t="s">
        <v>389</v>
      </c>
      <c r="D137" s="23">
        <f t="shared" si="1"/>
        <v>-191420.05000000002</v>
      </c>
      <c r="E137" s="24">
        <v>-130537.97</v>
      </c>
      <c r="F137" s="24">
        <v>-321958.02</v>
      </c>
    </row>
    <row r="138" spans="1:6" outlineLevel="1" x14ac:dyDescent="0.2">
      <c r="A138" s="1" t="s">
        <v>390</v>
      </c>
      <c r="B138" s="8" t="s">
        <v>391</v>
      </c>
      <c r="C138" s="26" t="s">
        <v>392</v>
      </c>
      <c r="D138" s="23">
        <f t="shared" si="1"/>
        <v>-257.93</v>
      </c>
      <c r="E138" s="24">
        <v>0</v>
      </c>
      <c r="F138" s="24">
        <v>-257.93</v>
      </c>
    </row>
    <row r="139" spans="1:6" outlineLevel="1" x14ac:dyDescent="0.2">
      <c r="A139" s="1" t="s">
        <v>393</v>
      </c>
      <c r="B139" s="8" t="s">
        <v>394</v>
      </c>
      <c r="C139" s="26" t="s">
        <v>395</v>
      </c>
      <c r="D139" s="23">
        <f t="shared" si="1"/>
        <v>-14691.800000000001</v>
      </c>
      <c r="E139" s="24">
        <v>-1521.92</v>
      </c>
      <c r="F139" s="24">
        <v>-16213.720000000001</v>
      </c>
    </row>
    <row r="140" spans="1:6" outlineLevel="1" x14ac:dyDescent="0.2">
      <c r="A140" s="1" t="s">
        <v>396</v>
      </c>
      <c r="B140" s="8" t="s">
        <v>397</v>
      </c>
      <c r="C140" s="26" t="s">
        <v>398</v>
      </c>
      <c r="D140" s="23">
        <f t="shared" si="1"/>
        <v>6745.55</v>
      </c>
      <c r="E140" s="24">
        <v>8.34</v>
      </c>
      <c r="F140" s="24">
        <v>6753.89</v>
      </c>
    </row>
    <row r="141" spans="1:6" outlineLevel="1" x14ac:dyDescent="0.2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-22668.98</v>
      </c>
      <c r="E141" s="24">
        <v>15</v>
      </c>
      <c r="F141" s="24">
        <v>-22653.98</v>
      </c>
    </row>
    <row r="142" spans="1:6" outlineLevel="1" x14ac:dyDescent="0.2">
      <c r="A142" s="1" t="s">
        <v>402</v>
      </c>
      <c r="B142" s="8" t="s">
        <v>403</v>
      </c>
      <c r="C142" s="26" t="s">
        <v>404</v>
      </c>
      <c r="D142" s="23">
        <f t="shared" si="2"/>
        <v>-128642.65</v>
      </c>
      <c r="E142" s="24">
        <v>-275.99</v>
      </c>
      <c r="F142" s="24">
        <v>-128918.64</v>
      </c>
    </row>
    <row r="143" spans="1:6" outlineLevel="1" x14ac:dyDescent="0.2">
      <c r="A143" s="1" t="s">
        <v>405</v>
      </c>
      <c r="B143" s="8" t="s">
        <v>406</v>
      </c>
      <c r="C143" s="26" t="s">
        <v>407</v>
      </c>
      <c r="D143" s="23">
        <f t="shared" si="2"/>
        <v>-1278136.02</v>
      </c>
      <c r="E143" s="24">
        <v>92122.75</v>
      </c>
      <c r="F143" s="24">
        <v>-1186013.27</v>
      </c>
    </row>
    <row r="144" spans="1:6" outlineLevel="1" x14ac:dyDescent="0.2">
      <c r="A144" s="1" t="s">
        <v>408</v>
      </c>
      <c r="B144" s="8" t="s">
        <v>409</v>
      </c>
      <c r="C144" s="26" t="s">
        <v>410</v>
      </c>
      <c r="D144" s="23">
        <f t="shared" si="2"/>
        <v>-108569.20999999999</v>
      </c>
      <c r="E144" s="24">
        <v>-10189.93</v>
      </c>
      <c r="F144" s="24">
        <v>-118759.14</v>
      </c>
    </row>
    <row r="145" spans="1:6" outlineLevel="1" x14ac:dyDescent="0.2">
      <c r="A145" s="1" t="s">
        <v>411</v>
      </c>
      <c r="B145" s="8" t="s">
        <v>412</v>
      </c>
      <c r="C145" s="26" t="s">
        <v>413</v>
      </c>
      <c r="D145" s="23">
        <f t="shared" si="2"/>
        <v>-20858.150000000001</v>
      </c>
      <c r="E145" s="24">
        <v>9107.43</v>
      </c>
      <c r="F145" s="24">
        <v>-11750.72</v>
      </c>
    </row>
    <row r="146" spans="1:6" outlineLevel="1" x14ac:dyDescent="0.2">
      <c r="A146" s="1" t="s">
        <v>414</v>
      </c>
      <c r="B146" s="8" t="s">
        <v>415</v>
      </c>
      <c r="C146" s="26" t="s">
        <v>416</v>
      </c>
      <c r="D146" s="23">
        <f t="shared" si="2"/>
        <v>-206968.7</v>
      </c>
      <c r="E146" s="24">
        <v>31758.97</v>
      </c>
      <c r="F146" s="24">
        <v>-175209.73</v>
      </c>
    </row>
    <row r="147" spans="1:6" outlineLevel="1" x14ac:dyDescent="0.2">
      <c r="A147" s="1" t="s">
        <v>417</v>
      </c>
      <c r="B147" s="8" t="s">
        <v>418</v>
      </c>
      <c r="C147" s="26" t="s">
        <v>419</v>
      </c>
      <c r="D147" s="23">
        <f t="shared" si="2"/>
        <v>-249445.73</v>
      </c>
      <c r="E147" s="24">
        <v>1427.18</v>
      </c>
      <c r="F147" s="24">
        <v>-248018.55000000002</v>
      </c>
    </row>
    <row r="148" spans="1:6" outlineLevel="1" x14ac:dyDescent="0.2">
      <c r="A148" s="1" t="s">
        <v>420</v>
      </c>
      <c r="B148" s="8" t="s">
        <v>421</v>
      </c>
      <c r="C148" s="26" t="s">
        <v>422</v>
      </c>
      <c r="D148" s="23">
        <f t="shared" si="2"/>
        <v>-103360.04000000001</v>
      </c>
      <c r="E148" s="24">
        <v>-102239.04000000001</v>
      </c>
      <c r="F148" s="24">
        <v>-205599.08000000002</v>
      </c>
    </row>
    <row r="149" spans="1:6" outlineLevel="1" x14ac:dyDescent="0.2">
      <c r="A149" s="1" t="s">
        <v>423</v>
      </c>
      <c r="B149" s="8" t="s">
        <v>424</v>
      </c>
      <c r="C149" s="26" t="s">
        <v>425</v>
      </c>
      <c r="D149" s="23">
        <f t="shared" si="2"/>
        <v>-2538200</v>
      </c>
      <c r="E149" s="24">
        <v>0</v>
      </c>
      <c r="F149" s="24">
        <v>-2538200</v>
      </c>
    </row>
    <row r="150" spans="1:6" outlineLevel="1" x14ac:dyDescent="0.2">
      <c r="A150" s="1" t="s">
        <v>426</v>
      </c>
      <c r="B150" s="8" t="s">
        <v>427</v>
      </c>
      <c r="C150" s="26" t="s">
        <v>428</v>
      </c>
      <c r="D150" s="23">
        <f t="shared" si="2"/>
        <v>-97391.290000000008</v>
      </c>
      <c r="E150" s="24">
        <v>-22138.959999999999</v>
      </c>
      <c r="F150" s="24">
        <v>-119530.25</v>
      </c>
    </row>
    <row r="151" spans="1:6" outlineLevel="1" x14ac:dyDescent="0.2">
      <c r="A151" s="1" t="s">
        <v>429</v>
      </c>
      <c r="B151" s="8" t="s">
        <v>430</v>
      </c>
      <c r="C151" s="26" t="s">
        <v>431</v>
      </c>
      <c r="D151" s="23">
        <f t="shared" si="2"/>
        <v>-1300965.46</v>
      </c>
      <c r="E151" s="24">
        <v>0</v>
      </c>
      <c r="F151" s="24">
        <v>-1300965.46</v>
      </c>
    </row>
    <row r="152" spans="1:6" outlineLevel="1" x14ac:dyDescent="0.2">
      <c r="A152" s="1" t="s">
        <v>432</v>
      </c>
      <c r="B152" s="8" t="s">
        <v>433</v>
      </c>
      <c r="C152" s="26" t="s">
        <v>434</v>
      </c>
      <c r="D152" s="23">
        <f t="shared" si="2"/>
        <v>-300774.87</v>
      </c>
      <c r="E152" s="24">
        <v>0</v>
      </c>
      <c r="F152" s="24">
        <v>-300774.87</v>
      </c>
    </row>
    <row r="153" spans="1:6" outlineLevel="1" x14ac:dyDescent="0.2">
      <c r="A153" s="1" t="s">
        <v>435</v>
      </c>
      <c r="B153" s="8" t="s">
        <v>436</v>
      </c>
      <c r="C153" s="26" t="s">
        <v>437</v>
      </c>
      <c r="D153" s="23">
        <f t="shared" si="2"/>
        <v>-151603.62</v>
      </c>
      <c r="E153" s="24">
        <v>0</v>
      </c>
      <c r="F153" s="24">
        <v>-151603.62</v>
      </c>
    </row>
    <row r="154" spans="1:6" outlineLevel="1" x14ac:dyDescent="0.2">
      <c r="A154" s="1" t="s">
        <v>438</v>
      </c>
      <c r="B154" s="8" t="s">
        <v>439</v>
      </c>
      <c r="C154" s="26" t="s">
        <v>440</v>
      </c>
      <c r="D154" s="23">
        <f t="shared" si="2"/>
        <v>-100908</v>
      </c>
      <c r="E154" s="24">
        <v>0</v>
      </c>
      <c r="F154" s="24">
        <v>-100908</v>
      </c>
    </row>
    <row r="155" spans="1:6" outlineLevel="1" x14ac:dyDescent="0.2">
      <c r="A155" s="1" t="s">
        <v>441</v>
      </c>
      <c r="B155" s="8" t="s">
        <v>442</v>
      </c>
      <c r="C155" s="26" t="s">
        <v>443</v>
      </c>
      <c r="D155" s="23">
        <f t="shared" si="2"/>
        <v>-15670009.58</v>
      </c>
      <c r="E155" s="24">
        <v>0</v>
      </c>
      <c r="F155" s="24">
        <v>-15670009.58</v>
      </c>
    </row>
    <row r="156" spans="1:6" outlineLevel="1" x14ac:dyDescent="0.2">
      <c r="A156" s="1" t="s">
        <v>444</v>
      </c>
      <c r="B156" s="8" t="s">
        <v>445</v>
      </c>
      <c r="C156" s="26" t="s">
        <v>446</v>
      </c>
      <c r="D156" s="23">
        <f t="shared" si="2"/>
        <v>1329090.95</v>
      </c>
      <c r="E156" s="24">
        <v>1331726.57</v>
      </c>
      <c r="F156" s="24">
        <v>2660817.52</v>
      </c>
    </row>
    <row r="157" spans="1:6" outlineLevel="1" x14ac:dyDescent="0.2">
      <c r="A157" s="1" t="s">
        <v>447</v>
      </c>
      <c r="B157" s="8" t="s">
        <v>448</v>
      </c>
      <c r="C157" s="26" t="s">
        <v>449</v>
      </c>
      <c r="D157" s="23">
        <f t="shared" si="2"/>
        <v>-1361129.63</v>
      </c>
      <c r="E157" s="24">
        <v>-1363825.35</v>
      </c>
      <c r="F157" s="24">
        <v>-2724954.98</v>
      </c>
    </row>
    <row r="158" spans="1:6" outlineLevel="1" x14ac:dyDescent="0.2">
      <c r="A158" s="1" t="s">
        <v>450</v>
      </c>
      <c r="B158" s="8" t="s">
        <v>451</v>
      </c>
      <c r="C158" s="26" t="s">
        <v>452</v>
      </c>
      <c r="D158" s="23">
        <f t="shared" si="2"/>
        <v>-2507096.63</v>
      </c>
      <c r="E158" s="24">
        <v>0</v>
      </c>
      <c r="F158" s="24">
        <v>-2507096.63</v>
      </c>
    </row>
    <row r="159" spans="1:6" outlineLevel="1" x14ac:dyDescent="0.2">
      <c r="A159" s="1" t="s">
        <v>453</v>
      </c>
      <c r="B159" s="8" t="s">
        <v>454</v>
      </c>
      <c r="C159" s="26" t="s">
        <v>455</v>
      </c>
      <c r="D159" s="23">
        <f t="shared" si="2"/>
        <v>0</v>
      </c>
      <c r="E159" s="24">
        <v>-5309.09</v>
      </c>
      <c r="F159" s="24">
        <v>-5309.09</v>
      </c>
    </row>
    <row r="160" spans="1:6" outlineLevel="1" x14ac:dyDescent="0.2">
      <c r="A160" s="1" t="s">
        <v>456</v>
      </c>
      <c r="B160" s="8" t="s">
        <v>457</v>
      </c>
      <c r="C160" s="26" t="s">
        <v>458</v>
      </c>
      <c r="D160" s="23">
        <f t="shared" si="2"/>
        <v>264177.12000000005</v>
      </c>
      <c r="E160" s="24">
        <v>264159.95</v>
      </c>
      <c r="F160" s="24">
        <v>528337.07000000007</v>
      </c>
    </row>
    <row r="161" spans="1:6" outlineLevel="1" x14ac:dyDescent="0.2">
      <c r="A161" s="1" t="s">
        <v>459</v>
      </c>
      <c r="B161" s="8" t="s">
        <v>460</v>
      </c>
      <c r="C161" s="26" t="s">
        <v>461</v>
      </c>
      <c r="D161" s="23">
        <f t="shared" si="2"/>
        <v>-85096.030000000013</v>
      </c>
      <c r="E161" s="24">
        <v>-86269.27</v>
      </c>
      <c r="F161" s="24">
        <v>-171365.30000000002</v>
      </c>
    </row>
    <row r="162" spans="1:6" outlineLevel="1" x14ac:dyDescent="0.2">
      <c r="A162" s="1" t="s">
        <v>462</v>
      </c>
      <c r="B162" s="8" t="s">
        <v>463</v>
      </c>
      <c r="C162" s="26" t="s">
        <v>464</v>
      </c>
      <c r="D162" s="23">
        <f t="shared" si="2"/>
        <v>-3880525</v>
      </c>
      <c r="E162" s="24">
        <v>220779</v>
      </c>
      <c r="F162" s="24">
        <v>-3659746</v>
      </c>
    </row>
    <row r="163" spans="1:6" outlineLevel="1" x14ac:dyDescent="0.2">
      <c r="A163" s="1" t="s">
        <v>465</v>
      </c>
      <c r="B163" s="8" t="s">
        <v>466</v>
      </c>
      <c r="C163" s="26" t="s">
        <v>467</v>
      </c>
      <c r="D163" s="23">
        <f t="shared" si="2"/>
        <v>-247510</v>
      </c>
      <c r="E163" s="24">
        <v>28701</v>
      </c>
      <c r="F163" s="24">
        <v>-218809</v>
      </c>
    </row>
    <row r="164" spans="1:6" outlineLevel="1" x14ac:dyDescent="0.2">
      <c r="A164" s="1" t="s">
        <v>468</v>
      </c>
      <c r="B164" s="8" t="s">
        <v>469</v>
      </c>
      <c r="C164" s="26" t="s">
        <v>470</v>
      </c>
      <c r="D164" s="23">
        <f t="shared" si="2"/>
        <v>-6248689</v>
      </c>
      <c r="E164" s="24">
        <v>-58614</v>
      </c>
      <c r="F164" s="24">
        <v>-6307303</v>
      </c>
    </row>
    <row r="165" spans="1:6" outlineLevel="1" x14ac:dyDescent="0.2">
      <c r="A165" s="1" t="s">
        <v>471</v>
      </c>
      <c r="B165" s="8" t="s">
        <v>472</v>
      </c>
      <c r="C165" s="26" t="s">
        <v>473</v>
      </c>
      <c r="D165" s="23">
        <f t="shared" si="2"/>
        <v>-897104.45000000007</v>
      </c>
      <c r="E165" s="24">
        <v>-4006</v>
      </c>
      <c r="F165" s="24">
        <v>-901110.45000000007</v>
      </c>
    </row>
    <row r="166" spans="1:6" outlineLevel="1" x14ac:dyDescent="0.2">
      <c r="A166" s="1" t="s">
        <v>474</v>
      </c>
      <c r="B166" s="8" t="s">
        <v>475</v>
      </c>
      <c r="C166" s="26" t="s">
        <v>476</v>
      </c>
      <c r="D166" s="23">
        <f t="shared" si="2"/>
        <v>2301147.7100000004</v>
      </c>
      <c r="E166" s="24">
        <v>2340894.52</v>
      </c>
      <c r="F166" s="24">
        <v>4642042.2300000004</v>
      </c>
    </row>
    <row r="167" spans="1:6" outlineLevel="1" x14ac:dyDescent="0.2">
      <c r="A167" s="1" t="s">
        <v>477</v>
      </c>
      <c r="B167" s="8" t="s">
        <v>478</v>
      </c>
      <c r="C167" s="26" t="s">
        <v>479</v>
      </c>
      <c r="D167" s="23">
        <f t="shared" si="2"/>
        <v>24486.079999999998</v>
      </c>
      <c r="E167" s="24">
        <v>24486.06</v>
      </c>
      <c r="F167" s="24">
        <v>48972.14</v>
      </c>
    </row>
    <row r="168" spans="1:6" outlineLevel="1" x14ac:dyDescent="0.2">
      <c r="A168" s="1" t="s">
        <v>480</v>
      </c>
      <c r="B168" s="8" t="s">
        <v>481</v>
      </c>
      <c r="C168" s="26" t="s">
        <v>482</v>
      </c>
      <c r="D168" s="23">
        <f t="shared" si="2"/>
        <v>387758.97000000003</v>
      </c>
      <c r="E168" s="24">
        <v>389213.83</v>
      </c>
      <c r="F168" s="24">
        <v>776972.80000000005</v>
      </c>
    </row>
    <row r="169" spans="1:6" outlineLevel="1" x14ac:dyDescent="0.2">
      <c r="A169" s="1" t="s">
        <v>483</v>
      </c>
      <c r="B169" s="8" t="s">
        <v>484</v>
      </c>
      <c r="C169" s="26" t="s">
        <v>485</v>
      </c>
      <c r="D169" s="23">
        <f t="shared" si="2"/>
        <v>0</v>
      </c>
      <c r="E169" s="24">
        <v>4253.22</v>
      </c>
      <c r="F169" s="24">
        <v>4253.22</v>
      </c>
    </row>
    <row r="170" spans="1:6" outlineLevel="1" x14ac:dyDescent="0.2">
      <c r="A170" s="1" t="s">
        <v>486</v>
      </c>
      <c r="B170" s="8" t="s">
        <v>487</v>
      </c>
      <c r="C170" s="26" t="s">
        <v>488</v>
      </c>
      <c r="D170" s="23">
        <f t="shared" si="2"/>
        <v>22083</v>
      </c>
      <c r="E170" s="24">
        <v>22083</v>
      </c>
      <c r="F170" s="24">
        <v>44166</v>
      </c>
    </row>
    <row r="171" spans="1:6" outlineLevel="1" x14ac:dyDescent="0.2">
      <c r="A171" s="1" t="s">
        <v>489</v>
      </c>
      <c r="B171" s="8" t="s">
        <v>490</v>
      </c>
      <c r="C171" s="26" t="s">
        <v>491</v>
      </c>
      <c r="D171" s="23">
        <f t="shared" si="2"/>
        <v>0</v>
      </c>
      <c r="E171" s="24">
        <v>969.78</v>
      </c>
      <c r="F171" s="24">
        <v>969.78</v>
      </c>
    </row>
    <row r="172" spans="1:6" outlineLevel="1" x14ac:dyDescent="0.2">
      <c r="A172" s="1" t="s">
        <v>492</v>
      </c>
      <c r="B172" s="8" t="s">
        <v>493</v>
      </c>
      <c r="C172" s="26" t="s">
        <v>494</v>
      </c>
      <c r="D172" s="23">
        <f t="shared" si="2"/>
        <v>466.89</v>
      </c>
      <c r="E172" s="24">
        <v>717.06000000000006</v>
      </c>
      <c r="F172" s="24">
        <v>1183.95</v>
      </c>
    </row>
    <row r="173" spans="1:6" outlineLevel="1" x14ac:dyDescent="0.2">
      <c r="A173" s="1" t="s">
        <v>495</v>
      </c>
      <c r="B173" s="8" t="s">
        <v>496</v>
      </c>
      <c r="C173" s="26" t="s">
        <v>497</v>
      </c>
      <c r="D173" s="23">
        <f t="shared" si="2"/>
        <v>753677.36</v>
      </c>
      <c r="E173" s="24">
        <v>559053.88</v>
      </c>
      <c r="F173" s="24">
        <v>1312731.24</v>
      </c>
    </row>
    <row r="174" spans="1:6" outlineLevel="1" x14ac:dyDescent="0.2">
      <c r="A174" s="1" t="s">
        <v>498</v>
      </c>
      <c r="B174" s="8" t="s">
        <v>499</v>
      </c>
      <c r="C174" s="26" t="s">
        <v>500</v>
      </c>
      <c r="D174" s="23">
        <f t="shared" si="2"/>
        <v>153558.31</v>
      </c>
      <c r="E174" s="24">
        <v>309483.13</v>
      </c>
      <c r="F174" s="24">
        <v>463041.44</v>
      </c>
    </row>
    <row r="175" spans="1:6" outlineLevel="1" x14ac:dyDescent="0.2">
      <c r="A175" s="1" t="s">
        <v>501</v>
      </c>
      <c r="B175" s="8" t="s">
        <v>502</v>
      </c>
      <c r="C175" s="26" t="s">
        <v>503</v>
      </c>
      <c r="D175" s="23">
        <f t="shared" si="2"/>
        <v>47600.28</v>
      </c>
      <c r="E175" s="24">
        <v>12930.86</v>
      </c>
      <c r="F175" s="24">
        <v>60531.14</v>
      </c>
    </row>
    <row r="176" spans="1:6" outlineLevel="1" x14ac:dyDescent="0.2">
      <c r="A176" s="1" t="s">
        <v>504</v>
      </c>
      <c r="B176" s="8" t="s">
        <v>505</v>
      </c>
      <c r="C176" s="26" t="s">
        <v>506</v>
      </c>
      <c r="D176" s="23">
        <f t="shared" si="2"/>
        <v>140560.18</v>
      </c>
      <c r="E176" s="24">
        <v>70514.27</v>
      </c>
      <c r="F176" s="24">
        <v>211074.45</v>
      </c>
    </row>
    <row r="177" spans="1:6" outlineLevel="1" x14ac:dyDescent="0.2">
      <c r="A177" s="1" t="s">
        <v>507</v>
      </c>
      <c r="B177" s="8" t="s">
        <v>508</v>
      </c>
      <c r="C177" s="26" t="s">
        <v>509</v>
      </c>
      <c r="D177" s="23">
        <f t="shared" si="2"/>
        <v>10819</v>
      </c>
      <c r="E177" s="24">
        <v>-8700</v>
      </c>
      <c r="F177" s="24">
        <v>2119</v>
      </c>
    </row>
    <row r="178" spans="1:6" outlineLevel="1" x14ac:dyDescent="0.2">
      <c r="A178" s="1" t="s">
        <v>510</v>
      </c>
      <c r="B178" s="8" t="s">
        <v>511</v>
      </c>
      <c r="C178" s="26" t="s">
        <v>512</v>
      </c>
      <c r="D178" s="23">
        <f t="shared" si="2"/>
        <v>-950</v>
      </c>
      <c r="E178" s="24">
        <v>-167608</v>
      </c>
      <c r="F178" s="24">
        <v>-168558</v>
      </c>
    </row>
    <row r="179" spans="1:6" outlineLevel="1" x14ac:dyDescent="0.2">
      <c r="A179" s="1" t="s">
        <v>513</v>
      </c>
      <c r="B179" s="8" t="s">
        <v>514</v>
      </c>
      <c r="C179" s="26" t="s">
        <v>515</v>
      </c>
      <c r="D179" s="23">
        <f t="shared" si="2"/>
        <v>-1084</v>
      </c>
      <c r="E179" s="24">
        <v>-1035</v>
      </c>
      <c r="F179" s="24">
        <v>-2119</v>
      </c>
    </row>
    <row r="180" spans="1:6" outlineLevel="1" x14ac:dyDescent="0.2">
      <c r="A180" s="1" t="s">
        <v>516</v>
      </c>
      <c r="B180" s="8" t="s">
        <v>517</v>
      </c>
      <c r="C180" s="26" t="s">
        <v>518</v>
      </c>
      <c r="D180" s="23">
        <f t="shared" si="2"/>
        <v>-157</v>
      </c>
      <c r="E180" s="24">
        <v>-153</v>
      </c>
      <c r="F180" s="24">
        <v>-310</v>
      </c>
    </row>
    <row r="181" spans="1:6" outlineLevel="1" x14ac:dyDescent="0.2">
      <c r="A181" s="1" t="s">
        <v>519</v>
      </c>
      <c r="B181" s="8" t="s">
        <v>520</v>
      </c>
      <c r="C181" s="26" t="s">
        <v>521</v>
      </c>
      <c r="D181" s="23">
        <f t="shared" si="2"/>
        <v>1059303</v>
      </c>
      <c r="E181" s="24">
        <v>4378692</v>
      </c>
      <c r="F181" s="24">
        <v>5437995</v>
      </c>
    </row>
    <row r="182" spans="1:6" outlineLevel="1" x14ac:dyDescent="0.2">
      <c r="A182" s="1" t="s">
        <v>522</v>
      </c>
      <c r="B182" s="8" t="s">
        <v>523</v>
      </c>
      <c r="C182" s="26" t="s">
        <v>524</v>
      </c>
      <c r="D182" s="23">
        <f t="shared" si="2"/>
        <v>145185</v>
      </c>
      <c r="E182" s="24">
        <v>605060</v>
      </c>
      <c r="F182" s="24">
        <v>750245</v>
      </c>
    </row>
    <row r="183" spans="1:6" outlineLevel="1" x14ac:dyDescent="0.2">
      <c r="A183" s="1" t="s">
        <v>525</v>
      </c>
      <c r="B183" s="8" t="s">
        <v>526</v>
      </c>
      <c r="C183" s="26" t="s">
        <v>527</v>
      </c>
      <c r="D183" s="23">
        <f t="shared" si="2"/>
        <v>-1069040</v>
      </c>
      <c r="E183" s="24">
        <v>-4368952</v>
      </c>
      <c r="F183" s="24">
        <v>-5437992</v>
      </c>
    </row>
    <row r="184" spans="1:6" outlineLevel="1" x14ac:dyDescent="0.2">
      <c r="A184" s="1" t="s">
        <v>528</v>
      </c>
      <c r="B184" s="8" t="s">
        <v>529</v>
      </c>
      <c r="C184" s="26" t="s">
        <v>530</v>
      </c>
      <c r="D184" s="23">
        <f t="shared" si="2"/>
        <v>-144076</v>
      </c>
      <c r="E184" s="24">
        <v>-437304</v>
      </c>
      <c r="F184" s="24">
        <v>-581380</v>
      </c>
    </row>
    <row r="185" spans="1:6" outlineLevel="1" x14ac:dyDescent="0.2">
      <c r="A185" s="1" t="s">
        <v>531</v>
      </c>
      <c r="B185" s="8" t="s">
        <v>532</v>
      </c>
      <c r="C185" s="26" t="s">
        <v>533</v>
      </c>
      <c r="D185" s="23">
        <f t="shared" si="2"/>
        <v>-280.43</v>
      </c>
      <c r="E185" s="24">
        <v>-54.32</v>
      </c>
      <c r="F185" s="24">
        <v>-334.75</v>
      </c>
    </row>
    <row r="186" spans="1:6" outlineLevel="1" x14ac:dyDescent="0.2">
      <c r="A186" s="1" t="s">
        <v>534</v>
      </c>
      <c r="B186" s="8" t="s">
        <v>535</v>
      </c>
      <c r="C186" s="26" t="s">
        <v>536</v>
      </c>
      <c r="D186" s="23">
        <f t="shared" si="2"/>
        <v>4672.3499999999995</v>
      </c>
      <c r="E186" s="24">
        <v>5034.37</v>
      </c>
      <c r="F186" s="24">
        <v>9706.7199999999993</v>
      </c>
    </row>
    <row r="187" spans="1:6" outlineLevel="1" x14ac:dyDescent="0.2">
      <c r="A187" s="1" t="s">
        <v>537</v>
      </c>
      <c r="B187" s="8" t="s">
        <v>538</v>
      </c>
      <c r="C187" s="26" t="s">
        <v>539</v>
      </c>
      <c r="D187" s="23">
        <f t="shared" si="2"/>
        <v>904.58</v>
      </c>
      <c r="E187" s="24">
        <v>100</v>
      </c>
      <c r="F187" s="24">
        <v>1004.58</v>
      </c>
    </row>
    <row r="188" spans="1:6" outlineLevel="1" x14ac:dyDescent="0.2">
      <c r="A188" s="1" t="s">
        <v>540</v>
      </c>
      <c r="B188" s="8" t="s">
        <v>541</v>
      </c>
      <c r="C188" s="26" t="s">
        <v>542</v>
      </c>
      <c r="D188" s="23">
        <f t="shared" si="2"/>
        <v>22.19</v>
      </c>
      <c r="E188" s="24">
        <v>0</v>
      </c>
      <c r="F188" s="24">
        <v>22.19</v>
      </c>
    </row>
    <row r="189" spans="1:6" outlineLevel="1" x14ac:dyDescent="0.2">
      <c r="A189" s="1" t="s">
        <v>543</v>
      </c>
      <c r="B189" s="8" t="s">
        <v>544</v>
      </c>
      <c r="C189" s="26" t="s">
        <v>545</v>
      </c>
      <c r="D189" s="23">
        <f t="shared" si="2"/>
        <v>160427.05000000002</v>
      </c>
      <c r="E189" s="24">
        <v>144901.85</v>
      </c>
      <c r="F189" s="24">
        <v>305328.90000000002</v>
      </c>
    </row>
    <row r="190" spans="1:6" outlineLevel="1" x14ac:dyDescent="0.2">
      <c r="A190" s="1" t="s">
        <v>546</v>
      </c>
      <c r="B190" s="8" t="s">
        <v>547</v>
      </c>
      <c r="C190" s="26" t="s">
        <v>548</v>
      </c>
      <c r="D190" s="23">
        <f t="shared" si="2"/>
        <v>13766.409999999998</v>
      </c>
      <c r="E190" s="24">
        <v>8717.7100000000009</v>
      </c>
      <c r="F190" s="24">
        <v>22484.12</v>
      </c>
    </row>
    <row r="191" spans="1:6" outlineLevel="1" x14ac:dyDescent="0.2">
      <c r="A191" s="1" t="s">
        <v>549</v>
      </c>
      <c r="B191" s="8" t="s">
        <v>550</v>
      </c>
      <c r="C191" s="26" t="s">
        <v>551</v>
      </c>
      <c r="D191" s="23">
        <f t="shared" si="2"/>
        <v>90237.53</v>
      </c>
      <c r="E191" s="24">
        <v>87601.91</v>
      </c>
      <c r="F191" s="24">
        <v>177839.44</v>
      </c>
    </row>
    <row r="192" spans="1:6" outlineLevel="1" x14ac:dyDescent="0.2">
      <c r="A192" s="1" t="s">
        <v>552</v>
      </c>
      <c r="B192" s="8" t="s">
        <v>553</v>
      </c>
      <c r="C192" s="26" t="s">
        <v>554</v>
      </c>
      <c r="D192" s="23">
        <f t="shared" si="2"/>
        <v>-75296.600000000006</v>
      </c>
      <c r="E192" s="24">
        <v>-71412.5</v>
      </c>
      <c r="F192" s="24">
        <v>-146709.1</v>
      </c>
    </row>
    <row r="193" spans="1:6" outlineLevel="1" x14ac:dyDescent="0.2">
      <c r="A193" s="1" t="s">
        <v>555</v>
      </c>
      <c r="B193" s="8" t="s">
        <v>556</v>
      </c>
      <c r="C193" s="26" t="s">
        <v>557</v>
      </c>
      <c r="D193" s="23">
        <f t="shared" si="2"/>
        <v>-10899615.34</v>
      </c>
      <c r="E193" s="24">
        <v>-10716546.300000001</v>
      </c>
      <c r="F193" s="24">
        <v>-21616161.640000001</v>
      </c>
    </row>
    <row r="194" spans="1:6" outlineLevel="1" x14ac:dyDescent="0.2">
      <c r="A194" s="1" t="s">
        <v>558</v>
      </c>
      <c r="B194" s="8" t="s">
        <v>559</v>
      </c>
      <c r="C194" s="26" t="s">
        <v>560</v>
      </c>
      <c r="D194" s="23">
        <f t="shared" si="2"/>
        <v>-22934803.929999996</v>
      </c>
      <c r="E194" s="24">
        <v>-23536556.370000001</v>
      </c>
      <c r="F194" s="24">
        <v>-46471360.299999997</v>
      </c>
    </row>
    <row r="195" spans="1:6" outlineLevel="1" x14ac:dyDescent="0.2">
      <c r="A195" s="1" t="s">
        <v>561</v>
      </c>
      <c r="B195" s="8" t="s">
        <v>562</v>
      </c>
      <c r="C195" s="26" t="s">
        <v>563</v>
      </c>
      <c r="D195" s="23">
        <f t="shared" si="2"/>
        <v>-174193.46000000002</v>
      </c>
      <c r="E195" s="24">
        <v>-153619.56</v>
      </c>
      <c r="F195" s="24">
        <v>-327813.02</v>
      </c>
    </row>
    <row r="196" spans="1:6" outlineLevel="1" x14ac:dyDescent="0.2">
      <c r="A196" s="1" t="s">
        <v>564</v>
      </c>
      <c r="B196" s="8" t="s">
        <v>565</v>
      </c>
      <c r="C196" s="26" t="s">
        <v>566</v>
      </c>
      <c r="D196" s="23">
        <f t="shared" si="2"/>
        <v>-1812501.7799999998</v>
      </c>
      <c r="E196" s="24">
        <v>-2334593.81</v>
      </c>
      <c r="F196" s="24">
        <v>-4147095.59</v>
      </c>
    </row>
    <row r="197" spans="1:6" outlineLevel="1" x14ac:dyDescent="0.2">
      <c r="A197" s="1" t="s">
        <v>567</v>
      </c>
      <c r="B197" s="8" t="s">
        <v>568</v>
      </c>
      <c r="C197" s="26" t="s">
        <v>569</v>
      </c>
      <c r="D197" s="23">
        <f t="shared" si="2"/>
        <v>0</v>
      </c>
      <c r="E197" s="24">
        <v>266.37</v>
      </c>
      <c r="F197" s="24">
        <v>266.37</v>
      </c>
    </row>
    <row r="198" spans="1:6" outlineLevel="1" x14ac:dyDescent="0.2">
      <c r="A198" s="1" t="s">
        <v>570</v>
      </c>
      <c r="B198" s="8" t="s">
        <v>571</v>
      </c>
      <c r="C198" s="26" t="s">
        <v>572</v>
      </c>
      <c r="D198" s="23">
        <f t="shared" si="2"/>
        <v>105.34</v>
      </c>
      <c r="E198" s="24">
        <v>147.31</v>
      </c>
      <c r="F198" s="24">
        <v>252.65</v>
      </c>
    </row>
    <row r="199" spans="1:6" outlineLevel="1" x14ac:dyDescent="0.2">
      <c r="A199" s="1" t="s">
        <v>573</v>
      </c>
      <c r="B199" s="8" t="s">
        <v>574</v>
      </c>
      <c r="C199" s="26" t="s">
        <v>575</v>
      </c>
      <c r="D199" s="23">
        <f t="shared" si="2"/>
        <v>206</v>
      </c>
      <c r="E199" s="24">
        <v>5042.93</v>
      </c>
      <c r="F199" s="24">
        <v>5248.93</v>
      </c>
    </row>
    <row r="200" spans="1:6" outlineLevel="1" x14ac:dyDescent="0.2">
      <c r="A200" s="1" t="s">
        <v>576</v>
      </c>
      <c r="B200" s="8" t="s">
        <v>577</v>
      </c>
      <c r="C200" s="26" t="s">
        <v>578</v>
      </c>
      <c r="D200" s="23">
        <f t="shared" si="2"/>
        <v>1108.3800000000001</v>
      </c>
      <c r="E200" s="24">
        <v>-1108.3800000000001</v>
      </c>
      <c r="F200" s="24">
        <v>0</v>
      </c>
    </row>
    <row r="201" spans="1:6" outlineLevel="1" x14ac:dyDescent="0.2">
      <c r="A201" s="1" t="s">
        <v>579</v>
      </c>
      <c r="B201" s="8" t="s">
        <v>580</v>
      </c>
      <c r="C201" s="26" t="s">
        <v>581</v>
      </c>
      <c r="D201" s="23">
        <f t="shared" si="2"/>
        <v>491302.27999999991</v>
      </c>
      <c r="E201" s="24">
        <v>537039.18000000005</v>
      </c>
      <c r="F201" s="24">
        <v>1028341.46</v>
      </c>
    </row>
    <row r="202" spans="1:6" outlineLevel="1" x14ac:dyDescent="0.2">
      <c r="A202" s="1" t="s">
        <v>582</v>
      </c>
      <c r="B202" s="8" t="s">
        <v>583</v>
      </c>
      <c r="C202" s="26" t="s">
        <v>584</v>
      </c>
      <c r="D202" s="23">
        <f t="shared" si="2"/>
        <v>95387.060000000012</v>
      </c>
      <c r="E202" s="24">
        <v>85868.64</v>
      </c>
      <c r="F202" s="24">
        <v>181255.7</v>
      </c>
    </row>
    <row r="203" spans="1:6" outlineLevel="1" x14ac:dyDescent="0.2">
      <c r="A203" s="1" t="s">
        <v>585</v>
      </c>
      <c r="B203" s="8" t="s">
        <v>586</v>
      </c>
      <c r="C203" s="26" t="s">
        <v>587</v>
      </c>
      <c r="D203" s="23">
        <f t="shared" si="2"/>
        <v>835224.32</v>
      </c>
      <c r="E203" s="24">
        <v>870875.92</v>
      </c>
      <c r="F203" s="24">
        <v>1706100.24</v>
      </c>
    </row>
    <row r="204" spans="1:6" outlineLevel="1" x14ac:dyDescent="0.2">
      <c r="A204" s="1" t="s">
        <v>588</v>
      </c>
      <c r="B204" s="8" t="s">
        <v>589</v>
      </c>
      <c r="C204" s="26" t="s">
        <v>590</v>
      </c>
      <c r="D204" s="23">
        <f t="shared" si="2"/>
        <v>162365.77000000002</v>
      </c>
      <c r="E204" s="24">
        <v>152481.06</v>
      </c>
      <c r="F204" s="24">
        <v>314846.83</v>
      </c>
    </row>
    <row r="205" spans="1:6" outlineLevel="1" x14ac:dyDescent="0.2">
      <c r="A205" s="1" t="s">
        <v>591</v>
      </c>
      <c r="B205" s="8" t="s">
        <v>592</v>
      </c>
      <c r="C205" s="26" t="s">
        <v>593</v>
      </c>
      <c r="D205" s="23">
        <f t="shared" ref="D205:D238" si="3">F205-E205</f>
        <v>23032.57</v>
      </c>
      <c r="E205" s="24">
        <v>20800.64</v>
      </c>
      <c r="F205" s="24">
        <v>43833.21</v>
      </c>
    </row>
    <row r="206" spans="1:6" outlineLevel="1" x14ac:dyDescent="0.2">
      <c r="A206" s="1" t="s">
        <v>594</v>
      </c>
      <c r="B206" s="8" t="s">
        <v>595</v>
      </c>
      <c r="C206" s="26" t="s">
        <v>596</v>
      </c>
      <c r="D206" s="23">
        <f t="shared" si="3"/>
        <v>18843.86</v>
      </c>
      <c r="E206" s="24">
        <v>17017.510000000002</v>
      </c>
      <c r="F206" s="24">
        <v>35861.370000000003</v>
      </c>
    </row>
    <row r="207" spans="1:6" outlineLevel="1" x14ac:dyDescent="0.2">
      <c r="A207" s="1" t="s">
        <v>597</v>
      </c>
      <c r="B207" s="8" t="s">
        <v>598</v>
      </c>
      <c r="C207" s="26" t="s">
        <v>599</v>
      </c>
      <c r="D207" s="23">
        <f t="shared" si="3"/>
        <v>111341.29999999999</v>
      </c>
      <c r="E207" s="24">
        <v>102036.54000000001</v>
      </c>
      <c r="F207" s="24">
        <v>213377.84</v>
      </c>
    </row>
    <row r="208" spans="1:6" outlineLevel="1" x14ac:dyDescent="0.2">
      <c r="A208" s="1" t="s">
        <v>600</v>
      </c>
      <c r="B208" s="8" t="s">
        <v>601</v>
      </c>
      <c r="C208" s="26" t="s">
        <v>602</v>
      </c>
      <c r="D208" s="23">
        <f t="shared" si="3"/>
        <v>106322.26</v>
      </c>
      <c r="E208" s="24">
        <v>97387.680000000008</v>
      </c>
      <c r="F208" s="24">
        <v>203709.94</v>
      </c>
    </row>
    <row r="209" spans="1:6" outlineLevel="1" x14ac:dyDescent="0.2">
      <c r="A209" s="1" t="s">
        <v>603</v>
      </c>
      <c r="B209" s="8" t="s">
        <v>604</v>
      </c>
      <c r="C209" s="26" t="s">
        <v>605</v>
      </c>
      <c r="D209" s="23">
        <f t="shared" si="3"/>
        <v>21368.810000000005</v>
      </c>
      <c r="E209" s="24">
        <v>19459.89</v>
      </c>
      <c r="F209" s="24">
        <v>40828.700000000004</v>
      </c>
    </row>
    <row r="210" spans="1:6" outlineLevel="1" x14ac:dyDescent="0.2">
      <c r="A210" s="1" t="s">
        <v>606</v>
      </c>
      <c r="B210" s="8" t="s">
        <v>607</v>
      </c>
      <c r="C210" s="26" t="s">
        <v>608</v>
      </c>
      <c r="D210" s="23">
        <f t="shared" si="3"/>
        <v>56161.8</v>
      </c>
      <c r="E210" s="24">
        <v>50868.880000000005</v>
      </c>
      <c r="F210" s="24">
        <v>107030.68000000001</v>
      </c>
    </row>
    <row r="211" spans="1:6" outlineLevel="1" x14ac:dyDescent="0.2">
      <c r="A211" s="1" t="s">
        <v>609</v>
      </c>
      <c r="B211" s="8" t="s">
        <v>610</v>
      </c>
      <c r="C211" s="26" t="s">
        <v>611</v>
      </c>
      <c r="D211" s="23">
        <f t="shared" si="3"/>
        <v>23032.38</v>
      </c>
      <c r="E211" s="24">
        <v>20800.439999999999</v>
      </c>
      <c r="F211" s="24">
        <v>43832.82</v>
      </c>
    </row>
    <row r="212" spans="1:6" outlineLevel="1" x14ac:dyDescent="0.2">
      <c r="A212" s="1" t="s">
        <v>612</v>
      </c>
      <c r="B212" s="8" t="s">
        <v>613</v>
      </c>
      <c r="C212" s="26" t="s">
        <v>614</v>
      </c>
      <c r="D212" s="23">
        <f t="shared" si="3"/>
        <v>26663.149999999998</v>
      </c>
      <c r="E212" s="24">
        <v>22170.09</v>
      </c>
      <c r="F212" s="24">
        <v>48833.24</v>
      </c>
    </row>
    <row r="213" spans="1:6" outlineLevel="1" x14ac:dyDescent="0.2">
      <c r="A213" s="1" t="s">
        <v>615</v>
      </c>
      <c r="B213" s="8" t="s">
        <v>616</v>
      </c>
      <c r="C213" s="26" t="s">
        <v>617</v>
      </c>
      <c r="D213" s="23">
        <f t="shared" si="3"/>
        <v>30838.06</v>
      </c>
      <c r="E213" s="24">
        <v>16834.84</v>
      </c>
      <c r="F213" s="24">
        <v>47672.9</v>
      </c>
    </row>
    <row r="214" spans="1:6" outlineLevel="1" x14ac:dyDescent="0.2">
      <c r="A214" s="1" t="s">
        <v>618</v>
      </c>
      <c r="B214" s="8" t="s">
        <v>619</v>
      </c>
      <c r="C214" s="26" t="s">
        <v>620</v>
      </c>
      <c r="D214" s="23">
        <f t="shared" si="3"/>
        <v>9512.77</v>
      </c>
      <c r="E214" s="24">
        <v>9885.82</v>
      </c>
      <c r="F214" s="24">
        <v>19398.59</v>
      </c>
    </row>
    <row r="215" spans="1:6" outlineLevel="1" x14ac:dyDescent="0.2">
      <c r="A215" s="1" t="s">
        <v>621</v>
      </c>
      <c r="B215" s="8" t="s">
        <v>622</v>
      </c>
      <c r="C215" s="26" t="s">
        <v>623</v>
      </c>
      <c r="D215" s="23">
        <f t="shared" si="3"/>
        <v>48875.950000000004</v>
      </c>
      <c r="E215" s="24">
        <v>58544.35</v>
      </c>
      <c r="F215" s="24">
        <v>107420.3</v>
      </c>
    </row>
    <row r="216" spans="1:6" outlineLevel="1" x14ac:dyDescent="0.2">
      <c r="A216" s="1" t="s">
        <v>624</v>
      </c>
      <c r="B216" s="8" t="s">
        <v>625</v>
      </c>
      <c r="C216" s="26" t="s">
        <v>626</v>
      </c>
      <c r="D216" s="23">
        <f t="shared" si="3"/>
        <v>190.73</v>
      </c>
      <c r="E216" s="24">
        <v>0</v>
      </c>
      <c r="F216" s="24">
        <v>190.73</v>
      </c>
    </row>
    <row r="217" spans="1:6" outlineLevel="1" x14ac:dyDescent="0.2">
      <c r="A217" s="1" t="s">
        <v>627</v>
      </c>
      <c r="B217" s="8" t="s">
        <v>628</v>
      </c>
      <c r="C217" s="26" t="s">
        <v>629</v>
      </c>
      <c r="D217" s="23">
        <f t="shared" si="3"/>
        <v>2244805.12</v>
      </c>
      <c r="E217" s="24">
        <v>1872869.24</v>
      </c>
      <c r="F217" s="24">
        <v>4117674.36</v>
      </c>
    </row>
    <row r="218" spans="1:6" outlineLevel="1" x14ac:dyDescent="0.2">
      <c r="A218" s="1" t="s">
        <v>630</v>
      </c>
      <c r="B218" s="8" t="s">
        <v>631</v>
      </c>
      <c r="C218" s="26" t="s">
        <v>632</v>
      </c>
      <c r="D218" s="23">
        <f t="shared" si="3"/>
        <v>-148.20999999999998</v>
      </c>
      <c r="E218" s="24">
        <v>-353.28000000000003</v>
      </c>
      <c r="F218" s="24">
        <v>-501.49</v>
      </c>
    </row>
    <row r="219" spans="1:6" outlineLevel="1" x14ac:dyDescent="0.2">
      <c r="A219" s="1" t="s">
        <v>633</v>
      </c>
      <c r="B219" s="8" t="s">
        <v>634</v>
      </c>
      <c r="C219" s="26" t="s">
        <v>635</v>
      </c>
      <c r="D219" s="23">
        <f t="shared" si="3"/>
        <v>240717.91000000003</v>
      </c>
      <c r="E219" s="24">
        <v>343564.41000000003</v>
      </c>
      <c r="F219" s="24">
        <v>584282.32000000007</v>
      </c>
    </row>
    <row r="220" spans="1:6" outlineLevel="1" x14ac:dyDescent="0.2">
      <c r="A220" s="1" t="s">
        <v>636</v>
      </c>
      <c r="B220" s="8" t="s">
        <v>637</v>
      </c>
      <c r="C220" s="26" t="s">
        <v>638</v>
      </c>
      <c r="D220" s="23">
        <f t="shared" si="3"/>
        <v>12218.980000000001</v>
      </c>
      <c r="E220" s="24">
        <v>-181.03</v>
      </c>
      <c r="F220" s="24">
        <v>12037.95</v>
      </c>
    </row>
    <row r="221" spans="1:6" outlineLevel="1" x14ac:dyDescent="0.2">
      <c r="A221" s="1" t="s">
        <v>639</v>
      </c>
      <c r="B221" s="8" t="s">
        <v>640</v>
      </c>
      <c r="C221" s="26" t="s">
        <v>641</v>
      </c>
      <c r="D221" s="23">
        <f t="shared" si="3"/>
        <v>4.7</v>
      </c>
      <c r="E221" s="24">
        <v>4.05</v>
      </c>
      <c r="F221" s="24">
        <v>8.75</v>
      </c>
    </row>
    <row r="222" spans="1:6" outlineLevel="1" x14ac:dyDescent="0.2">
      <c r="A222" s="1" t="s">
        <v>642</v>
      </c>
      <c r="B222" s="8" t="s">
        <v>643</v>
      </c>
      <c r="C222" s="26" t="s">
        <v>644</v>
      </c>
      <c r="D222" s="23">
        <f t="shared" si="3"/>
        <v>10087956.700000001</v>
      </c>
      <c r="E222" s="24">
        <v>9839539.7200000007</v>
      </c>
      <c r="F222" s="24">
        <v>19927496.420000002</v>
      </c>
    </row>
    <row r="223" spans="1:6" outlineLevel="1" x14ac:dyDescent="0.2">
      <c r="A223" s="1" t="s">
        <v>645</v>
      </c>
      <c r="B223" s="8" t="s">
        <v>646</v>
      </c>
      <c r="C223" s="26" t="s">
        <v>647</v>
      </c>
      <c r="D223" s="23">
        <f t="shared" si="3"/>
        <v>32000</v>
      </c>
      <c r="E223" s="24">
        <v>200234.12</v>
      </c>
      <c r="F223" s="24">
        <v>232234.12</v>
      </c>
    </row>
    <row r="224" spans="1:6" outlineLevel="1" x14ac:dyDescent="0.2">
      <c r="A224" s="1" t="s">
        <v>648</v>
      </c>
      <c r="B224" s="8" t="s">
        <v>649</v>
      </c>
      <c r="C224" s="26" t="s">
        <v>650</v>
      </c>
      <c r="D224" s="23">
        <f t="shared" si="3"/>
        <v>154034</v>
      </c>
      <c r="E224" s="24">
        <v>1347582</v>
      </c>
      <c r="F224" s="24">
        <v>1501616</v>
      </c>
    </row>
    <row r="225" spans="1:10" outlineLevel="1" x14ac:dyDescent="0.2">
      <c r="A225" s="1" t="s">
        <v>651</v>
      </c>
      <c r="B225" s="8" t="s">
        <v>652</v>
      </c>
      <c r="C225" s="26" t="s">
        <v>653</v>
      </c>
      <c r="D225" s="23">
        <f t="shared" si="3"/>
        <v>604559.32000000007</v>
      </c>
      <c r="E225" s="24">
        <v>133535.21</v>
      </c>
      <c r="F225" s="24">
        <v>738094.53</v>
      </c>
    </row>
    <row r="226" spans="1:10" outlineLevel="1" x14ac:dyDescent="0.2">
      <c r="A226" s="1" t="s">
        <v>654</v>
      </c>
      <c r="B226" s="8" t="s">
        <v>655</v>
      </c>
      <c r="C226" s="26" t="s">
        <v>656</v>
      </c>
      <c r="D226" s="23">
        <f t="shared" si="3"/>
        <v>33344.949999999997</v>
      </c>
      <c r="E226" s="24">
        <v>31540.31</v>
      </c>
      <c r="F226" s="24">
        <v>64885.26</v>
      </c>
    </row>
    <row r="227" spans="1:10" outlineLevel="1" x14ac:dyDescent="0.2">
      <c r="A227" s="1" t="s">
        <v>657</v>
      </c>
      <c r="B227" s="8" t="s">
        <v>658</v>
      </c>
      <c r="C227" s="26" t="s">
        <v>659</v>
      </c>
      <c r="D227" s="23">
        <f t="shared" si="3"/>
        <v>9627094.6099999994</v>
      </c>
      <c r="E227" s="24">
        <v>9824425.75</v>
      </c>
      <c r="F227" s="24">
        <v>19451520.359999999</v>
      </c>
    </row>
    <row r="228" spans="1:10" outlineLevel="1" x14ac:dyDescent="0.2">
      <c r="A228" s="1" t="s">
        <v>660</v>
      </c>
      <c r="B228" s="8" t="s">
        <v>661</v>
      </c>
      <c r="C228" s="26" t="s">
        <v>662</v>
      </c>
      <c r="D228" s="23">
        <f t="shared" si="3"/>
        <v>2069.4700000000003</v>
      </c>
      <c r="E228" s="24">
        <v>2069.4700000000003</v>
      </c>
      <c r="F228" s="24">
        <v>4138.9400000000005</v>
      </c>
    </row>
    <row r="229" spans="1:10" outlineLevel="1" x14ac:dyDescent="0.2">
      <c r="A229" s="1" t="s">
        <v>663</v>
      </c>
      <c r="B229" s="8" t="s">
        <v>664</v>
      </c>
      <c r="C229" s="26" t="s">
        <v>665</v>
      </c>
      <c r="D229" s="23">
        <f t="shared" si="3"/>
        <v>213561.98</v>
      </c>
      <c r="E229" s="24">
        <v>160960.65</v>
      </c>
      <c r="F229" s="24">
        <v>374522.63</v>
      </c>
    </row>
    <row r="230" spans="1:10" outlineLevel="1" x14ac:dyDescent="0.2">
      <c r="A230" s="1" t="s">
        <v>666</v>
      </c>
      <c r="B230" s="8" t="s">
        <v>667</v>
      </c>
      <c r="C230" s="26" t="s">
        <v>668</v>
      </c>
      <c r="D230" s="23">
        <f t="shared" si="3"/>
        <v>2529576.2699999996</v>
      </c>
      <c r="E230" s="24">
        <v>2873303.16</v>
      </c>
      <c r="F230" s="24">
        <v>5402879.4299999997</v>
      </c>
    </row>
    <row r="231" spans="1:10" outlineLevel="1" x14ac:dyDescent="0.2">
      <c r="A231" s="1" t="s">
        <v>669</v>
      </c>
      <c r="B231" s="8" t="s">
        <v>670</v>
      </c>
      <c r="C231" s="26" t="s">
        <v>671</v>
      </c>
      <c r="D231" s="23">
        <f t="shared" si="3"/>
        <v>-392091.09</v>
      </c>
      <c r="E231" s="24">
        <v>-392091.09</v>
      </c>
      <c r="F231" s="24">
        <v>-784182.18</v>
      </c>
    </row>
    <row r="232" spans="1:10" outlineLevel="1" x14ac:dyDescent="0.2">
      <c r="A232" s="1" t="s">
        <v>672</v>
      </c>
      <c r="B232" s="8" t="s">
        <v>673</v>
      </c>
      <c r="C232" s="26" t="s">
        <v>674</v>
      </c>
      <c r="D232" s="23">
        <f t="shared" si="3"/>
        <v>651.7399999999999</v>
      </c>
      <c r="E232" s="24">
        <v>733.83</v>
      </c>
      <c r="F232" s="24">
        <v>1385.57</v>
      </c>
    </row>
    <row r="233" spans="1:10" outlineLevel="1" x14ac:dyDescent="0.2">
      <c r="A233" s="1" t="s">
        <v>675</v>
      </c>
      <c r="B233" s="8" t="s">
        <v>676</v>
      </c>
      <c r="C233" s="26" t="s">
        <v>677</v>
      </c>
      <c r="D233" s="23">
        <f t="shared" si="3"/>
        <v>184.81000000000495</v>
      </c>
      <c r="E233" s="24">
        <v>45447.21</v>
      </c>
      <c r="F233" s="24">
        <v>45632.020000000004</v>
      </c>
    </row>
    <row r="234" spans="1:10" outlineLevel="1" x14ac:dyDescent="0.2">
      <c r="A234" s="1" t="s">
        <v>678</v>
      </c>
      <c r="B234" s="8" t="s">
        <v>679</v>
      </c>
      <c r="C234" s="26" t="s">
        <v>680</v>
      </c>
      <c r="D234" s="23">
        <f t="shared" si="3"/>
        <v>40038.49</v>
      </c>
      <c r="E234" s="24">
        <v>42495.200000000004</v>
      </c>
      <c r="F234" s="24">
        <v>82533.69</v>
      </c>
    </row>
    <row r="235" spans="1:10" outlineLevel="1" x14ac:dyDescent="0.2">
      <c r="A235" s="1" t="s">
        <v>681</v>
      </c>
      <c r="B235" s="8" t="s">
        <v>682</v>
      </c>
      <c r="C235" s="26" t="s">
        <v>683</v>
      </c>
      <c r="D235" s="23">
        <f t="shared" si="3"/>
        <v>1421827.5199999998</v>
      </c>
      <c r="E235" s="24">
        <v>1272168.07</v>
      </c>
      <c r="F235" s="24">
        <v>2693995.59</v>
      </c>
    </row>
    <row r="236" spans="1:10" outlineLevel="1" x14ac:dyDescent="0.2">
      <c r="A236" s="1" t="s">
        <v>684</v>
      </c>
      <c r="B236" s="8" t="s">
        <v>685</v>
      </c>
      <c r="C236" s="26" t="s">
        <v>686</v>
      </c>
      <c r="D236" s="23">
        <f t="shared" si="3"/>
        <v>2881032.59</v>
      </c>
      <c r="E236" s="24">
        <v>3147560.7</v>
      </c>
      <c r="F236" s="24">
        <v>6028593.29</v>
      </c>
    </row>
    <row r="237" spans="1:10" outlineLevel="1" x14ac:dyDescent="0.2">
      <c r="A237" s="1" t="s">
        <v>687</v>
      </c>
      <c r="B237" s="8" t="s">
        <v>688</v>
      </c>
      <c r="C237" s="26" t="s">
        <v>689</v>
      </c>
      <c r="D237" s="23">
        <f t="shared" si="3"/>
        <v>2442687.7999999998</v>
      </c>
      <c r="E237" s="24">
        <v>2339015.96</v>
      </c>
      <c r="F237" s="24">
        <v>4781703.76</v>
      </c>
    </row>
    <row r="238" spans="1:10" outlineLevel="1" x14ac:dyDescent="0.2">
      <c r="A238" s="1" t="s">
        <v>690</v>
      </c>
      <c r="B238" s="8" t="s">
        <v>691</v>
      </c>
      <c r="C238" s="26" t="s">
        <v>692</v>
      </c>
      <c r="D238" s="27">
        <f t="shared" si="3"/>
        <v>-2442687.7999999998</v>
      </c>
      <c r="E238" s="28">
        <v>-2339015.96</v>
      </c>
      <c r="F238" s="28">
        <v>-4781703.76</v>
      </c>
    </row>
    <row r="239" spans="1:10" x14ac:dyDescent="0.2">
      <c r="A239" s="1" t="s">
        <v>4</v>
      </c>
      <c r="C239" s="17" t="s">
        <v>7</v>
      </c>
      <c r="D239" s="24">
        <f>F239-E239</f>
        <v>1.5832483768463135E-8</v>
      </c>
      <c r="E239" s="24">
        <v>-1.862645149230957E-9</v>
      </c>
      <c r="F239" s="24">
        <v>1.3969838619232178E-8</v>
      </c>
      <c r="G239" s="6"/>
      <c r="H239" s="6"/>
      <c r="I239" s="2"/>
      <c r="J239" s="6"/>
    </row>
    <row r="240" spans="1:10" x14ac:dyDescent="0.2">
      <c r="D240" s="10"/>
      <c r="E240" s="11"/>
      <c r="G240" s="6"/>
      <c r="H240" s="6"/>
      <c r="I240" s="2"/>
      <c r="J240" s="6"/>
    </row>
    <row r="241" spans="4:10" x14ac:dyDescent="0.2">
      <c r="D241" s="10"/>
      <c r="E241" s="11"/>
      <c r="F241" s="10"/>
      <c r="G241" s="6"/>
      <c r="H241" s="6"/>
      <c r="I241" s="2"/>
      <c r="J241" s="6"/>
    </row>
    <row r="242" spans="4:10" x14ac:dyDescent="0.2">
      <c r="D242" s="10"/>
      <c r="E242" s="11"/>
      <c r="F242" s="14" t="str">
        <f>"Run:  "&amp;TEXT(NvsEndTime,"MMMM DD, YYYY at HH:MM")</f>
        <v>Run:  July 14, 2021 at 15:25</v>
      </c>
      <c r="G242" s="6"/>
      <c r="H242" s="6"/>
      <c r="I242" s="2"/>
      <c r="J242" s="6"/>
    </row>
    <row r="243" spans="4:10" x14ac:dyDescent="0.2">
      <c r="D243" s="10"/>
      <c r="E243" s="11"/>
      <c r="F243" s="22" t="s">
        <v>697</v>
      </c>
      <c r="G243" s="6"/>
      <c r="H243" s="6"/>
      <c r="I243" s="2"/>
      <c r="J243" s="6"/>
    </row>
    <row r="244" spans="4:10" x14ac:dyDescent="0.2">
      <c r="D244" s="10"/>
      <c r="E244" s="11"/>
      <c r="F244" s="10"/>
      <c r="G244" s="6"/>
      <c r="H244" s="6"/>
      <c r="I244" s="2"/>
      <c r="J244" s="6"/>
    </row>
    <row r="245" spans="4:10" x14ac:dyDescent="0.2">
      <c r="D245" s="10"/>
      <c r="E245" s="11"/>
      <c r="F245" s="10"/>
      <c r="G245" s="6"/>
      <c r="H245" s="6"/>
      <c r="I245" s="2"/>
      <c r="J245" s="6"/>
    </row>
    <row r="246" spans="4:10" x14ac:dyDescent="0.2">
      <c r="D246" s="10"/>
      <c r="E246" s="11"/>
      <c r="F246" s="10"/>
      <c r="G246" s="6"/>
      <c r="H246" s="6"/>
      <c r="I246" s="2"/>
      <c r="J246" s="6"/>
    </row>
    <row r="247" spans="4:10" x14ac:dyDescent="0.2">
      <c r="D247" s="10"/>
      <c r="E247" s="11"/>
      <c r="F247" s="10"/>
      <c r="G247" s="6"/>
      <c r="H247" s="6"/>
      <c r="I247" s="2"/>
      <c r="J247" s="6"/>
    </row>
    <row r="248" spans="4:10" x14ac:dyDescent="0.2">
      <c r="D248" s="10"/>
      <c r="E248" s="11"/>
      <c r="F248" s="10"/>
      <c r="G248" s="6"/>
      <c r="H248" s="6"/>
      <c r="I248" s="2"/>
      <c r="J248" s="6"/>
    </row>
    <row r="249" spans="4:10" x14ac:dyDescent="0.2">
      <c r="D249" s="10"/>
      <c r="E249" s="11"/>
      <c r="F249" s="10"/>
      <c r="G249" s="6"/>
      <c r="H249" s="6"/>
      <c r="I249" s="2"/>
      <c r="J249" s="6"/>
    </row>
    <row r="250" spans="4:10" x14ac:dyDescent="0.2">
      <c r="D250" s="10"/>
      <c r="E250" s="11"/>
      <c r="F250" s="10"/>
      <c r="G250" s="6"/>
      <c r="H250" s="6"/>
      <c r="I250" s="2"/>
      <c r="J250" s="6"/>
    </row>
    <row r="251" spans="4:10" x14ac:dyDescent="0.2">
      <c r="D251" s="10"/>
      <c r="E251" s="11"/>
      <c r="F251" s="10"/>
      <c r="G251" s="6"/>
      <c r="H251" s="6"/>
      <c r="I251" s="2"/>
      <c r="J251" s="6"/>
    </row>
    <row r="252" spans="4:10" x14ac:dyDescent="0.2">
      <c r="D252" s="10"/>
      <c r="E252" s="11"/>
      <c r="F252" s="10"/>
      <c r="G252" s="6"/>
      <c r="H252" s="6"/>
      <c r="I252" s="2"/>
      <c r="J252" s="6"/>
    </row>
    <row r="253" spans="4:10" x14ac:dyDescent="0.2">
      <c r="D253" s="10"/>
      <c r="E253" s="11"/>
      <c r="F253" s="10"/>
      <c r="G253" s="6"/>
      <c r="H253" s="6"/>
      <c r="I253" s="2"/>
      <c r="J253" s="6"/>
    </row>
    <row r="254" spans="4:10" x14ac:dyDescent="0.2">
      <c r="D254" s="10"/>
      <c r="E254" s="11"/>
      <c r="F254" s="10"/>
      <c r="G254" s="6"/>
      <c r="H254" s="6"/>
      <c r="I254" s="2"/>
      <c r="J254" s="6"/>
    </row>
    <row r="255" spans="4:10" x14ac:dyDescent="0.2">
      <c r="D255" s="10"/>
      <c r="E255" s="11"/>
      <c r="F255" s="10"/>
      <c r="G255" s="6"/>
      <c r="H255" s="6"/>
      <c r="I255" s="2"/>
      <c r="J255" s="6"/>
    </row>
    <row r="256" spans="4:10" x14ac:dyDescent="0.2">
      <c r="D256" s="10"/>
      <c r="E256" s="11"/>
      <c r="F256" s="10"/>
      <c r="G256" s="6"/>
      <c r="H256" s="6"/>
      <c r="I256" s="2"/>
      <c r="J256" s="6"/>
    </row>
    <row r="257" spans="4:10" x14ac:dyDescent="0.2">
      <c r="D257" s="10"/>
      <c r="E257" s="11"/>
      <c r="F257" s="10"/>
      <c r="G257" s="6"/>
      <c r="H257" s="6"/>
      <c r="I257" s="2"/>
      <c r="J257" s="6"/>
    </row>
    <row r="258" spans="4:10" x14ac:dyDescent="0.2">
      <c r="D258" s="10"/>
      <c r="E258" s="11"/>
      <c r="F258" s="10"/>
      <c r="G258" s="6"/>
      <c r="H258" s="6"/>
      <c r="I258" s="2"/>
      <c r="J258" s="6"/>
    </row>
    <row r="259" spans="4:10" x14ac:dyDescent="0.2">
      <c r="D259" s="10"/>
      <c r="E259" s="11"/>
      <c r="F259" s="10"/>
      <c r="G259" s="6"/>
      <c r="H259" s="6"/>
      <c r="I259" s="2"/>
      <c r="J259" s="6"/>
    </row>
    <row r="260" spans="4:10" x14ac:dyDescent="0.2">
      <c r="D260" s="10"/>
      <c r="E260" s="11"/>
      <c r="F260" s="10"/>
      <c r="G260" s="6"/>
      <c r="H260" s="6"/>
      <c r="I260" s="2"/>
      <c r="J260" s="6"/>
    </row>
    <row r="261" spans="4:10" x14ac:dyDescent="0.2">
      <c r="D261" s="10"/>
      <c r="E261" s="11"/>
      <c r="F261" s="10"/>
      <c r="G261" s="6"/>
      <c r="H261" s="6"/>
      <c r="I261" s="2"/>
      <c r="J261" s="6"/>
    </row>
    <row r="262" spans="4:10" x14ac:dyDescent="0.2">
      <c r="D262" s="10"/>
      <c r="E262" s="11"/>
      <c r="F262" s="10"/>
      <c r="G262" s="6"/>
      <c r="H262" s="6"/>
      <c r="I262" s="2"/>
      <c r="J262" s="6"/>
    </row>
    <row r="263" spans="4:10" x14ac:dyDescent="0.2">
      <c r="D263" s="10"/>
      <c r="E263" s="11"/>
      <c r="F263" s="10"/>
      <c r="G263" s="6"/>
      <c r="H263" s="6"/>
      <c r="I263" s="2"/>
      <c r="J263" s="6"/>
    </row>
    <row r="264" spans="4:10" x14ac:dyDescent="0.2">
      <c r="D264" s="10"/>
      <c r="E264" s="11"/>
      <c r="F264" s="10"/>
      <c r="G264" s="6"/>
      <c r="H264" s="6"/>
      <c r="I264" s="2"/>
      <c r="J264" s="6"/>
    </row>
    <row r="265" spans="4:10" x14ac:dyDescent="0.2">
      <c r="D265" s="10"/>
      <c r="E265" s="11"/>
      <c r="F265" s="10"/>
      <c r="G265" s="6"/>
      <c r="H265" s="6"/>
      <c r="I265" s="2"/>
      <c r="J265" s="6"/>
    </row>
    <row r="266" spans="4:10" x14ac:dyDescent="0.2">
      <c r="D266" s="10"/>
      <c r="E266" s="11"/>
      <c r="F266" s="10"/>
      <c r="G266" s="6"/>
      <c r="H266" s="6"/>
      <c r="I266" s="2"/>
      <c r="J266" s="6"/>
    </row>
    <row r="267" spans="4:10" x14ac:dyDescent="0.2">
      <c r="D267" s="10"/>
      <c r="E267" s="11"/>
      <c r="F267" s="10"/>
      <c r="G267" s="6"/>
      <c r="H267" s="6"/>
      <c r="I267" s="2"/>
      <c r="J267" s="6"/>
    </row>
    <row r="268" spans="4:10" x14ac:dyDescent="0.2">
      <c r="D268" s="10"/>
      <c r="E268" s="11"/>
      <c r="F268" s="10"/>
      <c r="G268" s="6"/>
      <c r="H268" s="6"/>
      <c r="I268" s="2"/>
      <c r="J268" s="6"/>
    </row>
    <row r="269" spans="4:10" x14ac:dyDescent="0.2">
      <c r="D269" s="10"/>
      <c r="E269" s="11"/>
      <c r="F269" s="10"/>
      <c r="G269" s="6"/>
      <c r="H269" s="6"/>
      <c r="I269" s="2"/>
      <c r="J269" s="6"/>
    </row>
    <row r="270" spans="4:10" x14ac:dyDescent="0.2">
      <c r="D270" s="10"/>
      <c r="E270" s="11"/>
      <c r="F270" s="10"/>
      <c r="G270" s="6"/>
      <c r="H270" s="6"/>
      <c r="I270" s="2"/>
      <c r="J270" s="6"/>
    </row>
    <row r="271" spans="4:10" x14ac:dyDescent="0.2">
      <c r="D271" s="10"/>
      <c r="E271" s="11"/>
      <c r="F271" s="10"/>
      <c r="G271" s="6"/>
      <c r="H271" s="6"/>
      <c r="I271" s="2"/>
      <c r="J271" s="6"/>
    </row>
    <row r="272" spans="4:10" x14ac:dyDescent="0.2">
      <c r="D272" s="10"/>
      <c r="E272" s="11"/>
      <c r="F272" s="10"/>
      <c r="G272" s="6"/>
      <c r="H272" s="6"/>
      <c r="I272" s="2"/>
      <c r="J272" s="6"/>
    </row>
    <row r="273" spans="4:10" x14ac:dyDescent="0.2">
      <c r="D273" s="10"/>
      <c r="E273" s="11"/>
      <c r="F273" s="10"/>
      <c r="G273" s="6"/>
      <c r="H273" s="6"/>
      <c r="I273" s="2"/>
      <c r="J273" s="6"/>
    </row>
    <row r="274" spans="4:10" x14ac:dyDescent="0.2">
      <c r="D274" s="10"/>
      <c r="E274" s="11"/>
      <c r="F274" s="10"/>
      <c r="G274" s="6"/>
      <c r="H274" s="6"/>
      <c r="I274" s="2"/>
      <c r="J274" s="6"/>
    </row>
    <row r="275" spans="4:10" x14ac:dyDescent="0.2">
      <c r="D275" s="10"/>
      <c r="E275" s="11"/>
      <c r="F275" s="10"/>
      <c r="G275" s="6"/>
      <c r="H275" s="6"/>
      <c r="I275" s="2"/>
      <c r="J275" s="6"/>
    </row>
    <row r="276" spans="4:10" x14ac:dyDescent="0.2">
      <c r="D276" s="10"/>
      <c r="E276" s="11"/>
      <c r="F276" s="10"/>
      <c r="G276" s="6"/>
      <c r="H276" s="6"/>
      <c r="I276" s="2"/>
      <c r="J276" s="6"/>
    </row>
    <row r="277" spans="4:10" x14ac:dyDescent="0.2">
      <c r="D277" s="10"/>
      <c r="E277" s="11"/>
      <c r="F277" s="10"/>
      <c r="G277" s="6"/>
      <c r="H277" s="6"/>
      <c r="I277" s="2"/>
      <c r="J277" s="6"/>
    </row>
    <row r="278" spans="4:10" x14ac:dyDescent="0.2">
      <c r="D278" s="10"/>
      <c r="E278" s="11"/>
      <c r="F278" s="10"/>
      <c r="G278" s="6"/>
      <c r="H278" s="6"/>
      <c r="I278" s="2"/>
      <c r="J278" s="6"/>
    </row>
    <row r="279" spans="4:10" x14ac:dyDescent="0.2">
      <c r="D279" s="10"/>
      <c r="E279" s="11"/>
      <c r="F279" s="10"/>
      <c r="G279" s="6"/>
      <c r="H279" s="6"/>
      <c r="I279" s="2"/>
      <c r="J279" s="6"/>
    </row>
    <row r="280" spans="4:10" x14ac:dyDescent="0.2">
      <c r="D280" s="10"/>
      <c r="E280" s="11"/>
      <c r="F280" s="10"/>
      <c r="G280" s="6"/>
      <c r="H280" s="6"/>
      <c r="I280" s="2"/>
      <c r="J280" s="6"/>
    </row>
    <row r="281" spans="4:10" x14ac:dyDescent="0.2">
      <c r="D281" s="10"/>
      <c r="E281" s="11"/>
      <c r="F281" s="10"/>
      <c r="G281" s="6"/>
      <c r="H281" s="6"/>
      <c r="I281" s="2"/>
      <c r="J281" s="6"/>
    </row>
    <row r="282" spans="4:10" x14ac:dyDescent="0.2">
      <c r="D282" s="10"/>
      <c r="E282" s="11"/>
      <c r="F282" s="10"/>
      <c r="G282" s="6"/>
      <c r="H282" s="6"/>
      <c r="I282" s="2"/>
      <c r="J282" s="6"/>
    </row>
    <row r="283" spans="4:10" x14ac:dyDescent="0.2">
      <c r="D283" s="10"/>
      <c r="E283" s="11"/>
      <c r="F283" s="10"/>
      <c r="G283" s="6"/>
      <c r="H283" s="6"/>
      <c r="I283" s="2"/>
      <c r="J283" s="6"/>
    </row>
    <row r="284" spans="4:10" x14ac:dyDescent="0.2">
      <c r="D284" s="10"/>
      <c r="E284" s="11"/>
      <c r="F284" s="10"/>
      <c r="G284" s="6"/>
      <c r="H284" s="6"/>
      <c r="I284" s="2"/>
      <c r="J284" s="6"/>
    </row>
    <row r="285" spans="4:10" x14ac:dyDescent="0.2">
      <c r="D285" s="10"/>
      <c r="E285" s="11"/>
      <c r="F285" s="10"/>
      <c r="G285" s="6"/>
      <c r="H285" s="6"/>
      <c r="I285" s="2"/>
      <c r="J285" s="6"/>
    </row>
    <row r="286" spans="4:10" x14ac:dyDescent="0.2">
      <c r="D286" s="10"/>
      <c r="E286" s="11"/>
      <c r="F286" s="10"/>
      <c r="G286" s="6"/>
      <c r="H286" s="6"/>
      <c r="I286" s="2"/>
      <c r="J286" s="6"/>
    </row>
    <row r="287" spans="4:10" x14ac:dyDescent="0.2">
      <c r="D287" s="10"/>
      <c r="E287" s="11"/>
      <c r="F287" s="10"/>
      <c r="G287" s="6"/>
      <c r="H287" s="6"/>
      <c r="I287" s="2"/>
      <c r="J287" s="6"/>
    </row>
    <row r="288" spans="4:10" x14ac:dyDescent="0.2">
      <c r="D288" s="10"/>
      <c r="E288" s="11"/>
      <c r="F288" s="10"/>
      <c r="G288" s="6"/>
      <c r="H288" s="6"/>
      <c r="I288" s="2"/>
      <c r="J288" s="6"/>
    </row>
    <row r="289" spans="4:10" x14ac:dyDescent="0.2">
      <c r="D289" s="10"/>
      <c r="E289" s="11"/>
      <c r="F289" s="10"/>
      <c r="G289" s="6"/>
      <c r="H289" s="6"/>
      <c r="I289" s="2"/>
      <c r="J289" s="6"/>
    </row>
    <row r="290" spans="4:10" x14ac:dyDescent="0.2">
      <c r="D290" s="10"/>
      <c r="E290" s="11"/>
      <c r="F290" s="10"/>
      <c r="G290" s="6"/>
      <c r="H290" s="6"/>
      <c r="I290" s="2"/>
      <c r="J290" s="6"/>
    </row>
    <row r="291" spans="4:10" x14ac:dyDescent="0.2">
      <c r="D291" s="10"/>
      <c r="E291" s="11"/>
      <c r="F291" s="10"/>
      <c r="G291" s="6"/>
      <c r="H291" s="6"/>
      <c r="I291" s="2"/>
      <c r="J291" s="6"/>
    </row>
    <row r="292" spans="4:10" x14ac:dyDescent="0.2">
      <c r="D292" s="10"/>
      <c r="E292" s="11"/>
      <c r="F292" s="10"/>
      <c r="G292" s="6"/>
      <c r="H292" s="6"/>
      <c r="I292" s="2"/>
      <c r="J292" s="6"/>
    </row>
    <row r="293" spans="4:10" x14ac:dyDescent="0.2">
      <c r="D293" s="10"/>
      <c r="E293" s="11"/>
      <c r="F293" s="10"/>
      <c r="G293" s="6"/>
      <c r="H293" s="6"/>
      <c r="I293" s="2"/>
      <c r="J293" s="6"/>
    </row>
    <row r="294" spans="4:10" x14ac:dyDescent="0.2">
      <c r="D294" s="10"/>
      <c r="E294" s="11"/>
      <c r="F294" s="10"/>
      <c r="G294" s="6"/>
      <c r="H294" s="6"/>
      <c r="I294" s="2"/>
      <c r="J294" s="6"/>
    </row>
    <row r="295" spans="4:10" x14ac:dyDescent="0.2">
      <c r="D295" s="10"/>
      <c r="E295" s="11"/>
      <c r="F295" s="10"/>
      <c r="G295" s="6"/>
      <c r="H295" s="6"/>
      <c r="I295" s="2"/>
      <c r="J295" s="6"/>
    </row>
    <row r="296" spans="4:10" x14ac:dyDescent="0.2">
      <c r="D296" s="10"/>
      <c r="E296" s="11"/>
      <c r="F296" s="10"/>
      <c r="G296" s="6"/>
      <c r="H296" s="6"/>
      <c r="I296" s="2"/>
      <c r="J296" s="6"/>
    </row>
    <row r="297" spans="4:10" x14ac:dyDescent="0.2">
      <c r="D297" s="10"/>
      <c r="E297" s="11"/>
      <c r="F297" s="10"/>
      <c r="G297" s="6"/>
      <c r="H297" s="6"/>
      <c r="I297" s="2"/>
      <c r="J297" s="6"/>
    </row>
    <row r="298" spans="4:10" x14ac:dyDescent="0.2">
      <c r="D298" s="10"/>
      <c r="E298" s="11"/>
      <c r="F298" s="10"/>
      <c r="G298" s="6"/>
      <c r="H298" s="6"/>
      <c r="I298" s="2"/>
      <c r="J298" s="6"/>
    </row>
    <row r="299" spans="4:10" x14ac:dyDescent="0.2">
      <c r="D299" s="10"/>
      <c r="E299" s="11"/>
      <c r="F299" s="10"/>
      <c r="G299" s="6"/>
      <c r="H299" s="6"/>
      <c r="I299" s="2"/>
      <c r="J299" s="6"/>
    </row>
    <row r="300" spans="4:10" x14ac:dyDescent="0.2">
      <c r="D300" s="10"/>
      <c r="E300" s="11"/>
      <c r="F300" s="10"/>
      <c r="G300" s="6"/>
      <c r="H300" s="6"/>
      <c r="I300" s="2"/>
      <c r="J300" s="6"/>
    </row>
    <row r="301" spans="4:10" x14ac:dyDescent="0.2">
      <c r="D301" s="10"/>
      <c r="E301" s="11"/>
      <c r="F301" s="10"/>
      <c r="G301" s="6"/>
      <c r="H301" s="6"/>
      <c r="I301" s="2"/>
      <c r="J301" s="6"/>
    </row>
    <row r="302" spans="4:10" x14ac:dyDescent="0.2">
      <c r="D302" s="10"/>
      <c r="E302" s="11"/>
      <c r="F302" s="10"/>
      <c r="G302" s="6"/>
      <c r="H302" s="6"/>
      <c r="I302" s="2"/>
      <c r="J302" s="6"/>
    </row>
    <row r="303" spans="4:10" x14ac:dyDescent="0.2">
      <c r="D303" s="10"/>
      <c r="E303" s="11"/>
      <c r="F303" s="10"/>
      <c r="G303" s="6"/>
      <c r="H303" s="6"/>
      <c r="I303" s="2"/>
      <c r="J303" s="6"/>
    </row>
    <row r="304" spans="4:10" x14ac:dyDescent="0.2">
      <c r="D304" s="10"/>
      <c r="E304" s="11"/>
      <c r="F304" s="10"/>
      <c r="G304" s="6"/>
      <c r="H304" s="6"/>
      <c r="I304" s="2"/>
      <c r="J304" s="6"/>
    </row>
    <row r="305" spans="4:10" x14ac:dyDescent="0.2">
      <c r="D305" s="10"/>
      <c r="E305" s="11"/>
      <c r="F305" s="10"/>
      <c r="G305" s="6"/>
      <c r="H305" s="6"/>
      <c r="I305" s="2"/>
      <c r="J305" s="6"/>
    </row>
    <row r="306" spans="4:10" x14ac:dyDescent="0.2">
      <c r="D306" s="10"/>
      <c r="E306" s="11"/>
      <c r="F306" s="10"/>
      <c r="G306" s="6"/>
      <c r="H306" s="6"/>
      <c r="I306" s="2"/>
      <c r="J306" s="6"/>
    </row>
    <row r="307" spans="4:10" x14ac:dyDescent="0.2">
      <c r="D307" s="10"/>
      <c r="E307" s="11"/>
      <c r="F307" s="10"/>
      <c r="G307" s="6"/>
      <c r="H307" s="6"/>
      <c r="I307" s="2"/>
      <c r="J307" s="6"/>
    </row>
    <row r="308" spans="4:10" x14ac:dyDescent="0.2">
      <c r="D308" s="10"/>
      <c r="E308" s="11"/>
      <c r="F308" s="10"/>
      <c r="G308" s="6"/>
      <c r="H308" s="6"/>
      <c r="I308" s="2"/>
      <c r="J308" s="6"/>
    </row>
    <row r="309" spans="4:10" x14ac:dyDescent="0.2">
      <c r="D309" s="10"/>
      <c r="E309" s="11"/>
      <c r="F309" s="10"/>
      <c r="G309" s="6"/>
      <c r="H309" s="6"/>
      <c r="I309" s="2"/>
      <c r="J309" s="6"/>
    </row>
    <row r="310" spans="4:10" x14ac:dyDescent="0.2">
      <c r="D310" s="10"/>
      <c r="E310" s="11"/>
      <c r="F310" s="10"/>
      <c r="G310" s="6"/>
      <c r="H310" s="6"/>
      <c r="I310" s="2"/>
      <c r="J310" s="6"/>
    </row>
    <row r="311" spans="4:10" x14ac:dyDescent="0.2">
      <c r="D311" s="10"/>
      <c r="E311" s="11"/>
      <c r="F311" s="10"/>
      <c r="G311" s="6"/>
      <c r="H311" s="6"/>
      <c r="I311" s="2"/>
      <c r="J311" s="6"/>
    </row>
    <row r="312" spans="4:10" x14ac:dyDescent="0.2">
      <c r="D312" s="10"/>
      <c r="E312" s="11"/>
      <c r="F312" s="10"/>
      <c r="G312" s="6"/>
      <c r="H312" s="6"/>
      <c r="I312" s="2"/>
      <c r="J312" s="6"/>
    </row>
    <row r="313" spans="4:10" x14ac:dyDescent="0.2">
      <c r="D313" s="10"/>
      <c r="E313" s="11"/>
      <c r="F313" s="10"/>
      <c r="G313" s="6"/>
      <c r="H313" s="6"/>
      <c r="I313" s="2"/>
      <c r="J313" s="6"/>
    </row>
    <row r="314" spans="4:10" x14ac:dyDescent="0.2">
      <c r="D314" s="10"/>
      <c r="E314" s="11"/>
      <c r="F314" s="10"/>
      <c r="G314" s="6"/>
      <c r="H314" s="6"/>
      <c r="I314" s="2"/>
      <c r="J314" s="6"/>
    </row>
    <row r="315" spans="4:10" x14ac:dyDescent="0.2">
      <c r="D315" s="10"/>
      <c r="E315" s="11"/>
      <c r="F315" s="10"/>
      <c r="G315" s="6"/>
      <c r="H315" s="6"/>
      <c r="I315" s="2"/>
      <c r="J315" s="6"/>
    </row>
    <row r="316" spans="4:10" x14ac:dyDescent="0.2">
      <c r="D316" s="10"/>
      <c r="E316" s="11"/>
      <c r="F316" s="10"/>
      <c r="G316" s="6"/>
      <c r="H316" s="6"/>
      <c r="I316" s="2"/>
      <c r="J316" s="6"/>
    </row>
    <row r="317" spans="4:10" x14ac:dyDescent="0.2">
      <c r="D317" s="10"/>
      <c r="E317" s="11"/>
      <c r="F317" s="10"/>
      <c r="G317" s="6"/>
      <c r="H317" s="6"/>
      <c r="I317" s="2"/>
      <c r="J317" s="6"/>
    </row>
    <row r="318" spans="4:10" x14ac:dyDescent="0.2">
      <c r="D318" s="10"/>
      <c r="E318" s="11"/>
      <c r="F318" s="10"/>
      <c r="G318" s="6"/>
      <c r="H318" s="6"/>
      <c r="I318" s="2"/>
      <c r="J318" s="6"/>
    </row>
    <row r="319" spans="4:10" x14ac:dyDescent="0.2">
      <c r="D319" s="10"/>
      <c r="E319" s="11"/>
      <c r="F319" s="10"/>
      <c r="G319" s="6"/>
      <c r="H319" s="6"/>
      <c r="I319" s="2"/>
      <c r="J319" s="6"/>
    </row>
    <row r="320" spans="4:10" x14ac:dyDescent="0.2">
      <c r="D320" s="10"/>
      <c r="E320" s="11"/>
      <c r="F320" s="10"/>
      <c r="G320" s="6"/>
      <c r="H320" s="6"/>
      <c r="I320" s="2"/>
      <c r="J320" s="6"/>
    </row>
    <row r="321" spans="4:10" x14ac:dyDescent="0.2">
      <c r="D321" s="10"/>
      <c r="E321" s="11"/>
      <c r="F321" s="10"/>
      <c r="G321" s="6"/>
      <c r="H321" s="6"/>
      <c r="I321" s="2"/>
      <c r="J321" s="6"/>
    </row>
    <row r="322" spans="4:10" x14ac:dyDescent="0.2">
      <c r="D322" s="10"/>
      <c r="E322" s="11"/>
      <c r="F322" s="10"/>
      <c r="G322" s="6"/>
      <c r="H322" s="6"/>
      <c r="I322" s="2"/>
      <c r="J322" s="6"/>
    </row>
    <row r="323" spans="4:10" x14ac:dyDescent="0.2">
      <c r="D323" s="10"/>
      <c r="E323" s="11"/>
      <c r="F323" s="10"/>
      <c r="G323" s="6"/>
      <c r="H323" s="6"/>
      <c r="I323" s="2"/>
      <c r="J323" s="6"/>
    </row>
    <row r="324" spans="4:10" x14ac:dyDescent="0.2">
      <c r="D324" s="10"/>
      <c r="E324" s="11"/>
      <c r="F324" s="10"/>
      <c r="G324" s="6"/>
      <c r="H324" s="6"/>
      <c r="I324" s="2"/>
      <c r="J324" s="6"/>
    </row>
    <row r="325" spans="4:10" x14ac:dyDescent="0.2">
      <c r="D325" s="10"/>
      <c r="E325" s="11"/>
      <c r="F325" s="10"/>
      <c r="G325" s="6"/>
      <c r="H325" s="6"/>
      <c r="I325" s="2"/>
      <c r="J325" s="6"/>
    </row>
    <row r="326" spans="4:10" x14ac:dyDescent="0.2">
      <c r="D326" s="10"/>
      <c r="E326" s="11"/>
      <c r="F326" s="10"/>
      <c r="G326" s="6"/>
      <c r="H326" s="6"/>
      <c r="I326" s="2"/>
      <c r="J326" s="6"/>
    </row>
    <row r="327" spans="4:10" x14ac:dyDescent="0.2">
      <c r="D327" s="10"/>
      <c r="E327" s="11"/>
      <c r="F327" s="10"/>
      <c r="G327" s="6"/>
      <c r="H327" s="6"/>
      <c r="I327" s="2"/>
      <c r="J327" s="5"/>
    </row>
    <row r="328" spans="4:10" x14ac:dyDescent="0.2">
      <c r="D328" s="10"/>
      <c r="E328" s="11"/>
      <c r="F328" s="10"/>
      <c r="G328" s="6"/>
      <c r="H328" s="6"/>
      <c r="I328" s="2"/>
      <c r="J328" s="5"/>
    </row>
    <row r="329" spans="4:10" x14ac:dyDescent="0.2">
      <c r="D329" s="10"/>
      <c r="E329" s="11"/>
      <c r="F329" s="10"/>
      <c r="G329" s="6"/>
      <c r="H329" s="6"/>
      <c r="I329" s="2"/>
      <c r="J329" s="5"/>
    </row>
    <row r="330" spans="4:10" x14ac:dyDescent="0.2">
      <c r="D330" s="10"/>
      <c r="E330" s="11"/>
      <c r="F330" s="10"/>
      <c r="G330" s="6"/>
      <c r="H330" s="6"/>
      <c r="I330" s="2"/>
      <c r="J330" s="5"/>
    </row>
    <row r="331" spans="4:10" x14ac:dyDescent="0.2">
      <c r="D331" s="10"/>
      <c r="E331" s="11"/>
      <c r="F331" s="10"/>
      <c r="G331" s="6"/>
      <c r="H331" s="6"/>
      <c r="I331" s="2"/>
      <c r="J331" s="5"/>
    </row>
    <row r="332" spans="4:10" x14ac:dyDescent="0.2">
      <c r="D332" s="10"/>
      <c r="E332" s="11"/>
      <c r="F332" s="10"/>
      <c r="G332" s="6"/>
      <c r="H332" s="6"/>
      <c r="I332" s="2"/>
      <c r="J332" s="5"/>
    </row>
    <row r="333" spans="4:10" x14ac:dyDescent="0.2">
      <c r="D333" s="10"/>
      <c r="E333" s="11"/>
      <c r="F333" s="10"/>
      <c r="G333" s="6"/>
      <c r="H333" s="6"/>
      <c r="I333" s="2"/>
      <c r="J333" s="5"/>
    </row>
    <row r="334" spans="4:10" x14ac:dyDescent="0.2">
      <c r="D334" s="10"/>
      <c r="E334" s="11"/>
      <c r="F334" s="10"/>
      <c r="G334" s="6"/>
      <c r="H334" s="6"/>
      <c r="I334" s="2"/>
      <c r="J334" s="5"/>
    </row>
    <row r="335" spans="4:10" x14ac:dyDescent="0.2">
      <c r="D335" s="10"/>
      <c r="E335" s="11"/>
      <c r="F335" s="10"/>
      <c r="G335" s="6"/>
      <c r="H335" s="6"/>
      <c r="I335" s="2"/>
      <c r="J335" s="5"/>
    </row>
    <row r="336" spans="4:10" x14ac:dyDescent="0.2">
      <c r="D336" s="10"/>
      <c r="E336" s="11"/>
      <c r="F336" s="10"/>
      <c r="G336" s="6"/>
      <c r="H336" s="6"/>
      <c r="I336" s="2"/>
      <c r="J336" s="5"/>
    </row>
    <row r="337" spans="4:10" x14ac:dyDescent="0.2">
      <c r="D337" s="10"/>
      <c r="E337" s="11"/>
      <c r="F337" s="10"/>
      <c r="G337" s="6"/>
      <c r="H337" s="6"/>
      <c r="I337" s="2"/>
      <c r="J337" s="5"/>
    </row>
    <row r="338" spans="4:10" x14ac:dyDescent="0.2">
      <c r="D338" s="10"/>
      <c r="E338" s="11"/>
      <c r="F338" s="10"/>
      <c r="G338" s="6"/>
      <c r="H338" s="6"/>
      <c r="I338" s="2"/>
      <c r="J338" s="5"/>
    </row>
    <row r="339" spans="4:10" x14ac:dyDescent="0.2">
      <c r="D339" s="10"/>
      <c r="E339" s="11"/>
      <c r="F339" s="10"/>
      <c r="G339" s="6"/>
      <c r="H339" s="6"/>
      <c r="I339" s="2"/>
      <c r="J339" s="5"/>
    </row>
    <row r="340" spans="4:10" x14ac:dyDescent="0.2">
      <c r="D340" s="10"/>
      <c r="E340" s="11"/>
      <c r="F340" s="10"/>
      <c r="G340" s="6"/>
      <c r="H340" s="6"/>
      <c r="I340" s="2"/>
      <c r="J340" s="5"/>
    </row>
    <row r="341" spans="4:10" x14ac:dyDescent="0.2">
      <c r="D341" s="10"/>
      <c r="E341" s="11"/>
      <c r="F341" s="10"/>
      <c r="G341" s="6"/>
      <c r="H341" s="6"/>
      <c r="I341" s="2"/>
      <c r="J341" s="5"/>
    </row>
    <row r="342" spans="4:10" x14ac:dyDescent="0.2">
      <c r="D342" s="10"/>
      <c r="E342" s="11"/>
      <c r="F342" s="10"/>
      <c r="G342" s="6"/>
      <c r="H342" s="6"/>
      <c r="I342" s="2"/>
      <c r="J342" s="5"/>
    </row>
    <row r="343" spans="4:10" x14ac:dyDescent="0.2">
      <c r="D343" s="10"/>
      <c r="E343" s="11"/>
      <c r="F343" s="10"/>
      <c r="G343" s="6"/>
      <c r="H343" s="6"/>
      <c r="I343" s="2"/>
      <c r="J343" s="5"/>
    </row>
    <row r="344" spans="4:10" x14ac:dyDescent="0.2">
      <c r="D344" s="10"/>
      <c r="E344" s="11"/>
      <c r="F344" s="10"/>
      <c r="G344" s="6"/>
      <c r="H344" s="6"/>
      <c r="I344" s="2"/>
      <c r="J344" s="5"/>
    </row>
    <row r="345" spans="4:10" x14ac:dyDescent="0.2">
      <c r="D345" s="10"/>
      <c r="E345" s="11"/>
      <c r="F345" s="10"/>
      <c r="G345" s="6"/>
      <c r="H345" s="6"/>
      <c r="I345" s="2"/>
      <c r="J345" s="5"/>
    </row>
    <row r="346" spans="4:10" x14ac:dyDescent="0.2">
      <c r="D346" s="10"/>
      <c r="E346" s="11"/>
      <c r="F346" s="10"/>
      <c r="G346" s="6"/>
      <c r="H346" s="6"/>
      <c r="I346" s="2"/>
      <c r="J346" s="5"/>
    </row>
    <row r="347" spans="4:10" x14ac:dyDescent="0.2">
      <c r="D347" s="10"/>
      <c r="E347" s="11"/>
      <c r="F347" s="10"/>
      <c r="G347" s="6"/>
      <c r="H347" s="6"/>
      <c r="I347" s="2"/>
      <c r="J347" s="5"/>
    </row>
    <row r="348" spans="4:10" x14ac:dyDescent="0.2">
      <c r="D348" s="10"/>
      <c r="E348" s="11"/>
      <c r="F348" s="10"/>
      <c r="G348" s="6"/>
      <c r="H348" s="6"/>
      <c r="I348" s="2"/>
      <c r="J348" s="5"/>
    </row>
    <row r="349" spans="4:10" x14ac:dyDescent="0.2">
      <c r="D349" s="10"/>
      <c r="E349" s="11"/>
      <c r="F349" s="10"/>
      <c r="G349" s="6"/>
      <c r="H349" s="6"/>
      <c r="I349" s="2"/>
      <c r="J349" s="5"/>
    </row>
    <row r="350" spans="4:10" x14ac:dyDescent="0.2">
      <c r="D350" s="10"/>
      <c r="E350" s="11"/>
      <c r="F350" s="10"/>
      <c r="G350" s="6"/>
      <c r="H350" s="6"/>
      <c r="I350" s="2"/>
      <c r="J350" s="5"/>
    </row>
    <row r="351" spans="4:10" x14ac:dyDescent="0.2">
      <c r="D351" s="10"/>
      <c r="E351" s="11"/>
      <c r="F351" s="10"/>
      <c r="G351" s="6"/>
      <c r="H351" s="6"/>
      <c r="I351" s="2"/>
      <c r="J351" s="5"/>
    </row>
    <row r="352" spans="4:10" x14ac:dyDescent="0.2">
      <c r="D352" s="10"/>
      <c r="E352" s="11"/>
      <c r="F352" s="10"/>
      <c r="G352" s="6"/>
      <c r="H352" s="6"/>
      <c r="I352" s="2"/>
      <c r="J352" s="5"/>
    </row>
    <row r="353" spans="4:10" x14ac:dyDescent="0.2">
      <c r="D353" s="10"/>
      <c r="E353" s="11"/>
      <c r="F353" s="10"/>
      <c r="G353" s="6"/>
      <c r="H353" s="6"/>
      <c r="I353" s="2"/>
      <c r="J353" s="5"/>
    </row>
    <row r="354" spans="4:10" x14ac:dyDescent="0.2">
      <c r="D354" s="10"/>
      <c r="E354" s="11"/>
      <c r="F354" s="10"/>
      <c r="G354" s="6"/>
      <c r="H354" s="6"/>
      <c r="I354" s="2"/>
      <c r="J354" s="5"/>
    </row>
    <row r="355" spans="4:10" x14ac:dyDescent="0.2">
      <c r="D355" s="10"/>
      <c r="E355" s="11"/>
      <c r="F355" s="10"/>
      <c r="G355" s="6"/>
      <c r="H355" s="6"/>
      <c r="I355" s="2"/>
      <c r="J355" s="5"/>
    </row>
    <row r="356" spans="4:10" x14ac:dyDescent="0.2">
      <c r="D356" s="10"/>
      <c r="E356" s="11"/>
      <c r="F356" s="10"/>
      <c r="G356" s="6"/>
      <c r="H356" s="6"/>
      <c r="I356" s="2"/>
      <c r="J356" s="5"/>
    </row>
    <row r="357" spans="4:10" x14ac:dyDescent="0.2">
      <c r="D357" s="10"/>
      <c r="E357" s="11"/>
      <c r="F357" s="10"/>
      <c r="G357" s="6"/>
      <c r="H357" s="6"/>
      <c r="I357" s="2"/>
      <c r="J357" s="5"/>
    </row>
    <row r="358" spans="4:10" x14ac:dyDescent="0.2">
      <c r="D358" s="10"/>
      <c r="E358" s="11"/>
      <c r="F358" s="10"/>
      <c r="G358" s="6"/>
      <c r="H358" s="6"/>
      <c r="I358" s="2"/>
      <c r="J358" s="5"/>
    </row>
    <row r="359" spans="4:10" x14ac:dyDescent="0.2">
      <c r="D359" s="10"/>
      <c r="E359" s="11"/>
      <c r="F359" s="10"/>
      <c r="G359" s="6"/>
      <c r="H359" s="6"/>
      <c r="I359" s="2"/>
      <c r="J359" s="5"/>
    </row>
    <row r="360" spans="4:10" x14ac:dyDescent="0.2">
      <c r="D360" s="10"/>
      <c r="E360" s="11"/>
      <c r="F360" s="10"/>
      <c r="G360" s="6"/>
      <c r="H360" s="6"/>
      <c r="I360" s="2"/>
      <c r="J360" s="5"/>
    </row>
    <row r="361" spans="4:10" x14ac:dyDescent="0.2">
      <c r="D361" s="10"/>
      <c r="E361" s="11"/>
      <c r="F361" s="10"/>
      <c r="G361" s="6"/>
      <c r="H361" s="6"/>
      <c r="I361" s="2"/>
      <c r="J361" s="5"/>
    </row>
    <row r="362" spans="4:10" x14ac:dyDescent="0.2">
      <c r="D362" s="10"/>
      <c r="E362" s="11"/>
      <c r="F362" s="10"/>
      <c r="G362" s="6"/>
      <c r="H362" s="6"/>
      <c r="I362" s="2"/>
      <c r="J362" s="5"/>
    </row>
    <row r="363" spans="4:10" x14ac:dyDescent="0.2">
      <c r="D363" s="10"/>
      <c r="E363" s="11"/>
      <c r="F363" s="10"/>
      <c r="G363" s="6"/>
      <c r="H363" s="6"/>
      <c r="I363" s="2"/>
      <c r="J363" s="5"/>
    </row>
    <row r="364" spans="4:10" x14ac:dyDescent="0.2">
      <c r="D364" s="10"/>
      <c r="E364" s="11"/>
      <c r="F364" s="10"/>
      <c r="G364" s="6"/>
      <c r="H364" s="6"/>
      <c r="I364" s="2"/>
      <c r="J364" s="5"/>
    </row>
    <row r="365" spans="4:10" x14ac:dyDescent="0.2">
      <c r="D365" s="10"/>
      <c r="E365" s="11"/>
      <c r="F365" s="10"/>
      <c r="G365" s="6"/>
      <c r="H365" s="6"/>
      <c r="I365" s="2"/>
      <c r="J365" s="5"/>
    </row>
    <row r="366" spans="4:10" x14ac:dyDescent="0.2">
      <c r="D366" s="10"/>
      <c r="E366" s="11"/>
      <c r="F366" s="10"/>
      <c r="G366" s="6"/>
      <c r="H366" s="6"/>
      <c r="I366" s="2"/>
      <c r="J366" s="5"/>
    </row>
    <row r="367" spans="4:10" x14ac:dyDescent="0.2">
      <c r="D367" s="10"/>
      <c r="E367" s="11"/>
      <c r="F367" s="10"/>
      <c r="G367" s="6"/>
      <c r="H367" s="6"/>
      <c r="I367" s="2"/>
      <c r="J367" s="5"/>
    </row>
    <row r="368" spans="4:10" x14ac:dyDescent="0.2">
      <c r="D368" s="10"/>
      <c r="E368" s="11"/>
      <c r="F368" s="10"/>
      <c r="G368" s="6"/>
      <c r="H368" s="6"/>
      <c r="I368" s="2"/>
      <c r="J368" s="5"/>
    </row>
    <row r="369" spans="4:10" x14ac:dyDescent="0.2">
      <c r="D369" s="10"/>
      <c r="E369" s="11"/>
      <c r="F369" s="10"/>
      <c r="G369" s="6"/>
      <c r="H369" s="6"/>
      <c r="I369" s="2"/>
      <c r="J369" s="5"/>
    </row>
    <row r="370" spans="4:10" x14ac:dyDescent="0.2">
      <c r="D370" s="10"/>
      <c r="E370" s="11"/>
      <c r="F370" s="10"/>
      <c r="G370" s="6"/>
      <c r="H370" s="6"/>
      <c r="I370" s="2"/>
      <c r="J370" s="2"/>
    </row>
    <row r="371" spans="4:10" x14ac:dyDescent="0.2">
      <c r="D371" s="10"/>
      <c r="E371" s="11"/>
      <c r="F371" s="10"/>
      <c r="G371" s="6"/>
      <c r="H371" s="6"/>
      <c r="I371" s="2"/>
      <c r="J371" s="2"/>
    </row>
    <row r="372" spans="4:10" x14ac:dyDescent="0.2">
      <c r="D372" s="10"/>
      <c r="E372" s="11"/>
      <c r="F372" s="10"/>
      <c r="G372" s="6"/>
      <c r="H372" s="6"/>
      <c r="I372" s="2"/>
      <c r="J372" s="2"/>
    </row>
    <row r="373" spans="4:10" x14ac:dyDescent="0.2">
      <c r="D373" s="10"/>
      <c r="E373" s="11"/>
      <c r="F373" s="10"/>
      <c r="G373" s="6"/>
      <c r="H373" s="6"/>
      <c r="I373" s="2"/>
      <c r="J373" s="2"/>
    </row>
    <row r="374" spans="4:10" x14ac:dyDescent="0.2">
      <c r="D374" s="10"/>
      <c r="E374" s="11"/>
      <c r="F374" s="10"/>
      <c r="G374" s="6"/>
      <c r="H374" s="6"/>
      <c r="I374" s="2"/>
      <c r="J374" s="2"/>
    </row>
    <row r="375" spans="4:10" x14ac:dyDescent="0.2">
      <c r="D375" s="10"/>
      <c r="E375" s="11"/>
      <c r="F375" s="10"/>
      <c r="G375" s="6"/>
      <c r="H375" s="6"/>
      <c r="I375" s="2"/>
      <c r="J375" s="2"/>
    </row>
    <row r="376" spans="4:10" x14ac:dyDescent="0.2">
      <c r="E376" s="11"/>
      <c r="F376" s="10"/>
      <c r="G376" s="6"/>
      <c r="H376" s="6"/>
      <c r="I376" s="2"/>
    </row>
    <row r="377" spans="4:10" x14ac:dyDescent="0.2">
      <c r="E377" s="11"/>
      <c r="F377" s="10"/>
      <c r="G377" s="6"/>
      <c r="H377" s="6"/>
      <c r="I377" s="2"/>
    </row>
    <row r="378" spans="4:10" x14ac:dyDescent="0.2">
      <c r="E378" s="11"/>
      <c r="F378" s="10"/>
      <c r="G378" s="6"/>
      <c r="H378" s="6"/>
      <c r="I378" s="2"/>
    </row>
    <row r="379" spans="4:10" x14ac:dyDescent="0.2">
      <c r="E379" s="11"/>
      <c r="F379" s="10"/>
      <c r="G379" s="6"/>
      <c r="H379" s="6"/>
      <c r="I379" s="2"/>
    </row>
    <row r="380" spans="4:10" x14ac:dyDescent="0.2">
      <c r="E380" s="11"/>
      <c r="F380" s="10"/>
      <c r="G380" s="6"/>
      <c r="H380" s="6"/>
      <c r="I380" s="2"/>
    </row>
    <row r="381" spans="4:10" x14ac:dyDescent="0.2">
      <c r="E381" s="11"/>
      <c r="F381" s="10"/>
      <c r="G381" s="6"/>
      <c r="H381" s="6"/>
      <c r="I381" s="2"/>
    </row>
    <row r="382" spans="4:10" x14ac:dyDescent="0.2">
      <c r="E382" s="11"/>
      <c r="F382" s="10"/>
      <c r="G382" s="6"/>
      <c r="H382" s="6"/>
      <c r="I382" s="2"/>
    </row>
    <row r="383" spans="4:10" x14ac:dyDescent="0.2">
      <c r="I383" s="2"/>
    </row>
    <row r="384" spans="4:10" x14ac:dyDescent="0.2"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N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2021-07-19T19:23:22Z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