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34184\AppData\Local\Temp\notesC9812B\"/>
    </mc:Choice>
  </mc:AlternateContent>
  <xr:revisionPtr revIDLastSave="0" documentId="13_ncr:1_{F8273A89-9E07-458B-9B18-0EBBED1A3FE5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"V2020-11-30"</definedName>
    <definedName name="NvsAutoDrillOk">"VN"</definedName>
    <definedName name="NvsDrillHyperLink" localSheetId="0">"http://nifips.nisource.net:9000/psp/fs91prd_newwin/EMPLOYEE/ERP/c/REPORT_BOOKS.IC_RUN_DRILLDOWN.GBL?Action=A&amp;NVS_INSTANCE=1440833_1509557"</definedName>
    <definedName name="NvsElapsedTime">0.0000694444461259991</definedName>
    <definedName name="NvsEndTime">44391.6378009259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"V2020-11-30"</definedName>
    <definedName name="NvsValTbl.ACCOUNT">"GL_ACCOUNT_TBL"</definedName>
    <definedName name="_xlnm.Print_Area" localSheetId="0">Sheet1!$B$1:$F$249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8" i="1" l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<sst xmlns="http://schemas.openxmlformats.org/spreadsheetml/2006/main" count="720" uniqueCount="719">
  <si>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</si>
  <si>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</si>
  <si>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</si>
  <si>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</si>
  <si>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</si>
  <si>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</si>
  <si>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</si>
  <si>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</si>
  <si>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</si>
  <si>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</si>
  <si>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</si>
  <si>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</si>
  <si>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</si>
  <si>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</si>
  <si>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</si>
  <si>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</si>
  <si>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</si>
  <si>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</si>
  <si>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</si>
  <si>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</si>
  <si>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</si>
  <si>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</si>
  <si>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</si>
  <si>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</si>
  <si>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</si>
  <si>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</si>
  <si>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</si>
  <si>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</si>
  <si>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</si>
  <si>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</si>
  <si>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%,V10110002</t>
  </si>
  <si>
    <t>10110002</t>
  </si>
  <si>
    <t>Capital Leases-Retirements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</si>
  <si>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</si>
  <si>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</si>
  <si>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</si>
  <si>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</si>
  <si>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</si>
  <si>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</si>
  <si>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</si>
  <si>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</si>
  <si>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</si>
  <si>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</si>
  <si>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</si>
  <si>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</si>
  <si>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%,V10140001</t>
  </si>
  <si>
    <t>10140001</t>
  </si>
  <si>
    <t>Cloud Plant in Svc-Additions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</si>
  <si>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</si>
  <si>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</si>
  <si>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</si>
  <si>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</si>
  <si>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</si>
  <si>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</si>
  <si>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</si>
  <si>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</si>
  <si>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</si>
  <si>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</si>
  <si>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</si>
  <si>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</si>
  <si>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</si>
  <si>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</si>
  <si>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</si>
  <si>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</si>
  <si>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</si>
  <si>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</si>
  <si>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</si>
  <si>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</si>
  <si>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</si>
  <si>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</si>
  <si>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</si>
  <si>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</si>
  <si>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%,V10800003</t>
  </si>
  <si>
    <t>10800003</t>
  </si>
  <si>
    <t>Accum Deprec Plant-Other Chg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</si>
  <si>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</si>
  <si>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</si>
  <si>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</si>
  <si>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</si>
  <si>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</si>
  <si>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</si>
  <si>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%,V10800102</t>
  </si>
  <si>
    <t>10800102</t>
  </si>
  <si>
    <t>Accum Deprec Cap Lease-Retir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</si>
  <si>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</si>
  <si>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</si>
  <si>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</si>
  <si>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</si>
  <si>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</si>
  <si>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</si>
  <si>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</si>
  <si>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</si>
  <si>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</si>
  <si>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</si>
  <si>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</si>
  <si>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</si>
  <si>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</si>
  <si>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</si>
  <si>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</si>
  <si>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</si>
  <si>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</si>
  <si>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</si>
  <si>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%,V12310003</t>
  </si>
  <si>
    <t>12310003</t>
  </si>
  <si>
    <t>Inv Sub Co-Distrib</t>
  </si>
  <si>
    <t>%,V12800000</t>
  </si>
  <si>
    <t>12800000</t>
  </si>
  <si>
    <t>Funds Held in Trust</t>
  </si>
  <si>
    <t>%,V13500000</t>
  </si>
  <si>
    <t>13500000</t>
  </si>
  <si>
    <t>Working Funds</t>
  </si>
  <si>
    <t>%,V14300001</t>
  </si>
  <si>
    <t>14300001</t>
  </si>
  <si>
    <t>Misc Accts Rec-Other</t>
  </si>
  <si>
    <t>%,V14300309</t>
  </si>
  <si>
    <t>14300309</t>
  </si>
  <si>
    <t>Other A/R-Unallocated Insuranc</t>
  </si>
  <si>
    <t>%,V14300380</t>
  </si>
  <si>
    <t>14300380</t>
  </si>
  <si>
    <t>Other AR-Hewitt</t>
  </si>
  <si>
    <t>%,V14300396</t>
  </si>
  <si>
    <t>14300396</t>
  </si>
  <si>
    <t>Other AR-Transition Srvces ES</t>
  </si>
  <si>
    <t>%,V14301000</t>
  </si>
  <si>
    <t>14301000</t>
  </si>
  <si>
    <t>AR-Tax-Curr-Federal</t>
  </si>
  <si>
    <t>%,V14600000</t>
  </si>
  <si>
    <t>14600000</t>
  </si>
  <si>
    <t>AR Assoc Co-Mech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</si>
  <si>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</si>
  <si>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</si>
  <si>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</si>
  <si>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</si>
  <si>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</si>
  <si>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</si>
  <si>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</si>
  <si>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</si>
  <si>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</si>
  <si>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</si>
  <si>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</si>
  <si>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</si>
  <si>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</si>
  <si>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</si>
  <si>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</si>
  <si>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</si>
  <si>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</si>
  <si>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</si>
  <si>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</si>
  <si>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</si>
  <si>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</si>
  <si>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</si>
  <si>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</si>
  <si>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</si>
  <si>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</si>
  <si>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</si>
  <si>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</si>
  <si>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</si>
  <si>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</si>
  <si>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</si>
  <si>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</si>
  <si>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</si>
  <si>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</si>
  <si>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</si>
  <si>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</si>
  <si>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</si>
  <si>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</si>
  <si>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</si>
  <si>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</si>
  <si>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</si>
  <si>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</si>
  <si>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</si>
  <si>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</si>
  <si>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</si>
  <si>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</si>
  <si>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</si>
  <si>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</si>
  <si>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</si>
  <si>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</si>
  <si>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</si>
  <si>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</si>
  <si>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</si>
  <si>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</si>
  <si>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</si>
  <si>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%,V18400000</t>
  </si>
  <si>
    <t>18400000</t>
  </si>
  <si>
    <t>Clearing Accounts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</si>
  <si>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</si>
  <si>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</si>
  <si>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</si>
  <si>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</si>
  <si>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</si>
  <si>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</si>
  <si>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</si>
  <si>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</si>
  <si>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</si>
  <si>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</si>
  <si>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</si>
  <si>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</si>
  <si>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</si>
  <si>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</si>
  <si>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</si>
  <si>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</si>
  <si>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</si>
  <si>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</si>
  <si>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</si>
  <si>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</si>
  <si>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</si>
  <si>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</si>
  <si>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</si>
  <si>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</si>
  <si>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</si>
  <si>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</si>
  <si>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</si>
  <si>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</si>
  <si>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</si>
  <si>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</si>
  <si>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</si>
  <si>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</si>
  <si>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</si>
  <si>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</si>
  <si>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</si>
  <si>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</si>
  <si>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</si>
  <si>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</si>
  <si>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</si>
  <si>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</si>
  <si>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</si>
  <si>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</si>
  <si>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</si>
  <si>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</si>
  <si>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</si>
  <si>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</si>
  <si>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</si>
  <si>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</si>
  <si>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</si>
  <si>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</si>
  <si>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</si>
  <si>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</si>
  <si>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</si>
  <si>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</si>
  <si>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</si>
  <si>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</si>
  <si>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</si>
  <si>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</si>
  <si>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</si>
  <si>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</si>
  <si>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%,V22305020</t>
  </si>
  <si>
    <t>22305020</t>
  </si>
  <si>
    <t>Curr Adv from Assoc Co-Retirem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</si>
  <si>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</si>
  <si>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</si>
  <si>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</si>
  <si>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</si>
  <si>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</si>
  <si>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</si>
  <si>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</si>
  <si>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</si>
  <si>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</si>
  <si>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</si>
  <si>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</si>
  <si>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</si>
  <si>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</si>
  <si>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</si>
  <si>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</si>
  <si>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</si>
  <si>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</si>
  <si>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</si>
  <si>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</si>
  <si>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</si>
  <si>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</si>
  <si>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</si>
  <si>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</si>
  <si>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</si>
  <si>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</si>
  <si>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</si>
  <si>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</si>
  <si>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</si>
  <si>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</si>
  <si>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</si>
  <si>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</si>
  <si>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</si>
  <si>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</si>
  <si>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</si>
  <si>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</si>
  <si>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</si>
  <si>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</si>
  <si>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</si>
  <si>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</si>
  <si>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</si>
  <si>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</si>
  <si>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</si>
  <si>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</si>
  <si>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</si>
  <si>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</si>
  <si>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</si>
  <si>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</si>
  <si>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</si>
  <si>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</si>
  <si>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</si>
  <si>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</si>
  <si>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</si>
  <si>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</si>
  <si>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</si>
  <si>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</si>
  <si>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</si>
  <si>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</si>
  <si>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</si>
  <si>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</si>
  <si>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</si>
  <si>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</si>
  <si>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</si>
  <si>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</si>
  <si>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</si>
  <si>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</si>
  <si>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</si>
  <si>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</si>
  <si>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</si>
  <si>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</si>
  <si>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</si>
  <si>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</si>
  <si>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</si>
  <si>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</si>
  <si>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</si>
  <si>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</si>
  <si>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</si>
  <si>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</si>
  <si>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</si>
  <si>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</si>
  <si>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</si>
  <si>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</si>
  <si>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</si>
  <si>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</si>
  <si>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</si>
  <si>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</si>
  <si>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</si>
  <si>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</si>
  <si>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</si>
  <si>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</si>
  <si>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</si>
  <si>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</si>
  <si>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</si>
  <si>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</si>
  <si>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</si>
  <si>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</si>
  <si>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</si>
  <si>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</si>
  <si>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</si>
  <si>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</si>
  <si>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</si>
  <si>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</si>
  <si>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</si>
  <si>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</si>
  <si>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</si>
  <si>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</si>
  <si>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</si>
  <si>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</si>
  <si>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</si>
  <si>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</si>
  <si>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</si>
  <si>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</si>
  <si>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</si>
  <si>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</si>
  <si>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</si>
  <si>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</si>
  <si>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</si>
  <si>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</si>
  <si>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</si>
  <si>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</si>
  <si>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</si>
  <si>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</si>
  <si>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</si>
  <si>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</si>
  <si>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</si>
  <si>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</si>
  <si>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</si>
  <si>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</si>
  <si>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</si>
  <si>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</si>
  <si>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</si>
  <si>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</si>
  <si>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</si>
  <si>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</si>
  <si>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</si>
  <si>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</si>
  <si>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</si>
  <si>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</si>
  <si>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</si>
  <si>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</si>
  <si>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</si>
  <si>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</si>
  <si>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</si>
  <si>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</si>
  <si>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</si>
  <si>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%,V24204040</t>
  </si>
  <si>
    <t>24204040</t>
  </si>
  <si>
    <t>Accd Liab-PR Ded Union Dues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</si>
  <si>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</si>
  <si>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</si>
  <si>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</si>
  <si>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</si>
  <si>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</si>
  <si>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</si>
  <si>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</si>
  <si>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</si>
  <si>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</si>
  <si>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</si>
  <si>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</si>
  <si>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</si>
  <si>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</si>
  <si>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</si>
  <si>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</si>
  <si>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</si>
  <si>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</si>
  <si>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</si>
  <si>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</si>
  <si>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</si>
  <si>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</si>
  <si>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</si>
  <si>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</si>
  <si>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</si>
  <si>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</si>
  <si>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</si>
  <si>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</si>
  <si>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</si>
  <si>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</si>
  <si>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</si>
  <si>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</si>
  <si>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</si>
  <si>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</si>
  <si>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</si>
  <si>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</si>
  <si>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</si>
  <si>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%,V24207500</t>
  </si>
  <si>
    <t>24207500</t>
  </si>
  <si>
    <t>Accd Liab-Insurance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</si>
  <si>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</si>
  <si>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</si>
  <si>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</si>
  <si>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</si>
  <si>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</si>
  <si>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</si>
  <si>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</si>
  <si>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</si>
  <si>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</si>
  <si>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</si>
  <si>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</si>
  <si>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</si>
  <si>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</si>
  <si>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</si>
  <si>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</si>
  <si>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</si>
  <si>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</si>
  <si>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</si>
  <si>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</si>
  <si>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</si>
  <si>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</si>
  <si>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</si>
  <si>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</si>
  <si>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</si>
  <si>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</si>
  <si>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</si>
  <si>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</si>
  <si>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</si>
  <si>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</si>
  <si>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</si>
  <si>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</si>
  <si>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</si>
  <si>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</si>
  <si>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</si>
  <si>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</si>
  <si>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</si>
  <si>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</si>
  <si>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</si>
  <si>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</si>
  <si>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</si>
  <si>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</si>
  <si>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</si>
  <si>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</si>
  <si>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</si>
  <si>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</si>
  <si>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</si>
  <si>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</si>
  <si>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</si>
  <si>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</si>
  <si>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</si>
  <si>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</si>
  <si>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</si>
  <si>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</si>
  <si>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</si>
  <si>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</si>
  <si>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</si>
  <si>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</si>
  <si>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</si>
  <si>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</si>
  <si>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</si>
  <si>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</si>
  <si>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</si>
  <si>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</si>
  <si>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%,V40813400</t>
  </si>
  <si>
    <t>40813400</t>
  </si>
  <si>
    <t>Tax Exp-Gross Receipts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</si>
  <si>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</si>
  <si>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</si>
  <si>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</si>
  <si>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</si>
  <si>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</si>
  <si>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</si>
  <si>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</si>
  <si>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</si>
  <si>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</si>
  <si>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</si>
  <si>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</si>
  <si>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</si>
  <si>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</si>
  <si>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</si>
  <si>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</si>
  <si>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</si>
  <si>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</si>
  <si>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</si>
  <si>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</si>
  <si>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</si>
  <si>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</si>
  <si>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</si>
  <si>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</si>
  <si>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</si>
  <si>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</si>
  <si>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</si>
  <si>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</si>
  <si>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</si>
  <si>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</si>
  <si>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</si>
  <si>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</si>
  <si>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</si>
  <si>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</si>
  <si>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</si>
  <si>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</si>
  <si>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</si>
  <si>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</si>
  <si>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</si>
  <si>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</si>
  <si>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</si>
  <si>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</si>
  <si>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</si>
  <si>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%,V41121000</t>
  </si>
  <si>
    <t>41121000</t>
  </si>
  <si>
    <t>Non Util Def Fed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</si>
  <si>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</si>
  <si>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</si>
  <si>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</si>
  <si>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</si>
  <si>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</si>
  <si>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</si>
  <si>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%,V42110000</t>
  </si>
  <si>
    <t>42110000</t>
  </si>
  <si>
    <t>Gain on Disposition of Asset</t>
  </si>
  <si>
    <t>%,V42121000</t>
  </si>
  <si>
    <t>42121000</t>
  </si>
  <si>
    <t>Loss on Disposition of Asset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</si>
  <si>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</si>
  <si>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</si>
  <si>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</si>
  <si>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</si>
  <si>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</si>
  <si>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</si>
  <si>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</si>
  <si>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</si>
  <si>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</si>
  <si>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</si>
  <si>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</si>
  <si>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</si>
  <si>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</si>
  <si>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</si>
  <si>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</si>
  <si>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</si>
  <si>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</si>
  <si>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</si>
  <si>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</si>
  <si>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</si>
  <si>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</si>
  <si>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</si>
  <si>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</si>
  <si>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</si>
  <si>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</si>
  <si>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</si>
  <si>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</si>
  <si>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%,V45810000</t>
  </si>
  <si>
    <t>45810000</t>
  </si>
  <si>
    <t>Non Util Non-Affill Revenue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</si>
  <si>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</si>
  <si>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</si>
  <si>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</si>
  <si>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</si>
  <si>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</si>
  <si>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</si>
  <si>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</si>
  <si>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</si>
  <si>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</si>
  <si>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</si>
  <si>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</si>
  <si>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</si>
  <si>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</si>
  <si>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</si>
  <si>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</si>
  <si>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</si>
  <si>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</si>
  <si>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</si>
  <si>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</si>
  <si>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</si>
  <si>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</si>
  <si>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</si>
  <si>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</si>
  <si>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</si>
  <si>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</si>
  <si>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</si>
  <si>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</si>
  <si>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</si>
  <si>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</si>
  <si>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</si>
  <si>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</si>
  <si>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</si>
  <si>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</si>
  <si>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</si>
  <si>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</si>
  <si>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</si>
  <si>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</si>
  <si>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</si>
  <si>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</si>
  <si>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</si>
  <si>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</si>
  <si>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</si>
  <si>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</si>
  <si>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</si>
  <si>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</si>
  <si>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</si>
  <si>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</si>
  <si>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</si>
  <si>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</si>
  <si>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</si>
  <si>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</si>
  <si>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</si>
  <si>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</si>
  <si>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</si>
  <si>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</si>
  <si>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</si>
  <si>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</si>
  <si>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</si>
  <si>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</si>
  <si>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</si>
  <si>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</si>
  <si>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</si>
  <si>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</si>
  <si>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</si>
  <si>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</si>
  <si>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</si>
  <si>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</si>
  <si>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</si>
  <si>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</si>
  <si>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</si>
  <si>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</si>
  <si>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</si>
  <si>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</si>
  <si>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</si>
  <si>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</si>
  <si>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</si>
  <si>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</si>
  <si>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</si>
  <si>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</si>
  <si>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</si>
  <si>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</si>
  <si>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</si>
  <si>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</si>
  <si>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</si>
  <si>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</si>
  <si>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</si>
  <si>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</si>
  <si>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</si>
  <si>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</si>
  <si>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</si>
  <si>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</si>
  <si>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</si>
  <si>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</si>
  <si>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</si>
  <si>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</si>
  <si>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</si>
  <si>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</si>
  <si>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</si>
  <si>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</si>
  <si>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</si>
  <si>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</si>
  <si>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</si>
  <si>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</si>
  <si>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</si>
  <si>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</si>
  <si>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</si>
  <si>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</si>
  <si>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</si>
  <si>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</si>
  <si>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</si>
  <si>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</si>
  <si>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</si>
  <si>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</si>
  <si>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</si>
  <si>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</si>
  <si>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</si>
  <si>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</si>
  <si>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</si>
  <si>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</si>
  <si>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</si>
  <si>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</si>
  <si>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</si>
  <si>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</si>
  <si>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</si>
  <si>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</si>
  <si>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2020-11-30</t>
  </si>
  <si>
    <t>00012</t>
  </si>
  <si>
    <t>U120806</t>
  </si>
  <si>
    <t>KY PSC Case No. 2021-00183</t>
  </si>
  <si>
    <t>AG 1-64</t>
  </si>
  <si>
    <t>Attachment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</si>
</sst>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458"/>
  <sheetViews>
    <sheetView tabSelected="1" topLeftCell="B2" zoomScaleNormal="100" workbookViewId="0">
      <selection activeCell="F5" sqref="F5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570312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">
      <c r="D2" s="23"/>
      <c r="E2" s="24"/>
      <c r="F2" s="30" t="s">
        <v>716</v>
      </c>
    </row>
    <row r="3" spans="1:10" x14ac:dyDescent="0.2">
      <c r="D3" s="23"/>
      <c r="E3" s="24"/>
      <c r="F3" s="30" t="s">
        <v>717</v>
      </c>
    </row>
    <row r="4" spans="1:10" x14ac:dyDescent="0.2">
      <c r="D4" s="23"/>
      <c r="E4" s="24"/>
      <c r="F4" s="30" t="s">
        <v>718</v>
      </c>
    </row>
    <row r="5" spans="1:10" ht="15.75" x14ac:dyDescent="0.25">
      <c r="B5" s="12" t="str">
        <f>bun</f>
        <v>NiSource Corporate Services Co</v>
      </c>
      <c r="C5" s="12"/>
      <c r="D5" s="13"/>
      <c r="E5" s="13"/>
      <c r="F5" s="13"/>
      <c r="I5" s="19" t="s">
        <v>711</v>
      </c>
    </row>
    <row r="6" spans="1:10" ht="15.75" x14ac:dyDescent="0.25">
      <c r="B6" s="25" t="s">
        <v>712</v>
      </c>
      <c r="C6" s="12"/>
      <c r="D6" s="13"/>
      <c r="E6" s="13"/>
      <c r="F6" s="13"/>
      <c r="I6" s="19" t="s">
        <v>712</v>
      </c>
    </row>
    <row r="7" spans="1:10" ht="15.75" x14ac:dyDescent="0.25">
      <c r="B7" s="12" t="s">
        <v>11</v>
      </c>
      <c r="C7" s="12"/>
      <c r="D7" s="13"/>
      <c r="E7" s="13"/>
      <c r="F7" s="13"/>
      <c r="I7" s="19" t="s">
        <v>5</v>
      </c>
    </row>
    <row r="8" spans="1:10" ht="15.75" x14ac:dyDescent="0.25">
      <c r="B8" s="12" t="str">
        <f>+I9</f>
        <v>As of November 30, 2020</v>
      </c>
      <c r="C8" s="12"/>
      <c r="D8" s="13"/>
      <c r="E8" s="13"/>
      <c r="F8" s="13"/>
      <c r="I8" s="20" t="s">
        <v>713</v>
      </c>
    </row>
    <row r="9" spans="1:10" x14ac:dyDescent="0.2">
      <c r="B9" s="29"/>
      <c r="C9" s="29"/>
      <c r="D9" s="29"/>
      <c r="E9" s="29"/>
      <c r="F9" s="29"/>
      <c r="I9" s="1" t="str">
        <f>"As of "&amp;TEXT(ASD,"MMMM DD, YYYY")</f>
        <v>As of November 30, 2020</v>
      </c>
    </row>
    <row r="10" spans="1:10" x14ac:dyDescent="0.2">
      <c r="F10" s="18"/>
    </row>
    <row r="11" spans="1:10" s="3" customFormat="1" ht="15.75" customHeight="1" x14ac:dyDescent="0.2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714</v>
      </c>
      <c r="J11" s="4"/>
    </row>
    <row r="12" spans="1:10" x14ac:dyDescent="0.2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">
      <c r="A13" s="1" t="s">
        <v>15</v>
      </c>
      <c r="B13" s="8" t="s">
        <v>16</v>
      </c>
      <c r="C13" s="26" t="s">
        <v>17</v>
      </c>
      <c r="D13" s="23">
        <f t="shared" ref="D13:D76" si="0">F13-E13</f>
        <v>126823473.84</v>
      </c>
      <c r="E13" s="24">
        <v>0</v>
      </c>
      <c r="F13" s="24">
        <v>126823473.84</v>
      </c>
    </row>
    <row r="14" spans="1:10" outlineLevel="1" x14ac:dyDescent="0.2">
      <c r="A14" s="1" t="s">
        <v>18</v>
      </c>
      <c r="B14" s="8" t="s">
        <v>19</v>
      </c>
      <c r="C14" s="26" t="s">
        <v>20</v>
      </c>
      <c r="D14" s="23">
        <f t="shared" si="0"/>
        <v>10909360.41</v>
      </c>
      <c r="E14" s="24">
        <v>892840.29</v>
      </c>
      <c r="F14" s="24">
        <v>11802200.699999999</v>
      </c>
    </row>
    <row r="15" spans="1:10" outlineLevel="1" x14ac:dyDescent="0.2">
      <c r="A15" s="1" t="s">
        <v>21</v>
      </c>
      <c r="B15" s="8" t="s">
        <v>22</v>
      </c>
      <c r="C15" s="26" t="s">
        <v>23</v>
      </c>
      <c r="D15" s="23">
        <f t="shared" si="0"/>
        <v>-6951598.3700000001</v>
      </c>
      <c r="E15" s="24">
        <v>-711744.08</v>
      </c>
      <c r="F15" s="24">
        <v>-7663342.4500000002</v>
      </c>
    </row>
    <row r="16" spans="1:10" outlineLevel="1" x14ac:dyDescent="0.2">
      <c r="A16" s="1" t="s">
        <v>24</v>
      </c>
      <c r="B16" s="8" t="s">
        <v>25</v>
      </c>
      <c r="C16" s="26" t="s">
        <v>26</v>
      </c>
      <c r="D16" s="23">
        <f t="shared" si="0"/>
        <v>26481091.640000001</v>
      </c>
      <c r="E16" s="24">
        <v>0</v>
      </c>
      <c r="F16" s="24">
        <v>26481091.640000001</v>
      </c>
    </row>
    <row r="17" spans="1:6" outlineLevel="1" x14ac:dyDescent="0.2">
      <c r="A17" s="1" t="s">
        <v>27</v>
      </c>
      <c r="B17" s="8" t="s">
        <v>28</v>
      </c>
      <c r="C17" s="26" t="s">
        <v>29</v>
      </c>
      <c r="D17" s="23">
        <f t="shared" si="0"/>
        <v>51914331.859999999</v>
      </c>
      <c r="E17" s="24">
        <v>0</v>
      </c>
      <c r="F17" s="24">
        <v>51914331.859999999</v>
      </c>
    </row>
    <row r="18" spans="1:6" outlineLevel="1" x14ac:dyDescent="0.2">
      <c r="A18" s="1" t="s">
        <v>30</v>
      </c>
      <c r="B18" s="8" t="s">
        <v>31</v>
      </c>
      <c r="C18" s="26" t="s">
        <v>32</v>
      </c>
      <c r="D18" s="23">
        <f t="shared" si="0"/>
        <v>-15249726.309999999</v>
      </c>
      <c r="E18" s="24">
        <v>-4656.47</v>
      </c>
      <c r="F18" s="24">
        <v>-15254382.779999999</v>
      </c>
    </row>
    <row r="19" spans="1:6" outlineLevel="1" x14ac:dyDescent="0.2">
      <c r="A19" s="1" t="s">
        <v>33</v>
      </c>
      <c r="B19" s="8" t="s">
        <v>34</v>
      </c>
      <c r="C19" s="26" t="s">
        <v>35</v>
      </c>
      <c r="D19" s="23">
        <f t="shared" si="0"/>
        <v>22047565.77</v>
      </c>
      <c r="E19" s="24">
        <v>0</v>
      </c>
      <c r="F19" s="24">
        <v>22047565.77</v>
      </c>
    </row>
    <row r="20" spans="1:6" outlineLevel="1" x14ac:dyDescent="0.2">
      <c r="A20" s="1" t="s">
        <v>36</v>
      </c>
      <c r="B20" s="8" t="s">
        <v>37</v>
      </c>
      <c r="C20" s="26" t="s">
        <v>38</v>
      </c>
      <c r="D20" s="23">
        <f t="shared" si="0"/>
        <v>83312.33</v>
      </c>
      <c r="E20" s="24">
        <v>0</v>
      </c>
      <c r="F20" s="24">
        <v>83312.33</v>
      </c>
    </row>
    <row r="21" spans="1:6" outlineLevel="1" x14ac:dyDescent="0.2">
      <c r="A21" s="1" t="s">
        <v>39</v>
      </c>
      <c r="B21" s="8" t="s">
        <v>40</v>
      </c>
      <c r="C21" s="26" t="s">
        <v>41</v>
      </c>
      <c r="D21" s="23">
        <f t="shared" si="0"/>
        <v>-128610.88</v>
      </c>
      <c r="E21" s="24">
        <v>-5322.82</v>
      </c>
      <c r="F21" s="24">
        <v>-133933.70000000001</v>
      </c>
    </row>
    <row r="22" spans="1:6" outlineLevel="1" x14ac:dyDescent="0.2">
      <c r="A22" s="1" t="s">
        <v>42</v>
      </c>
      <c r="B22" s="8" t="s">
        <v>43</v>
      </c>
      <c r="C22" s="26" t="s">
        <v>44</v>
      </c>
      <c r="D22" s="23">
        <f t="shared" si="0"/>
        <v>-2403905.4300000002</v>
      </c>
      <c r="E22" s="24">
        <v>-254092.09</v>
      </c>
      <c r="F22" s="24">
        <v>-2657997.52</v>
      </c>
    </row>
    <row r="23" spans="1:6" outlineLevel="1" x14ac:dyDescent="0.2">
      <c r="A23" s="1" t="s">
        <v>45</v>
      </c>
      <c r="B23" s="8" t="s">
        <v>46</v>
      </c>
      <c r="C23" s="26" t="s">
        <v>47</v>
      </c>
      <c r="D23" s="23">
        <f t="shared" si="0"/>
        <v>1442717.0999999999</v>
      </c>
      <c r="E23" s="24">
        <v>-7403.9000000000005</v>
      </c>
      <c r="F23" s="24">
        <v>1435313.2</v>
      </c>
    </row>
    <row r="24" spans="1:6" outlineLevel="1" x14ac:dyDescent="0.2">
      <c r="A24" s="1" t="s">
        <v>48</v>
      </c>
      <c r="B24" s="8" t="s">
        <v>49</v>
      </c>
      <c r="C24" s="26" t="s">
        <v>50</v>
      </c>
      <c r="D24" s="23">
        <f t="shared" si="0"/>
        <v>8568436.9800000004</v>
      </c>
      <c r="E24" s="24">
        <v>0</v>
      </c>
      <c r="F24" s="24">
        <v>8568436.9800000004</v>
      </c>
    </row>
    <row r="25" spans="1:6" outlineLevel="1" x14ac:dyDescent="0.2">
      <c r="A25" s="1" t="s">
        <v>51</v>
      </c>
      <c r="B25" s="8" t="s">
        <v>52</v>
      </c>
      <c r="C25" s="26" t="s">
        <v>53</v>
      </c>
      <c r="D25" s="23">
        <f t="shared" si="0"/>
        <v>23096783.029999997</v>
      </c>
      <c r="E25" s="24">
        <v>1372936.3</v>
      </c>
      <c r="F25" s="24">
        <v>24469719.329999998</v>
      </c>
    </row>
    <row r="26" spans="1:6" outlineLevel="1" x14ac:dyDescent="0.2">
      <c r="A26" s="1" t="s">
        <v>54</v>
      </c>
      <c r="B26" s="8" t="s">
        <v>55</v>
      </c>
      <c r="C26" s="26" t="s">
        <v>56</v>
      </c>
      <c r="D26" s="23">
        <f t="shared" si="0"/>
        <v>-10909323.32</v>
      </c>
      <c r="E26" s="24">
        <v>-892840.29</v>
      </c>
      <c r="F26" s="24">
        <v>-11802163.609999999</v>
      </c>
    </row>
    <row r="27" spans="1:6" outlineLevel="1" x14ac:dyDescent="0.2">
      <c r="A27" s="1" t="s">
        <v>57</v>
      </c>
      <c r="B27" s="8" t="s">
        <v>58</v>
      </c>
      <c r="C27" s="26" t="s">
        <v>59</v>
      </c>
      <c r="D27" s="23">
        <f t="shared" si="0"/>
        <v>2958328.34</v>
      </c>
      <c r="E27" s="24">
        <v>69059.48</v>
      </c>
      <c r="F27" s="24">
        <v>3027387.82</v>
      </c>
    </row>
    <row r="28" spans="1:6" outlineLevel="1" x14ac:dyDescent="0.2">
      <c r="A28" s="1" t="s">
        <v>60</v>
      </c>
      <c r="B28" s="8" t="s">
        <v>61</v>
      </c>
      <c r="C28" s="26" t="s">
        <v>62</v>
      </c>
      <c r="D28" s="23">
        <f t="shared" si="0"/>
        <v>-1442717.0999999999</v>
      </c>
      <c r="E28" s="24">
        <v>7403.9000000000005</v>
      </c>
      <c r="F28" s="24">
        <v>-1435313.2</v>
      </c>
    </row>
    <row r="29" spans="1:6" outlineLevel="1" x14ac:dyDescent="0.2">
      <c r="A29" s="1" t="s">
        <v>63</v>
      </c>
      <c r="B29" s="8" t="s">
        <v>64</v>
      </c>
      <c r="C29" s="26" t="s">
        <v>65</v>
      </c>
      <c r="D29" s="23">
        <f t="shared" si="0"/>
        <v>-38760272.530000001</v>
      </c>
      <c r="E29" s="24">
        <v>0</v>
      </c>
      <c r="F29" s="24">
        <v>-38760272.530000001</v>
      </c>
    </row>
    <row r="30" spans="1:6" outlineLevel="1" x14ac:dyDescent="0.2">
      <c r="A30" s="1" t="s">
        <v>66</v>
      </c>
      <c r="B30" s="8" t="s">
        <v>67</v>
      </c>
      <c r="C30" s="26" t="s">
        <v>68</v>
      </c>
      <c r="D30" s="23">
        <f t="shared" si="0"/>
        <v>-10949151.640000001</v>
      </c>
      <c r="E30" s="24">
        <v>-1072505.3799999999</v>
      </c>
      <c r="F30" s="24">
        <v>-12021657.02</v>
      </c>
    </row>
    <row r="31" spans="1:6" outlineLevel="1" x14ac:dyDescent="0.2">
      <c r="A31" s="1" t="s">
        <v>69</v>
      </c>
      <c r="B31" s="8" t="s">
        <v>70</v>
      </c>
      <c r="C31" s="26" t="s">
        <v>71</v>
      </c>
      <c r="D31" s="23">
        <f t="shared" si="0"/>
        <v>4782425.96</v>
      </c>
      <c r="E31" s="24">
        <v>711744.08</v>
      </c>
      <c r="F31" s="24">
        <v>5494170.04</v>
      </c>
    </row>
    <row r="32" spans="1:6" outlineLevel="1" x14ac:dyDescent="0.2">
      <c r="A32" s="1" t="s">
        <v>72</v>
      </c>
      <c r="B32" s="8" t="s">
        <v>73</v>
      </c>
      <c r="C32" s="26" t="s">
        <v>74</v>
      </c>
      <c r="D32" s="23">
        <f t="shared" si="0"/>
        <v>-929552.16</v>
      </c>
      <c r="E32" s="24">
        <v>0</v>
      </c>
      <c r="F32" s="24">
        <v>-929552.16</v>
      </c>
    </row>
    <row r="33" spans="1:6" outlineLevel="1" x14ac:dyDescent="0.2">
      <c r="A33" s="1" t="s">
        <v>75</v>
      </c>
      <c r="B33" s="8" t="s">
        <v>76</v>
      </c>
      <c r="C33" s="26" t="s">
        <v>77</v>
      </c>
      <c r="D33" s="23">
        <f t="shared" si="0"/>
        <v>-5968349.3200000003</v>
      </c>
      <c r="E33" s="24">
        <v>0</v>
      </c>
      <c r="F33" s="24">
        <v>-5968349.3200000003</v>
      </c>
    </row>
    <row r="34" spans="1:6" outlineLevel="1" x14ac:dyDescent="0.2">
      <c r="A34" s="1" t="s">
        <v>78</v>
      </c>
      <c r="B34" s="8" t="s">
        <v>79</v>
      </c>
      <c r="C34" s="26" t="s">
        <v>80</v>
      </c>
      <c r="D34" s="23">
        <f t="shared" si="0"/>
        <v>-10119266.380000001</v>
      </c>
      <c r="E34" s="24">
        <v>-1330280.5900000001</v>
      </c>
      <c r="F34" s="24">
        <v>-11449546.970000001</v>
      </c>
    </row>
    <row r="35" spans="1:6" outlineLevel="1" x14ac:dyDescent="0.2">
      <c r="A35" s="1" t="s">
        <v>81</v>
      </c>
      <c r="B35" s="8" t="s">
        <v>82</v>
      </c>
      <c r="C35" s="26" t="s">
        <v>83</v>
      </c>
      <c r="D35" s="23">
        <f t="shared" si="0"/>
        <v>2162244.69</v>
      </c>
      <c r="E35" s="24">
        <v>4656.47</v>
      </c>
      <c r="F35" s="24">
        <v>2166901.16</v>
      </c>
    </row>
    <row r="36" spans="1:6" outlineLevel="1" x14ac:dyDescent="0.2">
      <c r="A36" s="1" t="s">
        <v>84</v>
      </c>
      <c r="B36" s="8" t="s">
        <v>85</v>
      </c>
      <c r="C36" s="26" t="s">
        <v>86</v>
      </c>
      <c r="D36" s="23">
        <f t="shared" si="0"/>
        <v>-34860851.520000003</v>
      </c>
      <c r="E36" s="24">
        <v>0</v>
      </c>
      <c r="F36" s="24">
        <v>-34860851.520000003</v>
      </c>
    </row>
    <row r="37" spans="1:6" outlineLevel="1" x14ac:dyDescent="0.2">
      <c r="A37" s="1" t="s">
        <v>87</v>
      </c>
      <c r="B37" s="8" t="s">
        <v>88</v>
      </c>
      <c r="C37" s="26" t="s">
        <v>89</v>
      </c>
      <c r="D37" s="23">
        <f t="shared" si="0"/>
        <v>-11950225.74</v>
      </c>
      <c r="E37" s="24">
        <v>-1170556.81</v>
      </c>
      <c r="F37" s="24">
        <v>-13120782.550000001</v>
      </c>
    </row>
    <row r="38" spans="1:6" outlineLevel="1" x14ac:dyDescent="0.2">
      <c r="A38" s="1" t="s">
        <v>90</v>
      </c>
      <c r="B38" s="8" t="s">
        <v>91</v>
      </c>
      <c r="C38" s="26" t="s">
        <v>92</v>
      </c>
      <c r="D38" s="23">
        <f t="shared" si="0"/>
        <v>2169172.41</v>
      </c>
      <c r="E38" s="24">
        <v>0</v>
      </c>
      <c r="F38" s="24">
        <v>2169172.41</v>
      </c>
    </row>
    <row r="39" spans="1:6" outlineLevel="1" x14ac:dyDescent="0.2">
      <c r="A39" s="1" t="s">
        <v>93</v>
      </c>
      <c r="B39" s="8" t="s">
        <v>94</v>
      </c>
      <c r="C39" s="26" t="s">
        <v>95</v>
      </c>
      <c r="D39" s="23">
        <f t="shared" si="0"/>
        <v>-201038.95</v>
      </c>
      <c r="E39" s="24">
        <v>-23874.39</v>
      </c>
      <c r="F39" s="24">
        <v>-224913.34</v>
      </c>
    </row>
    <row r="40" spans="1:6" outlineLevel="1" x14ac:dyDescent="0.2">
      <c r="A40" s="1" t="s">
        <v>96</v>
      </c>
      <c r="B40" s="8" t="s">
        <v>97</v>
      </c>
      <c r="C40" s="26" t="s">
        <v>98</v>
      </c>
      <c r="D40" s="23">
        <f t="shared" si="0"/>
        <v>10000</v>
      </c>
      <c r="E40" s="24">
        <v>0</v>
      </c>
      <c r="F40" s="24">
        <v>10000</v>
      </c>
    </row>
    <row r="41" spans="1:6" outlineLevel="1" x14ac:dyDescent="0.2">
      <c r="A41" s="1" t="s">
        <v>99</v>
      </c>
      <c r="B41" s="8" t="s">
        <v>100</v>
      </c>
      <c r="C41" s="26" t="s">
        <v>101</v>
      </c>
      <c r="D41" s="23">
        <f t="shared" si="0"/>
        <v>1000000</v>
      </c>
      <c r="E41" s="24">
        <v>0</v>
      </c>
      <c r="F41" s="24">
        <v>1000000</v>
      </c>
    </row>
    <row r="42" spans="1:6" outlineLevel="1" x14ac:dyDescent="0.2">
      <c r="A42" s="1" t="s">
        <v>102</v>
      </c>
      <c r="B42" s="8" t="s">
        <v>103</v>
      </c>
      <c r="C42" s="26" t="s">
        <v>104</v>
      </c>
      <c r="D42" s="23">
        <f t="shared" si="0"/>
        <v>-1010000</v>
      </c>
      <c r="E42" s="24">
        <v>0</v>
      </c>
      <c r="F42" s="24">
        <v>-1010000</v>
      </c>
    </row>
    <row r="43" spans="1:6" outlineLevel="1" x14ac:dyDescent="0.2">
      <c r="A43" s="1" t="s">
        <v>105</v>
      </c>
      <c r="B43" s="8" t="s">
        <v>106</v>
      </c>
      <c r="C43" s="26" t="s">
        <v>107</v>
      </c>
      <c r="D43" s="23">
        <f t="shared" si="0"/>
        <v>2095504.2999999998</v>
      </c>
      <c r="E43" s="24">
        <v>200663.85</v>
      </c>
      <c r="F43" s="24">
        <v>2296168.15</v>
      </c>
    </row>
    <row r="44" spans="1:6" outlineLevel="1" x14ac:dyDescent="0.2">
      <c r="A44" s="1" t="s">
        <v>108</v>
      </c>
      <c r="B44" s="8" t="s">
        <v>109</v>
      </c>
      <c r="C44" s="26" t="s">
        <v>110</v>
      </c>
      <c r="D44" s="23">
        <f t="shared" si="0"/>
        <v>272087.7</v>
      </c>
      <c r="E44" s="24">
        <v>18381.05</v>
      </c>
      <c r="F44" s="24">
        <v>290468.75</v>
      </c>
    </row>
    <row r="45" spans="1:6" outlineLevel="1" x14ac:dyDescent="0.2">
      <c r="A45" s="1" t="s">
        <v>111</v>
      </c>
      <c r="B45" s="8" t="s">
        <v>112</v>
      </c>
      <c r="C45" s="26" t="s">
        <v>113</v>
      </c>
      <c r="D45" s="23">
        <f t="shared" si="0"/>
        <v>18241</v>
      </c>
      <c r="E45" s="24">
        <v>0</v>
      </c>
      <c r="F45" s="24">
        <v>18241</v>
      </c>
    </row>
    <row r="46" spans="1:6" outlineLevel="1" x14ac:dyDescent="0.2">
      <c r="A46" s="1" t="s">
        <v>114</v>
      </c>
      <c r="B46" s="8" t="s">
        <v>115</v>
      </c>
      <c r="C46" s="26" t="s">
        <v>116</v>
      </c>
      <c r="D46" s="23">
        <f t="shared" si="0"/>
        <v>685391.94000000006</v>
      </c>
      <c r="E46" s="24">
        <v>-309362.41000000003</v>
      </c>
      <c r="F46" s="24">
        <v>376029.53</v>
      </c>
    </row>
    <row r="47" spans="1:6" outlineLevel="1" x14ac:dyDescent="0.2">
      <c r="A47" s="1" t="s">
        <v>117</v>
      </c>
      <c r="B47" s="8" t="s">
        <v>118</v>
      </c>
      <c r="C47" s="26" t="s">
        <v>119</v>
      </c>
      <c r="D47" s="23">
        <f t="shared" si="0"/>
        <v>-9891.6699999999983</v>
      </c>
      <c r="E47" s="24">
        <v>-52700.87</v>
      </c>
      <c r="F47" s="24">
        <v>-62592.54</v>
      </c>
    </row>
    <row r="48" spans="1:6" outlineLevel="1" x14ac:dyDescent="0.2">
      <c r="A48" s="1" t="s">
        <v>120</v>
      </c>
      <c r="B48" s="8" t="s">
        <v>121</v>
      </c>
      <c r="C48" s="26" t="s">
        <v>122</v>
      </c>
      <c r="D48" s="23">
        <f t="shared" si="0"/>
        <v>1075225.42</v>
      </c>
      <c r="E48" s="24">
        <v>2745405.4399999999</v>
      </c>
      <c r="F48" s="24">
        <v>3820630.86</v>
      </c>
    </row>
    <row r="49" spans="1:6" outlineLevel="1" x14ac:dyDescent="0.2">
      <c r="A49" s="1" t="s">
        <v>123</v>
      </c>
      <c r="B49" s="8" t="s">
        <v>124</v>
      </c>
      <c r="C49" s="26" t="s">
        <v>125</v>
      </c>
      <c r="D49" s="23">
        <f t="shared" si="0"/>
        <v>362367</v>
      </c>
      <c r="E49" s="24">
        <v>0</v>
      </c>
      <c r="F49" s="24">
        <v>362367</v>
      </c>
    </row>
    <row r="50" spans="1:6" outlineLevel="1" x14ac:dyDescent="0.2">
      <c r="A50" s="1" t="s">
        <v>126</v>
      </c>
      <c r="B50" s="8" t="s">
        <v>127</v>
      </c>
      <c r="C50" s="26" t="s">
        <v>128</v>
      </c>
      <c r="D50" s="23">
        <f t="shared" si="0"/>
        <v>8084175.5100000054</v>
      </c>
      <c r="E50" s="24">
        <v>37959671.829999998</v>
      </c>
      <c r="F50" s="24">
        <v>46043847.340000004</v>
      </c>
    </row>
    <row r="51" spans="1:6" outlineLevel="1" x14ac:dyDescent="0.2">
      <c r="A51" s="1" t="s">
        <v>129</v>
      </c>
      <c r="B51" s="8" t="s">
        <v>130</v>
      </c>
      <c r="C51" s="26" t="s">
        <v>131</v>
      </c>
      <c r="D51" s="23">
        <f t="shared" si="0"/>
        <v>-172.66200000000001</v>
      </c>
      <c r="E51" s="24">
        <v>0</v>
      </c>
      <c r="F51" s="24">
        <v>-172.66200000000001</v>
      </c>
    </row>
    <row r="52" spans="1:6" outlineLevel="1" x14ac:dyDescent="0.2">
      <c r="A52" s="1" t="s">
        <v>132</v>
      </c>
      <c r="B52" s="8" t="s">
        <v>133</v>
      </c>
      <c r="C52" s="26" t="s">
        <v>134</v>
      </c>
      <c r="D52" s="23">
        <f t="shared" si="0"/>
        <v>49717023.399999999</v>
      </c>
      <c r="E52" s="24">
        <v>-3177370.65</v>
      </c>
      <c r="F52" s="24">
        <v>46539652.75</v>
      </c>
    </row>
    <row r="53" spans="1:6" outlineLevel="1" x14ac:dyDescent="0.2">
      <c r="A53" s="1" t="s">
        <v>135</v>
      </c>
      <c r="B53" s="8" t="s">
        <v>136</v>
      </c>
      <c r="C53" s="26" t="s">
        <v>137</v>
      </c>
      <c r="D53" s="23">
        <f t="shared" si="0"/>
        <v>1293009.1500000001</v>
      </c>
      <c r="E53" s="24">
        <v>276145.47000000003</v>
      </c>
      <c r="F53" s="24">
        <v>1569154.62</v>
      </c>
    </row>
    <row r="54" spans="1:6" outlineLevel="1" x14ac:dyDescent="0.2">
      <c r="A54" s="1" t="s">
        <v>138</v>
      </c>
      <c r="B54" s="8" t="s">
        <v>139</v>
      </c>
      <c r="C54" s="26" t="s">
        <v>140</v>
      </c>
      <c r="D54" s="23">
        <f t="shared" si="0"/>
        <v>72888.34</v>
      </c>
      <c r="E54" s="24">
        <v>-31541.040000000001</v>
      </c>
      <c r="F54" s="24">
        <v>41347.300000000003</v>
      </c>
    </row>
    <row r="55" spans="1:6" outlineLevel="1" x14ac:dyDescent="0.2">
      <c r="A55" s="1" t="s">
        <v>141</v>
      </c>
      <c r="B55" s="8" t="s">
        <v>142</v>
      </c>
      <c r="C55" s="26" t="s">
        <v>143</v>
      </c>
      <c r="D55" s="23">
        <f t="shared" si="0"/>
        <v>3015027.04</v>
      </c>
      <c r="E55" s="24">
        <v>290516.45</v>
      </c>
      <c r="F55" s="24">
        <v>3305543.49</v>
      </c>
    </row>
    <row r="56" spans="1:6" outlineLevel="1" x14ac:dyDescent="0.2">
      <c r="A56" s="1" t="s">
        <v>144</v>
      </c>
      <c r="B56" s="8" t="s">
        <v>145</v>
      </c>
      <c r="C56" s="26" t="s">
        <v>146</v>
      </c>
      <c r="D56" s="23">
        <f t="shared" si="0"/>
        <v>123321.11</v>
      </c>
      <c r="E56" s="24">
        <v>0</v>
      </c>
      <c r="F56" s="24">
        <v>123321.11</v>
      </c>
    </row>
    <row r="57" spans="1:6" outlineLevel="1" x14ac:dyDescent="0.2">
      <c r="A57" s="1" t="s">
        <v>147</v>
      </c>
      <c r="B57" s="8" t="s">
        <v>148</v>
      </c>
      <c r="C57" s="26" t="s">
        <v>149</v>
      </c>
      <c r="D57" s="23">
        <f t="shared" si="0"/>
        <v>160542.89000000001</v>
      </c>
      <c r="E57" s="24">
        <v>12258.15</v>
      </c>
      <c r="F57" s="24">
        <v>172801.04</v>
      </c>
    </row>
    <row r="58" spans="1:6" outlineLevel="1" x14ac:dyDescent="0.2">
      <c r="A58" s="1" t="s">
        <v>150</v>
      </c>
      <c r="B58" s="8" t="s">
        <v>151</v>
      </c>
      <c r="C58" s="26" t="s">
        <v>152</v>
      </c>
      <c r="D58" s="23">
        <f t="shared" si="0"/>
        <v>3287.7200000000012</v>
      </c>
      <c r="E58" s="24">
        <v>76830.02</v>
      </c>
      <c r="F58" s="24">
        <v>80117.740000000005</v>
      </c>
    </row>
    <row r="59" spans="1:6" outlineLevel="1" x14ac:dyDescent="0.2">
      <c r="A59" s="1" t="s">
        <v>153</v>
      </c>
      <c r="B59" s="8" t="s">
        <v>154</v>
      </c>
      <c r="C59" s="26" t="s">
        <v>155</v>
      </c>
      <c r="D59" s="23">
        <f t="shared" si="0"/>
        <v>2478552.4899999998</v>
      </c>
      <c r="E59" s="24">
        <v>-134496.36000000002</v>
      </c>
      <c r="F59" s="24">
        <v>2344056.13</v>
      </c>
    </row>
    <row r="60" spans="1:6" outlineLevel="1" x14ac:dyDescent="0.2">
      <c r="A60" s="1" t="s">
        <v>156</v>
      </c>
      <c r="B60" s="8" t="s">
        <v>157</v>
      </c>
      <c r="C60" s="26" t="s">
        <v>158</v>
      </c>
      <c r="D60" s="23">
        <f t="shared" si="0"/>
        <v>8416689.9199999999</v>
      </c>
      <c r="E60" s="24">
        <v>-341125.27</v>
      </c>
      <c r="F60" s="24">
        <v>8075564.6500000004</v>
      </c>
    </row>
    <row r="61" spans="1:6" outlineLevel="1" x14ac:dyDescent="0.2">
      <c r="A61" s="1" t="s">
        <v>159</v>
      </c>
      <c r="B61" s="8" t="s">
        <v>160</v>
      </c>
      <c r="C61" s="26" t="s">
        <v>161</v>
      </c>
      <c r="D61" s="23">
        <f t="shared" si="0"/>
        <v>2274592.27</v>
      </c>
      <c r="E61" s="24">
        <v>-2342338.77</v>
      </c>
      <c r="F61" s="24">
        <v>-67746.5</v>
      </c>
    </row>
    <row r="62" spans="1:6" outlineLevel="1" x14ac:dyDescent="0.2">
      <c r="A62" s="1" t="s">
        <v>162</v>
      </c>
      <c r="B62" s="8" t="s">
        <v>163</v>
      </c>
      <c r="C62" s="26" t="s">
        <v>164</v>
      </c>
      <c r="D62" s="23">
        <f t="shared" si="0"/>
        <v>139569.47</v>
      </c>
      <c r="E62" s="24">
        <v>0</v>
      </c>
      <c r="F62" s="24">
        <v>139569.47</v>
      </c>
    </row>
    <row r="63" spans="1:6" outlineLevel="1" x14ac:dyDescent="0.2">
      <c r="A63" s="1" t="s">
        <v>165</v>
      </c>
      <c r="B63" s="8" t="s">
        <v>166</v>
      </c>
      <c r="C63" s="26" t="s">
        <v>167</v>
      </c>
      <c r="D63" s="23">
        <f t="shared" si="0"/>
        <v>9671216.6799999997</v>
      </c>
      <c r="E63" s="24">
        <v>-395946.61</v>
      </c>
      <c r="F63" s="24">
        <v>9275270.0700000003</v>
      </c>
    </row>
    <row r="64" spans="1:6" outlineLevel="1" x14ac:dyDescent="0.2">
      <c r="A64" s="1" t="s">
        <v>168</v>
      </c>
      <c r="B64" s="8" t="s">
        <v>169</v>
      </c>
      <c r="C64" s="26" t="s">
        <v>170</v>
      </c>
      <c r="D64" s="23">
        <f t="shared" si="0"/>
        <v>895460.85</v>
      </c>
      <c r="E64" s="24">
        <v>-159868.61000000002</v>
      </c>
      <c r="F64" s="24">
        <v>735592.24</v>
      </c>
    </row>
    <row r="65" spans="1:6" outlineLevel="1" x14ac:dyDescent="0.2">
      <c r="A65" s="1" t="s">
        <v>171</v>
      </c>
      <c r="B65" s="8" t="s">
        <v>172</v>
      </c>
      <c r="C65" s="26" t="s">
        <v>173</v>
      </c>
      <c r="D65" s="23">
        <f t="shared" si="0"/>
        <v>1123897.79</v>
      </c>
      <c r="E65" s="24">
        <v>-212481.18</v>
      </c>
      <c r="F65" s="24">
        <v>911416.61</v>
      </c>
    </row>
    <row r="66" spans="1:6" outlineLevel="1" x14ac:dyDescent="0.2">
      <c r="A66" s="1" t="s">
        <v>174</v>
      </c>
      <c r="B66" s="8" t="s">
        <v>175</v>
      </c>
      <c r="C66" s="26" t="s">
        <v>176</v>
      </c>
      <c r="D66" s="23">
        <f t="shared" si="0"/>
        <v>0.31000000000000005</v>
      </c>
      <c r="E66" s="24">
        <v>0.04</v>
      </c>
      <c r="F66" s="24">
        <v>0.35000000000000003</v>
      </c>
    </row>
    <row r="67" spans="1:6" outlineLevel="1" x14ac:dyDescent="0.2">
      <c r="A67" s="1" t="s">
        <v>177</v>
      </c>
      <c r="B67" s="8" t="s">
        <v>178</v>
      </c>
      <c r="C67" s="26" t="s">
        <v>179</v>
      </c>
      <c r="D67" s="23">
        <f t="shared" si="0"/>
        <v>14744859.729999999</v>
      </c>
      <c r="E67" s="24">
        <v>-62231.700000000004</v>
      </c>
      <c r="F67" s="24">
        <v>14682628.029999999</v>
      </c>
    </row>
    <row r="68" spans="1:6" outlineLevel="1" x14ac:dyDescent="0.2">
      <c r="A68" s="1" t="s">
        <v>180</v>
      </c>
      <c r="B68" s="8" t="s">
        <v>181</v>
      </c>
      <c r="C68" s="26" t="s">
        <v>182</v>
      </c>
      <c r="D68" s="23">
        <f t="shared" si="0"/>
        <v>46839099.200000003</v>
      </c>
      <c r="E68" s="24">
        <v>-289728.57</v>
      </c>
      <c r="F68" s="24">
        <v>46549370.630000003</v>
      </c>
    </row>
    <row r="69" spans="1:6" outlineLevel="1" x14ac:dyDescent="0.2">
      <c r="A69" s="1" t="s">
        <v>183</v>
      </c>
      <c r="B69" s="8" t="s">
        <v>184</v>
      </c>
      <c r="C69" s="26" t="s">
        <v>185</v>
      </c>
      <c r="D69" s="23">
        <f t="shared" si="0"/>
        <v>60681.78</v>
      </c>
      <c r="E69" s="24">
        <v>-54126</v>
      </c>
      <c r="F69" s="24">
        <v>6555.78</v>
      </c>
    </row>
    <row r="70" spans="1:6" outlineLevel="1" x14ac:dyDescent="0.2">
      <c r="A70" s="1" t="s">
        <v>186</v>
      </c>
      <c r="B70" s="8" t="s">
        <v>187</v>
      </c>
      <c r="C70" s="26" t="s">
        <v>188</v>
      </c>
      <c r="D70" s="23">
        <f t="shared" si="0"/>
        <v>1286612.06</v>
      </c>
      <c r="E70" s="24">
        <v>-225098.07</v>
      </c>
      <c r="F70" s="24">
        <v>1061513.99</v>
      </c>
    </row>
    <row r="71" spans="1:6" outlineLevel="1" x14ac:dyDescent="0.2">
      <c r="A71" s="1" t="s">
        <v>189</v>
      </c>
      <c r="B71" s="8" t="s">
        <v>190</v>
      </c>
      <c r="C71" s="26" t="s">
        <v>191</v>
      </c>
      <c r="D71" s="23">
        <f t="shared" si="0"/>
        <v>3101340.19</v>
      </c>
      <c r="E71" s="24">
        <v>-3351889.42</v>
      </c>
      <c r="F71" s="24">
        <v>-250549.23</v>
      </c>
    </row>
    <row r="72" spans="1:6" outlineLevel="1" x14ac:dyDescent="0.2">
      <c r="A72" s="1" t="s">
        <v>192</v>
      </c>
      <c r="B72" s="8" t="s">
        <v>193</v>
      </c>
      <c r="C72" s="26" t="s">
        <v>194</v>
      </c>
      <c r="D72" s="23">
        <f t="shared" si="0"/>
        <v>-1264000</v>
      </c>
      <c r="E72" s="24">
        <v>0</v>
      </c>
      <c r="F72" s="24">
        <v>-1264000</v>
      </c>
    </row>
    <row r="73" spans="1:6" outlineLevel="1" x14ac:dyDescent="0.2">
      <c r="A73" s="1" t="s">
        <v>195</v>
      </c>
      <c r="B73" s="8" t="s">
        <v>196</v>
      </c>
      <c r="C73" s="26" t="s">
        <v>197</v>
      </c>
      <c r="D73" s="23">
        <f t="shared" si="0"/>
        <v>1222186.1200000001</v>
      </c>
      <c r="E73" s="24">
        <v>405784.88</v>
      </c>
      <c r="F73" s="24">
        <v>1627971</v>
      </c>
    </row>
    <row r="74" spans="1:6" outlineLevel="1" x14ac:dyDescent="0.2">
      <c r="A74" s="1" t="s">
        <v>198</v>
      </c>
      <c r="B74" s="8" t="s">
        <v>199</v>
      </c>
      <c r="C74" s="26" t="s">
        <v>200</v>
      </c>
      <c r="D74" s="23">
        <f t="shared" si="0"/>
        <v>40791523</v>
      </c>
      <c r="E74" s="24">
        <v>159136</v>
      </c>
      <c r="F74" s="24">
        <v>40950659</v>
      </c>
    </row>
    <row r="75" spans="1:6" outlineLevel="1" x14ac:dyDescent="0.2">
      <c r="A75" s="1" t="s">
        <v>201</v>
      </c>
      <c r="B75" s="8" t="s">
        <v>202</v>
      </c>
      <c r="C75" s="26" t="s">
        <v>203</v>
      </c>
      <c r="D75" s="23">
        <f t="shared" si="0"/>
        <v>4994491</v>
      </c>
      <c r="E75" s="24">
        <v>-128863</v>
      </c>
      <c r="F75" s="24">
        <v>4865628</v>
      </c>
    </row>
    <row r="76" spans="1:6" outlineLevel="1" x14ac:dyDescent="0.2">
      <c r="A76" s="1" t="s">
        <v>204</v>
      </c>
      <c r="B76" s="8" t="s">
        <v>205</v>
      </c>
      <c r="C76" s="26" t="s">
        <v>206</v>
      </c>
      <c r="D76" s="23">
        <f t="shared" si="0"/>
        <v>-400000</v>
      </c>
      <c r="E76" s="24">
        <v>0</v>
      </c>
      <c r="F76" s="24">
        <v>-400000</v>
      </c>
    </row>
    <row r="77" spans="1:6" outlineLevel="1" x14ac:dyDescent="0.2">
      <c r="A77" s="1" t="s">
        <v>207</v>
      </c>
      <c r="B77" s="8" t="s">
        <v>208</v>
      </c>
      <c r="C77" s="26" t="s">
        <v>209</v>
      </c>
      <c r="D77" s="23">
        <f t="shared" ref="D77:D140" si="1">F77-E77</f>
        <v>-638107</v>
      </c>
      <c r="E77" s="24">
        <v>0</v>
      </c>
      <c r="F77" s="24">
        <v>-638107</v>
      </c>
    </row>
    <row r="78" spans="1:6" outlineLevel="1" x14ac:dyDescent="0.2">
      <c r="A78" s="1" t="s">
        <v>210</v>
      </c>
      <c r="B78" s="8" t="s">
        <v>211</v>
      </c>
      <c r="C78" s="26" t="s">
        <v>212</v>
      </c>
      <c r="D78" s="23">
        <f t="shared" si="1"/>
        <v>-1225344</v>
      </c>
      <c r="E78" s="24">
        <v>0</v>
      </c>
      <c r="F78" s="24">
        <v>-1225344</v>
      </c>
    </row>
    <row r="79" spans="1:6" outlineLevel="1" x14ac:dyDescent="0.2">
      <c r="A79" s="1" t="s">
        <v>213</v>
      </c>
      <c r="B79" s="8" t="s">
        <v>214</v>
      </c>
      <c r="C79" s="26" t="s">
        <v>215</v>
      </c>
      <c r="D79" s="23">
        <f t="shared" si="1"/>
        <v>-1025097.999</v>
      </c>
      <c r="E79" s="24">
        <v>0</v>
      </c>
      <c r="F79" s="24">
        <v>-1025097.999</v>
      </c>
    </row>
    <row r="80" spans="1:6" outlineLevel="1" x14ac:dyDescent="0.2">
      <c r="A80" s="1" t="s">
        <v>216</v>
      </c>
      <c r="B80" s="8" t="s">
        <v>217</v>
      </c>
      <c r="C80" s="26" t="s">
        <v>218</v>
      </c>
      <c r="D80" s="23">
        <f t="shared" si="1"/>
        <v>5144215.09</v>
      </c>
      <c r="E80" s="24">
        <v>0</v>
      </c>
      <c r="F80" s="24">
        <v>5144215.09</v>
      </c>
    </row>
    <row r="81" spans="1:6" outlineLevel="1" x14ac:dyDescent="0.2">
      <c r="A81" s="1" t="s">
        <v>219</v>
      </c>
      <c r="B81" s="8" t="s">
        <v>220</v>
      </c>
      <c r="C81" s="26" t="s">
        <v>221</v>
      </c>
      <c r="D81" s="23">
        <f t="shared" si="1"/>
        <v>-756333.79</v>
      </c>
      <c r="E81" s="24">
        <v>-56820.630000000005</v>
      </c>
      <c r="F81" s="24">
        <v>-813154.42</v>
      </c>
    </row>
    <row r="82" spans="1:6" outlineLevel="1" x14ac:dyDescent="0.2">
      <c r="A82" s="1" t="s">
        <v>222</v>
      </c>
      <c r="B82" s="8" t="s">
        <v>223</v>
      </c>
      <c r="C82" s="26" t="s">
        <v>224</v>
      </c>
      <c r="D82" s="23">
        <f t="shared" si="1"/>
        <v>-897176.94000000006</v>
      </c>
      <c r="E82" s="24">
        <v>11343</v>
      </c>
      <c r="F82" s="24">
        <v>-885833.94000000006</v>
      </c>
    </row>
    <row r="83" spans="1:6" outlineLevel="1" x14ac:dyDescent="0.2">
      <c r="A83" s="1" t="s">
        <v>225</v>
      </c>
      <c r="B83" s="8" t="s">
        <v>226</v>
      </c>
      <c r="C83" s="26" t="s">
        <v>227</v>
      </c>
      <c r="D83" s="23">
        <f t="shared" si="1"/>
        <v>-115605.55</v>
      </c>
      <c r="E83" s="24">
        <v>2802</v>
      </c>
      <c r="F83" s="24">
        <v>-112803.55</v>
      </c>
    </row>
    <row r="84" spans="1:6" outlineLevel="1" x14ac:dyDescent="0.2">
      <c r="A84" s="1" t="s">
        <v>228</v>
      </c>
      <c r="B84" s="8" t="s">
        <v>229</v>
      </c>
      <c r="C84" s="26" t="s">
        <v>230</v>
      </c>
      <c r="D84" s="23">
        <f t="shared" si="1"/>
        <v>1445112.1400000001</v>
      </c>
      <c r="E84" s="24">
        <v>0</v>
      </c>
      <c r="F84" s="24">
        <v>1445112.1400000001</v>
      </c>
    </row>
    <row r="85" spans="1:6" outlineLevel="1" x14ac:dyDescent="0.2">
      <c r="A85" s="1" t="s">
        <v>231</v>
      </c>
      <c r="B85" s="8" t="s">
        <v>232</v>
      </c>
      <c r="C85" s="26" t="s">
        <v>233</v>
      </c>
      <c r="D85" s="23">
        <f t="shared" si="1"/>
        <v>-63386.470000000008</v>
      </c>
      <c r="E85" s="24">
        <v>-11354.960000000001</v>
      </c>
      <c r="F85" s="24">
        <v>-74741.430000000008</v>
      </c>
    </row>
    <row r="86" spans="1:6" outlineLevel="1" x14ac:dyDescent="0.2">
      <c r="A86" s="1" t="s">
        <v>234</v>
      </c>
      <c r="B86" s="8" t="s">
        <v>235</v>
      </c>
      <c r="C86" s="26" t="s">
        <v>236</v>
      </c>
      <c r="D86" s="23">
        <f t="shared" si="1"/>
        <v>-277704.53999999998</v>
      </c>
      <c r="E86" s="24">
        <v>2268</v>
      </c>
      <c r="F86" s="24">
        <v>-275436.53999999998</v>
      </c>
    </row>
    <row r="87" spans="1:6" outlineLevel="1" x14ac:dyDescent="0.2">
      <c r="A87" s="1" t="s">
        <v>237</v>
      </c>
      <c r="B87" s="8" t="s">
        <v>238</v>
      </c>
      <c r="C87" s="26" t="s">
        <v>239</v>
      </c>
      <c r="D87" s="23">
        <f t="shared" si="1"/>
        <v>-59326.130000000005</v>
      </c>
      <c r="E87" s="24">
        <v>560</v>
      </c>
      <c r="F87" s="24">
        <v>-58766.130000000005</v>
      </c>
    </row>
    <row r="88" spans="1:6" outlineLevel="1" x14ac:dyDescent="0.2">
      <c r="A88" s="1" t="s">
        <v>240</v>
      </c>
      <c r="B88" s="8" t="s">
        <v>241</v>
      </c>
      <c r="C88" s="26" t="s">
        <v>242</v>
      </c>
      <c r="D88" s="23">
        <f t="shared" si="1"/>
        <v>-46875000</v>
      </c>
      <c r="E88" s="24">
        <v>0</v>
      </c>
      <c r="F88" s="24">
        <v>-46875000</v>
      </c>
    </row>
    <row r="89" spans="1:6" outlineLevel="1" x14ac:dyDescent="0.2">
      <c r="A89" s="1" t="s">
        <v>243</v>
      </c>
      <c r="B89" s="8" t="s">
        <v>244</v>
      </c>
      <c r="C89" s="26" t="s">
        <v>245</v>
      </c>
      <c r="D89" s="23">
        <f t="shared" si="1"/>
        <v>-6125000</v>
      </c>
      <c r="E89" s="24">
        <v>0</v>
      </c>
      <c r="F89" s="24">
        <v>-6125000</v>
      </c>
    </row>
    <row r="90" spans="1:6" outlineLevel="1" x14ac:dyDescent="0.2">
      <c r="A90" s="1" t="s">
        <v>246</v>
      </c>
      <c r="B90" s="8" t="s">
        <v>247</v>
      </c>
      <c r="C90" s="26" t="s">
        <v>248</v>
      </c>
      <c r="D90" s="23">
        <f t="shared" si="1"/>
        <v>0</v>
      </c>
      <c r="E90" s="24">
        <v>6125000</v>
      </c>
      <c r="F90" s="24">
        <v>6125000</v>
      </c>
    </row>
    <row r="91" spans="1:6" outlineLevel="1" x14ac:dyDescent="0.2">
      <c r="A91" s="1" t="s">
        <v>249</v>
      </c>
      <c r="B91" s="8" t="s">
        <v>250</v>
      </c>
      <c r="C91" s="26" t="s">
        <v>251</v>
      </c>
      <c r="D91" s="23">
        <f t="shared" si="1"/>
        <v>-15757962.92</v>
      </c>
      <c r="E91" s="24">
        <v>0</v>
      </c>
      <c r="F91" s="24">
        <v>-15757962.92</v>
      </c>
    </row>
    <row r="92" spans="1:6" outlineLevel="1" x14ac:dyDescent="0.2">
      <c r="A92" s="1" t="s">
        <v>252</v>
      </c>
      <c r="B92" s="8" t="s">
        <v>253</v>
      </c>
      <c r="C92" s="26" t="s">
        <v>254</v>
      </c>
      <c r="D92" s="23">
        <f t="shared" si="1"/>
        <v>-39109936.649999999</v>
      </c>
      <c r="E92" s="24">
        <v>0</v>
      </c>
      <c r="F92" s="24">
        <v>-39109936.649999999</v>
      </c>
    </row>
    <row r="93" spans="1:6" outlineLevel="1" x14ac:dyDescent="0.2">
      <c r="A93" s="1" t="s">
        <v>255</v>
      </c>
      <c r="B93" s="8" t="s">
        <v>256</v>
      </c>
      <c r="C93" s="26" t="s">
        <v>257</v>
      </c>
      <c r="D93" s="23">
        <f t="shared" si="1"/>
        <v>18780120.810000002</v>
      </c>
      <c r="E93" s="24">
        <v>1538175.81</v>
      </c>
      <c r="F93" s="24">
        <v>20318296.620000001</v>
      </c>
    </row>
    <row r="94" spans="1:6" outlineLevel="1" x14ac:dyDescent="0.2">
      <c r="A94" s="1" t="s">
        <v>258</v>
      </c>
      <c r="B94" s="8" t="s">
        <v>259</v>
      </c>
      <c r="C94" s="26" t="s">
        <v>260</v>
      </c>
      <c r="D94" s="23">
        <f t="shared" si="1"/>
        <v>-19402107.059999999</v>
      </c>
      <c r="E94" s="24">
        <v>0</v>
      </c>
      <c r="F94" s="24">
        <v>-19402107.059999999</v>
      </c>
    </row>
    <row r="95" spans="1:6" outlineLevel="1" x14ac:dyDescent="0.2">
      <c r="A95" s="1" t="s">
        <v>261</v>
      </c>
      <c r="B95" s="8" t="s">
        <v>262</v>
      </c>
      <c r="C95" s="26" t="s">
        <v>263</v>
      </c>
      <c r="D95" s="23">
        <f t="shared" si="1"/>
        <v>2462839.73</v>
      </c>
      <c r="E95" s="24">
        <v>248268.39</v>
      </c>
      <c r="F95" s="24">
        <v>2711108.12</v>
      </c>
    </row>
    <row r="96" spans="1:6" outlineLevel="1" x14ac:dyDescent="0.2">
      <c r="A96" s="1" t="s">
        <v>264</v>
      </c>
      <c r="B96" s="8" t="s">
        <v>265</v>
      </c>
      <c r="C96" s="26" t="s">
        <v>266</v>
      </c>
      <c r="D96" s="23">
        <f t="shared" si="1"/>
        <v>-6803133.75</v>
      </c>
      <c r="E96" s="24">
        <v>268078.23</v>
      </c>
      <c r="F96" s="24">
        <v>-6535055.5199999996</v>
      </c>
    </row>
    <row r="97" spans="1:6" outlineLevel="1" x14ac:dyDescent="0.2">
      <c r="A97" s="1" t="s">
        <v>267</v>
      </c>
      <c r="B97" s="8" t="s">
        <v>268</v>
      </c>
      <c r="C97" s="26" t="s">
        <v>269</v>
      </c>
      <c r="D97" s="23">
        <f t="shared" si="1"/>
        <v>-1529328.02</v>
      </c>
      <c r="E97" s="24">
        <v>19114.96</v>
      </c>
      <c r="F97" s="24">
        <v>-1510213.06</v>
      </c>
    </row>
    <row r="98" spans="1:6" outlineLevel="1" x14ac:dyDescent="0.2">
      <c r="A98" s="1" t="s">
        <v>270</v>
      </c>
      <c r="B98" s="8" t="s">
        <v>271</v>
      </c>
      <c r="C98" s="26" t="s">
        <v>272</v>
      </c>
      <c r="D98" s="23">
        <f t="shared" si="1"/>
        <v>-403192.27</v>
      </c>
      <c r="E98" s="24">
        <v>97991.27</v>
      </c>
      <c r="F98" s="24">
        <v>-305201</v>
      </c>
    </row>
    <row r="99" spans="1:6" outlineLevel="1" x14ac:dyDescent="0.2">
      <c r="A99" s="1" t="s">
        <v>273</v>
      </c>
      <c r="B99" s="8" t="s">
        <v>274</v>
      </c>
      <c r="C99" s="26" t="s">
        <v>275</v>
      </c>
      <c r="D99" s="23">
        <f t="shared" si="1"/>
        <v>-32416307.359999999</v>
      </c>
      <c r="E99" s="24">
        <v>1660834.33</v>
      </c>
      <c r="F99" s="24">
        <v>-30755473.030000001</v>
      </c>
    </row>
    <row r="100" spans="1:6" outlineLevel="1" x14ac:dyDescent="0.2">
      <c r="A100" s="1" t="s">
        <v>276</v>
      </c>
      <c r="B100" s="8" t="s">
        <v>277</v>
      </c>
      <c r="C100" s="26" t="s">
        <v>278</v>
      </c>
      <c r="D100" s="23">
        <f t="shared" si="1"/>
        <v>-992446.53</v>
      </c>
      <c r="E100" s="24">
        <v>69926.100000000006</v>
      </c>
      <c r="F100" s="24">
        <v>-922520.43</v>
      </c>
    </row>
    <row r="101" spans="1:6" outlineLevel="1" x14ac:dyDescent="0.2">
      <c r="A101" s="1" t="s">
        <v>279</v>
      </c>
      <c r="B101" s="8" t="s">
        <v>280</v>
      </c>
      <c r="C101" s="26" t="s">
        <v>281</v>
      </c>
      <c r="D101" s="23">
        <f t="shared" si="1"/>
        <v>-24961196.540000003</v>
      </c>
      <c r="E101" s="24">
        <v>225729.12</v>
      </c>
      <c r="F101" s="24">
        <v>-24735467.420000002</v>
      </c>
    </row>
    <row r="102" spans="1:6" outlineLevel="1" x14ac:dyDescent="0.2">
      <c r="A102" s="1" t="s">
        <v>282</v>
      </c>
      <c r="B102" s="8" t="s">
        <v>283</v>
      </c>
      <c r="C102" s="26" t="s">
        <v>284</v>
      </c>
      <c r="D102" s="23">
        <f t="shared" si="1"/>
        <v>-5584790.75</v>
      </c>
      <c r="E102" s="24">
        <v>-650876.41</v>
      </c>
      <c r="F102" s="24">
        <v>-6235667.1600000001</v>
      </c>
    </row>
    <row r="103" spans="1:6" outlineLevel="1" x14ac:dyDescent="0.2">
      <c r="A103" s="1" t="s">
        <v>285</v>
      </c>
      <c r="B103" s="8" t="s">
        <v>286</v>
      </c>
      <c r="C103" s="26" t="s">
        <v>287</v>
      </c>
      <c r="D103" s="23">
        <f t="shared" si="1"/>
        <v>-19203036.690000001</v>
      </c>
      <c r="E103" s="24">
        <v>766298</v>
      </c>
      <c r="F103" s="24">
        <v>-18436738.690000001</v>
      </c>
    </row>
    <row r="104" spans="1:6" outlineLevel="1" x14ac:dyDescent="0.2">
      <c r="A104" s="1" t="s">
        <v>288</v>
      </c>
      <c r="B104" s="8" t="s">
        <v>289</v>
      </c>
      <c r="C104" s="26" t="s">
        <v>290</v>
      </c>
      <c r="D104" s="23">
        <f t="shared" si="1"/>
        <v>-7584040.8310000002</v>
      </c>
      <c r="E104" s="24">
        <v>-2295542.73</v>
      </c>
      <c r="F104" s="24">
        <v>-9879583.5610000007</v>
      </c>
    </row>
    <row r="105" spans="1:6" outlineLevel="1" x14ac:dyDescent="0.2">
      <c r="A105" s="1" t="s">
        <v>291</v>
      </c>
      <c r="B105" s="8" t="s">
        <v>292</v>
      </c>
      <c r="C105" s="26" t="s">
        <v>293</v>
      </c>
      <c r="D105" s="23">
        <f t="shared" si="1"/>
        <v>-4438284.5999999996</v>
      </c>
      <c r="E105" s="24">
        <v>1467535.23</v>
      </c>
      <c r="F105" s="24">
        <v>-2970749.37</v>
      </c>
    </row>
    <row r="106" spans="1:6" outlineLevel="1" x14ac:dyDescent="0.2">
      <c r="A106" s="1" t="s">
        <v>294</v>
      </c>
      <c r="B106" s="8" t="s">
        <v>295</v>
      </c>
      <c r="C106" s="26" t="s">
        <v>296</v>
      </c>
      <c r="D106" s="23">
        <f t="shared" si="1"/>
        <v>-193959.05</v>
      </c>
      <c r="E106" s="24">
        <v>102651.18000000001</v>
      </c>
      <c r="F106" s="24">
        <v>-91307.87</v>
      </c>
    </row>
    <row r="107" spans="1:6" outlineLevel="1" x14ac:dyDescent="0.2">
      <c r="A107" s="1" t="s">
        <v>297</v>
      </c>
      <c r="B107" s="8" t="s">
        <v>298</v>
      </c>
      <c r="C107" s="26" t="s">
        <v>299</v>
      </c>
      <c r="D107" s="23">
        <f t="shared" si="1"/>
        <v>-36465.520000000004</v>
      </c>
      <c r="E107" s="24">
        <v>28321.920000000002</v>
      </c>
      <c r="F107" s="24">
        <v>-8143.6</v>
      </c>
    </row>
    <row r="108" spans="1:6" outlineLevel="1" x14ac:dyDescent="0.2">
      <c r="A108" s="1" t="s">
        <v>300</v>
      </c>
      <c r="B108" s="8" t="s">
        <v>301</v>
      </c>
      <c r="C108" s="26" t="s">
        <v>302</v>
      </c>
      <c r="D108" s="23">
        <f t="shared" si="1"/>
        <v>-10343645.279999999</v>
      </c>
      <c r="E108" s="24">
        <v>3306145.32</v>
      </c>
      <c r="F108" s="24">
        <v>-7037499.96</v>
      </c>
    </row>
    <row r="109" spans="1:6" outlineLevel="1" x14ac:dyDescent="0.2">
      <c r="A109" s="1" t="s">
        <v>303</v>
      </c>
      <c r="B109" s="8" t="s">
        <v>304</v>
      </c>
      <c r="C109" s="26" t="s">
        <v>305</v>
      </c>
      <c r="D109" s="23">
        <f t="shared" si="1"/>
        <v>-1347118.41</v>
      </c>
      <c r="E109" s="24">
        <v>6197.4000000000005</v>
      </c>
      <c r="F109" s="24">
        <v>-1340921.01</v>
      </c>
    </row>
    <row r="110" spans="1:6" outlineLevel="1" x14ac:dyDescent="0.2">
      <c r="A110" s="1" t="s">
        <v>306</v>
      </c>
      <c r="B110" s="8" t="s">
        <v>307</v>
      </c>
      <c r="C110" s="26" t="s">
        <v>308</v>
      </c>
      <c r="D110" s="23">
        <f t="shared" si="1"/>
        <v>-864282.62000000011</v>
      </c>
      <c r="E110" s="24">
        <v>-82754.45</v>
      </c>
      <c r="F110" s="24">
        <v>-947037.07000000007</v>
      </c>
    </row>
    <row r="111" spans="1:6" outlineLevel="1" x14ac:dyDescent="0.2">
      <c r="A111" s="1" t="s">
        <v>309</v>
      </c>
      <c r="B111" s="8" t="s">
        <v>310</v>
      </c>
      <c r="C111" s="26" t="s">
        <v>311</v>
      </c>
      <c r="D111" s="23">
        <f t="shared" si="1"/>
        <v>-29438251.309999995</v>
      </c>
      <c r="E111" s="24">
        <v>-40823428.710000001</v>
      </c>
      <c r="F111" s="24">
        <v>-70261680.019999996</v>
      </c>
    </row>
    <row r="112" spans="1:6" outlineLevel="1" x14ac:dyDescent="0.2">
      <c r="A112" s="1" t="s">
        <v>312</v>
      </c>
      <c r="B112" s="8" t="s">
        <v>313</v>
      </c>
      <c r="C112" s="26" t="s">
        <v>314</v>
      </c>
      <c r="D112" s="23">
        <f t="shared" si="1"/>
        <v>-8451.7900000000009</v>
      </c>
      <c r="E112" s="24">
        <v>-2125.2400000000002</v>
      </c>
      <c r="F112" s="24">
        <v>-10577.03</v>
      </c>
    </row>
    <row r="113" spans="1:6" outlineLevel="1" x14ac:dyDescent="0.2">
      <c r="A113" s="1" t="s">
        <v>315</v>
      </c>
      <c r="B113" s="8" t="s">
        <v>316</v>
      </c>
      <c r="C113" s="26" t="s">
        <v>317</v>
      </c>
      <c r="D113" s="23">
        <f t="shared" si="1"/>
        <v>-3298869.6179999998</v>
      </c>
      <c r="E113" s="24">
        <v>31674</v>
      </c>
      <c r="F113" s="24">
        <v>-3267195.6179999998</v>
      </c>
    </row>
    <row r="114" spans="1:6" outlineLevel="1" x14ac:dyDescent="0.2">
      <c r="A114" s="1" t="s">
        <v>318</v>
      </c>
      <c r="B114" s="8" t="s">
        <v>319</v>
      </c>
      <c r="C114" s="26" t="s">
        <v>320</v>
      </c>
      <c r="D114" s="23">
        <f t="shared" si="1"/>
        <v>3100882.5419999999</v>
      </c>
      <c r="E114" s="24">
        <v>192477</v>
      </c>
      <c r="F114" s="24">
        <v>3293359.5419999999</v>
      </c>
    </row>
    <row r="115" spans="1:6" outlineLevel="1" x14ac:dyDescent="0.2">
      <c r="A115" s="1" t="s">
        <v>321</v>
      </c>
      <c r="B115" s="8" t="s">
        <v>322</v>
      </c>
      <c r="C115" s="26" t="s">
        <v>323</v>
      </c>
      <c r="D115" s="23">
        <f t="shared" si="1"/>
        <v>-341858.89</v>
      </c>
      <c r="E115" s="24">
        <v>98945.89</v>
      </c>
      <c r="F115" s="24">
        <v>-242913</v>
      </c>
    </row>
    <row r="116" spans="1:6" outlineLevel="1" x14ac:dyDescent="0.2">
      <c r="A116" s="1" t="s">
        <v>324</v>
      </c>
      <c r="B116" s="8" t="s">
        <v>325</v>
      </c>
      <c r="C116" s="26" t="s">
        <v>326</v>
      </c>
      <c r="D116" s="23">
        <f t="shared" si="1"/>
        <v>-49405.178</v>
      </c>
      <c r="E116" s="24">
        <v>80604.160000000003</v>
      </c>
      <c r="F116" s="24">
        <v>31198.982</v>
      </c>
    </row>
    <row r="117" spans="1:6" outlineLevel="1" x14ac:dyDescent="0.2">
      <c r="A117" s="1" t="s">
        <v>327</v>
      </c>
      <c r="B117" s="8" t="s">
        <v>328</v>
      </c>
      <c r="C117" s="26" t="s">
        <v>329</v>
      </c>
      <c r="D117" s="23">
        <f t="shared" si="1"/>
        <v>-49370.04</v>
      </c>
      <c r="E117" s="24">
        <v>0</v>
      </c>
      <c r="F117" s="24">
        <v>-49370.04</v>
      </c>
    </row>
    <row r="118" spans="1:6" outlineLevel="1" x14ac:dyDescent="0.2">
      <c r="A118" s="1" t="s">
        <v>330</v>
      </c>
      <c r="B118" s="8" t="s">
        <v>331</v>
      </c>
      <c r="C118" s="26" t="s">
        <v>332</v>
      </c>
      <c r="D118" s="23">
        <f t="shared" si="1"/>
        <v>-374316</v>
      </c>
      <c r="E118" s="24">
        <v>0</v>
      </c>
      <c r="F118" s="24">
        <v>-374316</v>
      </c>
    </row>
    <row r="119" spans="1:6" outlineLevel="1" x14ac:dyDescent="0.2">
      <c r="A119" s="1" t="s">
        <v>333</v>
      </c>
      <c r="B119" s="8" t="s">
        <v>334</v>
      </c>
      <c r="C119" s="26" t="s">
        <v>335</v>
      </c>
      <c r="D119" s="23">
        <f t="shared" si="1"/>
        <v>-125200</v>
      </c>
      <c r="E119" s="24">
        <v>-24900</v>
      </c>
      <c r="F119" s="24">
        <v>-150100</v>
      </c>
    </row>
    <row r="120" spans="1:6" outlineLevel="1" x14ac:dyDescent="0.2">
      <c r="A120" s="1" t="s">
        <v>336</v>
      </c>
      <c r="B120" s="8" t="s">
        <v>337</v>
      </c>
      <c r="C120" s="26" t="s">
        <v>338</v>
      </c>
      <c r="D120" s="23">
        <f t="shared" si="1"/>
        <v>-421.36</v>
      </c>
      <c r="E120" s="24">
        <v>0</v>
      </c>
      <c r="F120" s="24">
        <v>-421.36</v>
      </c>
    </row>
    <row r="121" spans="1:6" outlineLevel="1" x14ac:dyDescent="0.2">
      <c r="A121" s="1" t="s">
        <v>339</v>
      </c>
      <c r="B121" s="8" t="s">
        <v>340</v>
      </c>
      <c r="C121" s="26" t="s">
        <v>341</v>
      </c>
      <c r="D121" s="23">
        <f t="shared" si="1"/>
        <v>-36892.239999999998</v>
      </c>
      <c r="E121" s="24">
        <v>-919.39</v>
      </c>
      <c r="F121" s="24">
        <v>-37811.629999999997</v>
      </c>
    </row>
    <row r="122" spans="1:6" outlineLevel="1" x14ac:dyDescent="0.2">
      <c r="A122" s="1" t="s">
        <v>342</v>
      </c>
      <c r="B122" s="8" t="s">
        <v>343</v>
      </c>
      <c r="C122" s="26" t="s">
        <v>344</v>
      </c>
      <c r="D122" s="23">
        <f t="shared" si="1"/>
        <v>902.90000000000009</v>
      </c>
      <c r="E122" s="24">
        <v>-2136.0700000000002</v>
      </c>
      <c r="F122" s="24">
        <v>-1233.17</v>
      </c>
    </row>
    <row r="123" spans="1:6" outlineLevel="1" x14ac:dyDescent="0.2">
      <c r="A123" s="1" t="s">
        <v>345</v>
      </c>
      <c r="B123" s="8" t="s">
        <v>346</v>
      </c>
      <c r="C123" s="26" t="s">
        <v>347</v>
      </c>
      <c r="D123" s="23">
        <f t="shared" si="1"/>
        <v>68272.58</v>
      </c>
      <c r="E123" s="24">
        <v>67660.240000000005</v>
      </c>
      <c r="F123" s="24">
        <v>135932.82</v>
      </c>
    </row>
    <row r="124" spans="1:6" outlineLevel="1" x14ac:dyDescent="0.2">
      <c r="A124" s="1" t="s">
        <v>348</v>
      </c>
      <c r="B124" s="8" t="s">
        <v>349</v>
      </c>
      <c r="C124" s="26" t="s">
        <v>350</v>
      </c>
      <c r="D124" s="23">
        <f t="shared" si="1"/>
        <v>-89421.17</v>
      </c>
      <c r="E124" s="24">
        <v>0</v>
      </c>
      <c r="F124" s="24">
        <v>-89421.17</v>
      </c>
    </row>
    <row r="125" spans="1:6" outlineLevel="1" x14ac:dyDescent="0.2">
      <c r="A125" s="1" t="s">
        <v>351</v>
      </c>
      <c r="B125" s="8" t="s">
        <v>352</v>
      </c>
      <c r="C125" s="26" t="s">
        <v>353</v>
      </c>
      <c r="D125" s="23">
        <f t="shared" si="1"/>
        <v>20524.940000000002</v>
      </c>
      <c r="E125" s="24">
        <v>782.16</v>
      </c>
      <c r="F125" s="24">
        <v>21307.100000000002</v>
      </c>
    </row>
    <row r="126" spans="1:6" outlineLevel="1" x14ac:dyDescent="0.2">
      <c r="A126" s="1" t="s">
        <v>354</v>
      </c>
      <c r="B126" s="8" t="s">
        <v>355</v>
      </c>
      <c r="C126" s="26" t="s">
        <v>356</v>
      </c>
      <c r="D126" s="23">
        <f t="shared" si="1"/>
        <v>-18876.5</v>
      </c>
      <c r="E126" s="24">
        <v>0</v>
      </c>
      <c r="F126" s="24">
        <v>-18876.5</v>
      </c>
    </row>
    <row r="127" spans="1:6" outlineLevel="1" x14ac:dyDescent="0.2">
      <c r="A127" s="1" t="s">
        <v>357</v>
      </c>
      <c r="B127" s="8" t="s">
        <v>358</v>
      </c>
      <c r="C127" s="26" t="s">
        <v>359</v>
      </c>
      <c r="D127" s="23">
        <f t="shared" si="1"/>
        <v>-1688.6000000000001</v>
      </c>
      <c r="E127" s="24">
        <v>0</v>
      </c>
      <c r="F127" s="24">
        <v>-1688.6000000000001</v>
      </c>
    </row>
    <row r="128" spans="1:6" outlineLevel="1" x14ac:dyDescent="0.2">
      <c r="A128" s="1" t="s">
        <v>360</v>
      </c>
      <c r="B128" s="8" t="s">
        <v>361</v>
      </c>
      <c r="C128" s="26" t="s">
        <v>362</v>
      </c>
      <c r="D128" s="23">
        <f t="shared" si="1"/>
        <v>-5669.01</v>
      </c>
      <c r="E128" s="24">
        <v>0</v>
      </c>
      <c r="F128" s="24">
        <v>-5669.01</v>
      </c>
    </row>
    <row r="129" spans="1:6" outlineLevel="1" x14ac:dyDescent="0.2">
      <c r="A129" s="1" t="s">
        <v>363</v>
      </c>
      <c r="B129" s="8" t="s">
        <v>364</v>
      </c>
      <c r="C129" s="26" t="s">
        <v>365</v>
      </c>
      <c r="D129" s="23">
        <f t="shared" si="1"/>
        <v>-10652.080000000002</v>
      </c>
      <c r="E129" s="24">
        <v>-1055.29</v>
      </c>
      <c r="F129" s="24">
        <v>-11707.37</v>
      </c>
    </row>
    <row r="130" spans="1:6" outlineLevel="1" x14ac:dyDescent="0.2">
      <c r="A130" s="1" t="s">
        <v>366</v>
      </c>
      <c r="B130" s="8" t="s">
        <v>367</v>
      </c>
      <c r="C130" s="26" t="s">
        <v>368</v>
      </c>
      <c r="D130" s="23">
        <f t="shared" si="1"/>
        <v>-14690.93</v>
      </c>
      <c r="E130" s="24">
        <v>-5269.09</v>
      </c>
      <c r="F130" s="24">
        <v>-19960.02</v>
      </c>
    </row>
    <row r="131" spans="1:6" outlineLevel="1" x14ac:dyDescent="0.2">
      <c r="A131" s="1" t="s">
        <v>369</v>
      </c>
      <c r="B131" s="8" t="s">
        <v>370</v>
      </c>
      <c r="C131" s="26" t="s">
        <v>371</v>
      </c>
      <c r="D131" s="23">
        <f t="shared" si="1"/>
        <v>-8716706.243999999</v>
      </c>
      <c r="E131" s="24">
        <v>-959181.48</v>
      </c>
      <c r="F131" s="24">
        <v>-9675887.7239999995</v>
      </c>
    </row>
    <row r="132" spans="1:6" outlineLevel="1" x14ac:dyDescent="0.2">
      <c r="A132" s="1" t="s">
        <v>372</v>
      </c>
      <c r="B132" s="8" t="s">
        <v>373</v>
      </c>
      <c r="C132" s="26" t="s">
        <v>374</v>
      </c>
      <c r="D132" s="23">
        <f t="shared" si="1"/>
        <v>-2006553.39</v>
      </c>
      <c r="E132" s="24">
        <v>0</v>
      </c>
      <c r="F132" s="24">
        <v>-2006553.39</v>
      </c>
    </row>
    <row r="133" spans="1:6" outlineLevel="1" x14ac:dyDescent="0.2">
      <c r="A133" s="1" t="s">
        <v>375</v>
      </c>
      <c r="B133" s="8" t="s">
        <v>376</v>
      </c>
      <c r="C133" s="26" t="s">
        <v>377</v>
      </c>
      <c r="D133" s="23">
        <f t="shared" si="1"/>
        <v>-7102548.21</v>
      </c>
      <c r="E133" s="24">
        <v>-33712</v>
      </c>
      <c r="F133" s="24">
        <v>-7136260.21</v>
      </c>
    </row>
    <row r="134" spans="1:6" outlineLevel="1" x14ac:dyDescent="0.2">
      <c r="A134" s="1" t="s">
        <v>378</v>
      </c>
      <c r="B134" s="8" t="s">
        <v>379</v>
      </c>
      <c r="C134" s="26" t="s">
        <v>380</v>
      </c>
      <c r="D134" s="23">
        <f t="shared" si="1"/>
        <v>-1111427.6599999999</v>
      </c>
      <c r="E134" s="24">
        <v>-199824.01</v>
      </c>
      <c r="F134" s="24">
        <v>-1311251.67</v>
      </c>
    </row>
    <row r="135" spans="1:6" outlineLevel="1" x14ac:dyDescent="0.2">
      <c r="A135" s="1" t="s">
        <v>381</v>
      </c>
      <c r="B135" s="8" t="s">
        <v>382</v>
      </c>
      <c r="C135" s="26" t="s">
        <v>383</v>
      </c>
      <c r="D135" s="23">
        <f t="shared" si="1"/>
        <v>-19426.490000000002</v>
      </c>
      <c r="E135" s="24">
        <v>0</v>
      </c>
      <c r="F135" s="24">
        <v>-19426.490000000002</v>
      </c>
    </row>
    <row r="136" spans="1:6" outlineLevel="1" x14ac:dyDescent="0.2">
      <c r="A136" s="1" t="s">
        <v>384</v>
      </c>
      <c r="B136" s="8" t="s">
        <v>385</v>
      </c>
      <c r="C136" s="26" t="s">
        <v>386</v>
      </c>
      <c r="D136" s="23">
        <f t="shared" si="1"/>
        <v>-9687045.3000000007</v>
      </c>
      <c r="E136" s="24">
        <v>1293531.67</v>
      </c>
      <c r="F136" s="24">
        <v>-8393513.6300000008</v>
      </c>
    </row>
    <row r="137" spans="1:6" outlineLevel="1" x14ac:dyDescent="0.2">
      <c r="A137" s="1" t="s">
        <v>387</v>
      </c>
      <c r="B137" s="8" t="s">
        <v>388</v>
      </c>
      <c r="C137" s="26" t="s">
        <v>389</v>
      </c>
      <c r="D137" s="23">
        <f t="shared" si="1"/>
        <v>-10270920.26</v>
      </c>
      <c r="E137" s="24">
        <v>-861973.69000000006</v>
      </c>
      <c r="F137" s="24">
        <v>-11132893.949999999</v>
      </c>
    </row>
    <row r="138" spans="1:6" outlineLevel="1" x14ac:dyDescent="0.2">
      <c r="A138" s="1" t="s">
        <v>390</v>
      </c>
      <c r="B138" s="8" t="s">
        <v>391</v>
      </c>
      <c r="C138" s="26" t="s">
        <v>392</v>
      </c>
      <c r="D138" s="23">
        <f t="shared" si="1"/>
        <v>-1247221.82</v>
      </c>
      <c r="E138" s="24">
        <v>-342703.51</v>
      </c>
      <c r="F138" s="24">
        <v>-1589925.33</v>
      </c>
    </row>
    <row r="139" spans="1:6" outlineLevel="1" x14ac:dyDescent="0.2">
      <c r="A139" s="1" t="s">
        <v>393</v>
      </c>
      <c r="B139" s="8" t="s">
        <v>394</v>
      </c>
      <c r="C139" s="26" t="s">
        <v>395</v>
      </c>
      <c r="D139" s="23">
        <f t="shared" si="1"/>
        <v>-127.84</v>
      </c>
      <c r="E139" s="24">
        <v>-60.34</v>
      </c>
      <c r="F139" s="24">
        <v>-188.18</v>
      </c>
    </row>
    <row r="140" spans="1:6" outlineLevel="1" x14ac:dyDescent="0.2">
      <c r="A140" s="1" t="s">
        <v>396</v>
      </c>
      <c r="B140" s="8" t="s">
        <v>397</v>
      </c>
      <c r="C140" s="26" t="s">
        <v>398</v>
      </c>
      <c r="D140" s="23">
        <f t="shared" si="1"/>
        <v>-12511.880000000001</v>
      </c>
      <c r="E140" s="24">
        <v>-774</v>
      </c>
      <c r="F140" s="24">
        <v>-13285.880000000001</v>
      </c>
    </row>
    <row r="141" spans="1:6" outlineLevel="1" x14ac:dyDescent="0.2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6392.23</v>
      </c>
      <c r="E141" s="24">
        <v>-14175.92</v>
      </c>
      <c r="F141" s="24">
        <v>-7783.6900000000005</v>
      </c>
    </row>
    <row r="142" spans="1:6" outlineLevel="1" x14ac:dyDescent="0.2">
      <c r="A142" s="1" t="s">
        <v>402</v>
      </c>
      <c r="B142" s="8" t="s">
        <v>403</v>
      </c>
      <c r="C142" s="26" t="s">
        <v>404</v>
      </c>
      <c r="D142" s="23">
        <f t="shared" si="2"/>
        <v>-22683.98</v>
      </c>
      <c r="E142" s="24">
        <v>0</v>
      </c>
      <c r="F142" s="24">
        <v>-22683.98</v>
      </c>
    </row>
    <row r="143" spans="1:6" outlineLevel="1" x14ac:dyDescent="0.2">
      <c r="A143" s="1" t="s">
        <v>405</v>
      </c>
      <c r="B143" s="8" t="s">
        <v>406</v>
      </c>
      <c r="C143" s="26" t="s">
        <v>407</v>
      </c>
      <c r="D143" s="23">
        <f t="shared" si="2"/>
        <v>-81979.72</v>
      </c>
      <c r="E143" s="24">
        <v>4705.5</v>
      </c>
      <c r="F143" s="24">
        <v>-77274.22</v>
      </c>
    </row>
    <row r="144" spans="1:6" outlineLevel="1" x14ac:dyDescent="0.2">
      <c r="A144" s="1" t="s">
        <v>408</v>
      </c>
      <c r="B144" s="8" t="s">
        <v>409</v>
      </c>
      <c r="C144" s="26" t="s">
        <v>410</v>
      </c>
      <c r="D144" s="23">
        <f t="shared" si="2"/>
        <v>-872991.02</v>
      </c>
      <c r="E144" s="24">
        <v>577.33000000000004</v>
      </c>
      <c r="F144" s="24">
        <v>-872413.69000000006</v>
      </c>
    </row>
    <row r="145" spans="1:6" outlineLevel="1" x14ac:dyDescent="0.2">
      <c r="A145" s="1" t="s">
        <v>411</v>
      </c>
      <c r="B145" s="8" t="s">
        <v>412</v>
      </c>
      <c r="C145" s="26" t="s">
        <v>413</v>
      </c>
      <c r="D145" s="23">
        <f t="shared" si="2"/>
        <v>-97786.92</v>
      </c>
      <c r="E145" s="24">
        <v>12961.62</v>
      </c>
      <c r="F145" s="24">
        <v>-84825.3</v>
      </c>
    </row>
    <row r="146" spans="1:6" outlineLevel="1" x14ac:dyDescent="0.2">
      <c r="A146" s="1" t="s">
        <v>414</v>
      </c>
      <c r="B146" s="8" t="s">
        <v>415</v>
      </c>
      <c r="C146" s="26" t="s">
        <v>416</v>
      </c>
      <c r="D146" s="23">
        <f t="shared" si="2"/>
        <v>-13437.46</v>
      </c>
      <c r="E146" s="24">
        <v>-4441.2</v>
      </c>
      <c r="F146" s="24">
        <v>-17878.66</v>
      </c>
    </row>
    <row r="147" spans="1:6" outlineLevel="1" x14ac:dyDescent="0.2">
      <c r="A147" s="1" t="s">
        <v>417</v>
      </c>
      <c r="B147" s="8" t="s">
        <v>418</v>
      </c>
      <c r="C147" s="26" t="s">
        <v>419</v>
      </c>
      <c r="D147" s="23">
        <f t="shared" si="2"/>
        <v>-241430.9</v>
      </c>
      <c r="E147" s="24">
        <v>7160.1900000000005</v>
      </c>
      <c r="F147" s="24">
        <v>-234270.71</v>
      </c>
    </row>
    <row r="148" spans="1:6" outlineLevel="1" x14ac:dyDescent="0.2">
      <c r="A148" s="1" t="s">
        <v>420</v>
      </c>
      <c r="B148" s="8" t="s">
        <v>421</v>
      </c>
      <c r="C148" s="26" t="s">
        <v>422</v>
      </c>
      <c r="D148" s="23">
        <f t="shared" si="2"/>
        <v>-282061.27999999997</v>
      </c>
      <c r="E148" s="24">
        <v>23356.63</v>
      </c>
      <c r="F148" s="24">
        <v>-258704.65</v>
      </c>
    </row>
    <row r="149" spans="1:6" outlineLevel="1" x14ac:dyDescent="0.2">
      <c r="A149" s="1" t="s">
        <v>423</v>
      </c>
      <c r="B149" s="8" t="s">
        <v>424</v>
      </c>
      <c r="C149" s="26" t="s">
        <v>425</v>
      </c>
      <c r="D149" s="23">
        <f t="shared" si="2"/>
        <v>-87658.37</v>
      </c>
      <c r="E149" s="24">
        <v>-83755.37</v>
      </c>
      <c r="F149" s="24">
        <v>-171413.74</v>
      </c>
    </row>
    <row r="150" spans="1:6" outlineLevel="1" x14ac:dyDescent="0.2">
      <c r="A150" s="1" t="s">
        <v>426</v>
      </c>
      <c r="B150" s="8" t="s">
        <v>427</v>
      </c>
      <c r="C150" s="26" t="s">
        <v>428</v>
      </c>
      <c r="D150" s="23">
        <f t="shared" si="2"/>
        <v>-2636300</v>
      </c>
      <c r="E150" s="24">
        <v>0</v>
      </c>
      <c r="F150" s="24">
        <v>-2636300</v>
      </c>
    </row>
    <row r="151" spans="1:6" outlineLevel="1" x14ac:dyDescent="0.2">
      <c r="A151" s="1" t="s">
        <v>429</v>
      </c>
      <c r="B151" s="8" t="s">
        <v>430</v>
      </c>
      <c r="C151" s="26" t="s">
        <v>431</v>
      </c>
      <c r="D151" s="23">
        <f t="shared" si="2"/>
        <v>-215237.6</v>
      </c>
      <c r="E151" s="24">
        <v>-9191.57</v>
      </c>
      <c r="F151" s="24">
        <v>-224429.17</v>
      </c>
    </row>
    <row r="152" spans="1:6" outlineLevel="1" x14ac:dyDescent="0.2">
      <c r="A152" s="1" t="s">
        <v>432</v>
      </c>
      <c r="B152" s="8" t="s">
        <v>433</v>
      </c>
      <c r="C152" s="26" t="s">
        <v>434</v>
      </c>
      <c r="D152" s="23">
        <f t="shared" si="2"/>
        <v>-1103066.8899999999</v>
      </c>
      <c r="E152" s="24">
        <v>0</v>
      </c>
      <c r="F152" s="24">
        <v>-1103066.8899999999</v>
      </c>
    </row>
    <row r="153" spans="1:6" outlineLevel="1" x14ac:dyDescent="0.2">
      <c r="A153" s="1" t="s">
        <v>435</v>
      </c>
      <c r="B153" s="8" t="s">
        <v>436</v>
      </c>
      <c r="C153" s="26" t="s">
        <v>437</v>
      </c>
      <c r="D153" s="23">
        <f t="shared" si="2"/>
        <v>-1415866.44</v>
      </c>
      <c r="E153" s="24">
        <v>114900.98</v>
      </c>
      <c r="F153" s="24">
        <v>-1300965.46</v>
      </c>
    </row>
    <row r="154" spans="1:6" outlineLevel="1" x14ac:dyDescent="0.2">
      <c r="A154" s="1" t="s">
        <v>438</v>
      </c>
      <c r="B154" s="8" t="s">
        <v>439</v>
      </c>
      <c r="C154" s="26" t="s">
        <v>440</v>
      </c>
      <c r="D154" s="23">
        <f t="shared" si="2"/>
        <v>-314827.17</v>
      </c>
      <c r="E154" s="24">
        <v>14052.300000000001</v>
      </c>
      <c r="F154" s="24">
        <v>-300774.87</v>
      </c>
    </row>
    <row r="155" spans="1:6" outlineLevel="1" x14ac:dyDescent="0.2">
      <c r="A155" s="1" t="s">
        <v>441</v>
      </c>
      <c r="B155" s="8" t="s">
        <v>442</v>
      </c>
      <c r="C155" s="26" t="s">
        <v>443</v>
      </c>
      <c r="D155" s="23">
        <f t="shared" si="2"/>
        <v>-181508.34</v>
      </c>
      <c r="E155" s="24">
        <v>29904.720000000001</v>
      </c>
      <c r="F155" s="24">
        <v>-151603.62</v>
      </c>
    </row>
    <row r="156" spans="1:6" outlineLevel="1" x14ac:dyDescent="0.2">
      <c r="A156" s="1" t="s">
        <v>444</v>
      </c>
      <c r="B156" s="8" t="s">
        <v>445</v>
      </c>
      <c r="C156" s="26" t="s">
        <v>446</v>
      </c>
      <c r="D156" s="23">
        <f t="shared" si="2"/>
        <v>-130547.06</v>
      </c>
      <c r="E156" s="24">
        <v>29639.06</v>
      </c>
      <c r="F156" s="24">
        <v>-100908</v>
      </c>
    </row>
    <row r="157" spans="1:6" outlineLevel="1" x14ac:dyDescent="0.2">
      <c r="A157" s="1" t="s">
        <v>447</v>
      </c>
      <c r="B157" s="8" t="s">
        <v>448</v>
      </c>
      <c r="C157" s="26" t="s">
        <v>449</v>
      </c>
      <c r="D157" s="23">
        <f t="shared" si="2"/>
        <v>-6552666.4900000002</v>
      </c>
      <c r="E157" s="24">
        <v>0</v>
      </c>
      <c r="F157" s="24">
        <v>-6552666.4900000002</v>
      </c>
    </row>
    <row r="158" spans="1:6" outlineLevel="1" x14ac:dyDescent="0.2">
      <c r="A158" s="1" t="s">
        <v>450</v>
      </c>
      <c r="B158" s="8" t="s">
        <v>451</v>
      </c>
      <c r="C158" s="26" t="s">
        <v>452</v>
      </c>
      <c r="D158" s="23">
        <f t="shared" si="2"/>
        <v>-12819362.74</v>
      </c>
      <c r="E158" s="24">
        <v>0</v>
      </c>
      <c r="F158" s="24">
        <v>-12819362.74</v>
      </c>
    </row>
    <row r="159" spans="1:6" outlineLevel="1" x14ac:dyDescent="0.2">
      <c r="A159" s="1" t="s">
        <v>453</v>
      </c>
      <c r="B159" s="8" t="s">
        <v>454</v>
      </c>
      <c r="C159" s="26" t="s">
        <v>455</v>
      </c>
      <c r="D159" s="23">
        <f t="shared" si="2"/>
        <v>9148842.8999999985</v>
      </c>
      <c r="E159" s="24">
        <v>1310687.6299999999</v>
      </c>
      <c r="F159" s="24">
        <v>10459530.529999999</v>
      </c>
    </row>
    <row r="160" spans="1:6" outlineLevel="1" x14ac:dyDescent="0.2">
      <c r="A160" s="1" t="s">
        <v>456</v>
      </c>
      <c r="B160" s="8" t="s">
        <v>457</v>
      </c>
      <c r="C160" s="26" t="s">
        <v>458</v>
      </c>
      <c r="D160" s="23">
        <f t="shared" si="2"/>
        <v>-5571015.8700000001</v>
      </c>
      <c r="E160" s="24">
        <v>-986499.55</v>
      </c>
      <c r="F160" s="24">
        <v>-6557515.4199999999</v>
      </c>
    </row>
    <row r="161" spans="1:6" outlineLevel="1" x14ac:dyDescent="0.2">
      <c r="A161" s="1" t="s">
        <v>459</v>
      </c>
      <c r="B161" s="8" t="s">
        <v>460</v>
      </c>
      <c r="C161" s="26" t="s">
        <v>461</v>
      </c>
      <c r="D161" s="23">
        <f t="shared" si="2"/>
        <v>-2944639.39</v>
      </c>
      <c r="E161" s="24">
        <v>0</v>
      </c>
      <c r="F161" s="24">
        <v>-2944639.39</v>
      </c>
    </row>
    <row r="162" spans="1:6" outlineLevel="1" x14ac:dyDescent="0.2">
      <c r="A162" s="1" t="s">
        <v>462</v>
      </c>
      <c r="B162" s="8" t="s">
        <v>463</v>
      </c>
      <c r="C162" s="26" t="s">
        <v>464</v>
      </c>
      <c r="D162" s="23">
        <f t="shared" si="2"/>
        <v>-83312.33</v>
      </c>
      <c r="E162" s="24">
        <v>0</v>
      </c>
      <c r="F162" s="24">
        <v>-83312.33</v>
      </c>
    </row>
    <row r="163" spans="1:6" outlineLevel="1" x14ac:dyDescent="0.2">
      <c r="A163" s="1" t="s">
        <v>465</v>
      </c>
      <c r="B163" s="8" t="s">
        <v>466</v>
      </c>
      <c r="C163" s="26" t="s">
        <v>467</v>
      </c>
      <c r="D163" s="23">
        <f t="shared" si="2"/>
        <v>2509547.59</v>
      </c>
      <c r="E163" s="24">
        <v>250991.31</v>
      </c>
      <c r="F163" s="24">
        <v>2760538.9</v>
      </c>
    </row>
    <row r="164" spans="1:6" outlineLevel="1" x14ac:dyDescent="0.2">
      <c r="A164" s="1" t="s">
        <v>468</v>
      </c>
      <c r="B164" s="8" t="s">
        <v>469</v>
      </c>
      <c r="C164" s="26" t="s">
        <v>470</v>
      </c>
      <c r="D164" s="23">
        <f t="shared" si="2"/>
        <v>-2462839.71</v>
      </c>
      <c r="E164" s="24">
        <v>-248268.39</v>
      </c>
      <c r="F164" s="24">
        <v>-2711108.1</v>
      </c>
    </row>
    <row r="165" spans="1:6" outlineLevel="1" x14ac:dyDescent="0.2">
      <c r="A165" s="1" t="s">
        <v>471</v>
      </c>
      <c r="B165" s="8" t="s">
        <v>472</v>
      </c>
      <c r="C165" s="26" t="s">
        <v>473</v>
      </c>
      <c r="D165" s="23">
        <f t="shared" si="2"/>
        <v>-8183049</v>
      </c>
      <c r="E165" s="24">
        <v>-325161</v>
      </c>
      <c r="F165" s="24">
        <v>-8508210</v>
      </c>
    </row>
    <row r="166" spans="1:6" outlineLevel="1" x14ac:dyDescent="0.2">
      <c r="A166" s="1" t="s">
        <v>474</v>
      </c>
      <c r="B166" s="8" t="s">
        <v>475</v>
      </c>
      <c r="C166" s="26" t="s">
        <v>476</v>
      </c>
      <c r="D166" s="23">
        <f t="shared" si="2"/>
        <v>-806350</v>
      </c>
      <c r="E166" s="24">
        <v>-96495</v>
      </c>
      <c r="F166" s="24">
        <v>-902845</v>
      </c>
    </row>
    <row r="167" spans="1:6" outlineLevel="1" x14ac:dyDescent="0.2">
      <c r="A167" s="1" t="s">
        <v>477</v>
      </c>
      <c r="B167" s="8" t="s">
        <v>478</v>
      </c>
      <c r="C167" s="26" t="s">
        <v>479</v>
      </c>
      <c r="D167" s="23">
        <f t="shared" si="2"/>
        <v>-6790619</v>
      </c>
      <c r="E167" s="24">
        <v>120740</v>
      </c>
      <c r="F167" s="24">
        <v>-6669879</v>
      </c>
    </row>
    <row r="168" spans="1:6" outlineLevel="1" x14ac:dyDescent="0.2">
      <c r="A168" s="1" t="s">
        <v>480</v>
      </c>
      <c r="B168" s="8" t="s">
        <v>481</v>
      </c>
      <c r="C168" s="26" t="s">
        <v>482</v>
      </c>
      <c r="D168" s="23">
        <f t="shared" si="2"/>
        <v>-1668030.4500000002</v>
      </c>
      <c r="E168" s="24">
        <v>29819</v>
      </c>
      <c r="F168" s="24">
        <v>-1638211.4500000002</v>
      </c>
    </row>
    <row r="169" spans="1:6" outlineLevel="1" x14ac:dyDescent="0.2">
      <c r="A169" s="1" t="s">
        <v>483</v>
      </c>
      <c r="B169" s="8" t="s">
        <v>484</v>
      </c>
      <c r="C169" s="26" t="s">
        <v>485</v>
      </c>
      <c r="D169" s="23">
        <f t="shared" si="2"/>
        <v>20959611.890000001</v>
      </c>
      <c r="E169" s="24">
        <v>2402785.9700000002</v>
      </c>
      <c r="F169" s="24">
        <v>23362397.859999999</v>
      </c>
    </row>
    <row r="170" spans="1:6" outlineLevel="1" x14ac:dyDescent="0.2">
      <c r="A170" s="1" t="s">
        <v>486</v>
      </c>
      <c r="B170" s="8" t="s">
        <v>487</v>
      </c>
      <c r="C170" s="26" t="s">
        <v>488</v>
      </c>
      <c r="D170" s="23">
        <f t="shared" si="2"/>
        <v>201038.95</v>
      </c>
      <c r="E170" s="24">
        <v>23874.39</v>
      </c>
      <c r="F170" s="24">
        <v>224913.34</v>
      </c>
    </row>
    <row r="171" spans="1:6" outlineLevel="1" x14ac:dyDescent="0.2">
      <c r="A171" s="1" t="s">
        <v>489</v>
      </c>
      <c r="B171" s="8" t="s">
        <v>490</v>
      </c>
      <c r="C171" s="26" t="s">
        <v>491</v>
      </c>
      <c r="D171" s="23">
        <f t="shared" si="2"/>
        <v>11950225.74</v>
      </c>
      <c r="E171" s="24">
        <v>1170556.81</v>
      </c>
      <c r="F171" s="24">
        <v>13120782.550000001</v>
      </c>
    </row>
    <row r="172" spans="1:6" outlineLevel="1" x14ac:dyDescent="0.2">
      <c r="A172" s="1" t="s">
        <v>492</v>
      </c>
      <c r="B172" s="8" t="s">
        <v>493</v>
      </c>
      <c r="C172" s="26" t="s">
        <v>494</v>
      </c>
      <c r="D172" s="23">
        <f t="shared" si="2"/>
        <v>56426.380000000005</v>
      </c>
      <c r="E172" s="24">
        <v>0</v>
      </c>
      <c r="F172" s="24">
        <v>56426.380000000005</v>
      </c>
    </row>
    <row r="173" spans="1:6" outlineLevel="1" x14ac:dyDescent="0.2">
      <c r="A173" s="1" t="s">
        <v>495</v>
      </c>
      <c r="B173" s="8" t="s">
        <v>496</v>
      </c>
      <c r="C173" s="26" t="s">
        <v>497</v>
      </c>
      <c r="D173" s="23">
        <f t="shared" si="2"/>
        <v>197891.78</v>
      </c>
      <c r="E173" s="24">
        <v>22083</v>
      </c>
      <c r="F173" s="24">
        <v>219974.78</v>
      </c>
    </row>
    <row r="174" spans="1:6" outlineLevel="1" x14ac:dyDescent="0.2">
      <c r="A174" s="1" t="s">
        <v>498</v>
      </c>
      <c r="B174" s="8" t="s">
        <v>499</v>
      </c>
      <c r="C174" s="26" t="s">
        <v>500</v>
      </c>
      <c r="D174" s="23">
        <f t="shared" si="2"/>
        <v>150</v>
      </c>
      <c r="E174" s="24">
        <v>0</v>
      </c>
      <c r="F174" s="24">
        <v>150</v>
      </c>
    </row>
    <row r="175" spans="1:6" outlineLevel="1" x14ac:dyDescent="0.2">
      <c r="A175" s="1" t="s">
        <v>501</v>
      </c>
      <c r="B175" s="8" t="s">
        <v>502</v>
      </c>
      <c r="C175" s="26" t="s">
        <v>503</v>
      </c>
      <c r="D175" s="23">
        <f t="shared" si="2"/>
        <v>3682.9500000000003</v>
      </c>
      <c r="E175" s="24">
        <v>221.52</v>
      </c>
      <c r="F175" s="24">
        <v>3904.4700000000003</v>
      </c>
    </row>
    <row r="176" spans="1:6" outlineLevel="1" x14ac:dyDescent="0.2">
      <c r="A176" s="1" t="s">
        <v>504</v>
      </c>
      <c r="B176" s="8" t="s">
        <v>505</v>
      </c>
      <c r="C176" s="26" t="s">
        <v>506</v>
      </c>
      <c r="D176" s="23">
        <f t="shared" si="2"/>
        <v>6124210.5300000003</v>
      </c>
      <c r="E176" s="24">
        <v>570280.55000000005</v>
      </c>
      <c r="F176" s="24">
        <v>6694491.0800000001</v>
      </c>
    </row>
    <row r="177" spans="1:6" outlineLevel="1" x14ac:dyDescent="0.2">
      <c r="A177" s="1" t="s">
        <v>507</v>
      </c>
      <c r="B177" s="8" t="s">
        <v>508</v>
      </c>
      <c r="C177" s="26" t="s">
        <v>509</v>
      </c>
      <c r="D177" s="23">
        <f t="shared" si="2"/>
        <v>2228801.09</v>
      </c>
      <c r="E177" s="24">
        <v>140172.06</v>
      </c>
      <c r="F177" s="24">
        <v>2368973.15</v>
      </c>
    </row>
    <row r="178" spans="1:6" outlineLevel="1" x14ac:dyDescent="0.2">
      <c r="A178" s="1" t="s">
        <v>510</v>
      </c>
      <c r="B178" s="8" t="s">
        <v>511</v>
      </c>
      <c r="C178" s="26" t="s">
        <v>512</v>
      </c>
      <c r="D178" s="23">
        <f t="shared" si="2"/>
        <v>75074.83</v>
      </c>
      <c r="E178" s="24">
        <v>313.3</v>
      </c>
      <c r="F178" s="24">
        <v>75388.13</v>
      </c>
    </row>
    <row r="179" spans="1:6" outlineLevel="1" x14ac:dyDescent="0.2">
      <c r="A179" s="1" t="s">
        <v>513</v>
      </c>
      <c r="B179" s="8" t="s">
        <v>514</v>
      </c>
      <c r="C179" s="26" t="s">
        <v>515</v>
      </c>
      <c r="D179" s="23">
        <f t="shared" si="2"/>
        <v>311110.26</v>
      </c>
      <c r="E179" s="24">
        <v>2457.42</v>
      </c>
      <c r="F179" s="24">
        <v>313567.68</v>
      </c>
    </row>
    <row r="180" spans="1:6" outlineLevel="1" x14ac:dyDescent="0.2">
      <c r="A180" s="1" t="s">
        <v>516</v>
      </c>
      <c r="B180" s="8" t="s">
        <v>517</v>
      </c>
      <c r="C180" s="26" t="s">
        <v>518</v>
      </c>
      <c r="D180" s="23">
        <f t="shared" si="2"/>
        <v>90000</v>
      </c>
      <c r="E180" s="24">
        <v>0</v>
      </c>
      <c r="F180" s="24">
        <v>90000</v>
      </c>
    </row>
    <row r="181" spans="1:6" outlineLevel="1" x14ac:dyDescent="0.2">
      <c r="A181" s="1" t="s">
        <v>519</v>
      </c>
      <c r="B181" s="8" t="s">
        <v>520</v>
      </c>
      <c r="C181" s="26" t="s">
        <v>521</v>
      </c>
      <c r="D181" s="23">
        <f t="shared" si="2"/>
        <v>70785</v>
      </c>
      <c r="E181" s="24">
        <v>-136627</v>
      </c>
      <c r="F181" s="24">
        <v>-65842</v>
      </c>
    </row>
    <row r="182" spans="1:6" outlineLevel="1" x14ac:dyDescent="0.2">
      <c r="A182" s="1" t="s">
        <v>522</v>
      </c>
      <c r="B182" s="8" t="s">
        <v>523</v>
      </c>
      <c r="C182" s="26" t="s">
        <v>524</v>
      </c>
      <c r="D182" s="23">
        <f t="shared" si="2"/>
        <v>-1277562</v>
      </c>
      <c r="E182" s="24">
        <v>-218094</v>
      </c>
      <c r="F182" s="24">
        <v>-1495656</v>
      </c>
    </row>
    <row r="183" spans="1:6" outlineLevel="1" x14ac:dyDescent="0.2">
      <c r="A183" s="1" t="s">
        <v>525</v>
      </c>
      <c r="B183" s="8" t="s">
        <v>526</v>
      </c>
      <c r="C183" s="26" t="s">
        <v>527</v>
      </c>
      <c r="D183" s="23">
        <f t="shared" si="2"/>
        <v>-39108</v>
      </c>
      <c r="E183" s="24">
        <v>104953</v>
      </c>
      <c r="F183" s="24">
        <v>65845</v>
      </c>
    </row>
    <row r="184" spans="1:6" outlineLevel="1" x14ac:dyDescent="0.2">
      <c r="A184" s="1" t="s">
        <v>528</v>
      </c>
      <c r="B184" s="8" t="s">
        <v>529</v>
      </c>
      <c r="C184" s="26" t="s">
        <v>530</v>
      </c>
      <c r="D184" s="23">
        <f t="shared" si="2"/>
        <v>-9657</v>
      </c>
      <c r="E184" s="24">
        <v>25917</v>
      </c>
      <c r="F184" s="24">
        <v>16260</v>
      </c>
    </row>
    <row r="185" spans="1:6" outlineLevel="1" x14ac:dyDescent="0.2">
      <c r="A185" s="1" t="s">
        <v>531</v>
      </c>
      <c r="B185" s="8" t="s">
        <v>532</v>
      </c>
      <c r="C185" s="26" t="s">
        <v>533</v>
      </c>
      <c r="D185" s="23">
        <f t="shared" si="2"/>
        <v>10534743</v>
      </c>
      <c r="E185" s="24">
        <v>803773</v>
      </c>
      <c r="F185" s="24">
        <v>11338516</v>
      </c>
    </row>
    <row r="186" spans="1:6" outlineLevel="1" x14ac:dyDescent="0.2">
      <c r="A186" s="1" t="s">
        <v>534</v>
      </c>
      <c r="B186" s="8" t="s">
        <v>535</v>
      </c>
      <c r="C186" s="26" t="s">
        <v>536</v>
      </c>
      <c r="D186" s="23">
        <f t="shared" si="2"/>
        <v>2552708</v>
      </c>
      <c r="E186" s="24">
        <v>203551</v>
      </c>
      <c r="F186" s="24">
        <v>2756259</v>
      </c>
    </row>
    <row r="187" spans="1:6" outlineLevel="1" x14ac:dyDescent="0.2">
      <c r="A187" s="1" t="s">
        <v>537</v>
      </c>
      <c r="B187" s="8" t="s">
        <v>538</v>
      </c>
      <c r="C187" s="26" t="s">
        <v>539</v>
      </c>
      <c r="D187" s="23">
        <f t="shared" si="2"/>
        <v>-10213950</v>
      </c>
      <c r="E187" s="24">
        <v>-772099</v>
      </c>
      <c r="F187" s="24">
        <v>-10986049</v>
      </c>
    </row>
    <row r="188" spans="1:6" outlineLevel="1" x14ac:dyDescent="0.2">
      <c r="A188" s="1" t="s">
        <v>540</v>
      </c>
      <c r="B188" s="8" t="s">
        <v>541</v>
      </c>
      <c r="C188" s="26" t="s">
        <v>542</v>
      </c>
      <c r="D188" s="23">
        <f t="shared" si="2"/>
        <v>-1514814</v>
      </c>
      <c r="E188" s="24">
        <v>-11374</v>
      </c>
      <c r="F188" s="24">
        <v>-1526188</v>
      </c>
    </row>
    <row r="189" spans="1:6" outlineLevel="1" x14ac:dyDescent="0.2">
      <c r="A189" s="1" t="s">
        <v>543</v>
      </c>
      <c r="B189" s="8" t="s">
        <v>544</v>
      </c>
      <c r="C189" s="26" t="s">
        <v>545</v>
      </c>
      <c r="D189" s="23">
        <f t="shared" si="2"/>
        <v>-103145</v>
      </c>
      <c r="E189" s="24">
        <v>0</v>
      </c>
      <c r="F189" s="24">
        <v>-103145</v>
      </c>
    </row>
    <row r="190" spans="1:6" outlineLevel="1" x14ac:dyDescent="0.2">
      <c r="A190" s="1" t="s">
        <v>546</v>
      </c>
      <c r="B190" s="8" t="s">
        <v>547</v>
      </c>
      <c r="C190" s="26" t="s">
        <v>548</v>
      </c>
      <c r="D190" s="23">
        <f t="shared" si="2"/>
        <v>-1581.43</v>
      </c>
      <c r="E190" s="24">
        <v>0</v>
      </c>
      <c r="F190" s="24">
        <v>-1581.43</v>
      </c>
    </row>
    <row r="191" spans="1:6" outlineLevel="1" x14ac:dyDescent="0.2">
      <c r="A191" s="1" t="s">
        <v>549</v>
      </c>
      <c r="B191" s="8" t="s">
        <v>550</v>
      </c>
      <c r="C191" s="26" t="s">
        <v>551</v>
      </c>
      <c r="D191" s="23">
        <f t="shared" si="2"/>
        <v>-943.5100000000001</v>
      </c>
      <c r="E191" s="24">
        <v>-117.11</v>
      </c>
      <c r="F191" s="24">
        <v>-1060.6200000000001</v>
      </c>
    </row>
    <row r="192" spans="1:6" outlineLevel="1" x14ac:dyDescent="0.2">
      <c r="A192" s="1" t="s">
        <v>552</v>
      </c>
      <c r="B192" s="8" t="s">
        <v>553</v>
      </c>
      <c r="C192" s="26" t="s">
        <v>554</v>
      </c>
      <c r="D192" s="23">
        <f t="shared" si="2"/>
        <v>-542139.37</v>
      </c>
      <c r="E192" s="24">
        <v>-300638.75</v>
      </c>
      <c r="F192" s="24">
        <v>-842778.12</v>
      </c>
    </row>
    <row r="193" spans="1:6" outlineLevel="1" x14ac:dyDescent="0.2">
      <c r="A193" s="1" t="s">
        <v>555</v>
      </c>
      <c r="B193" s="8" t="s">
        <v>556</v>
      </c>
      <c r="C193" s="26" t="s">
        <v>557</v>
      </c>
      <c r="D193" s="23">
        <f t="shared" si="2"/>
        <v>396516.05000000005</v>
      </c>
      <c r="E193" s="24">
        <v>-251037.51</v>
      </c>
      <c r="F193" s="24">
        <v>145478.54</v>
      </c>
    </row>
    <row r="194" spans="1:6" outlineLevel="1" x14ac:dyDescent="0.2">
      <c r="A194" s="1" t="s">
        <v>558</v>
      </c>
      <c r="B194" s="8" t="s">
        <v>559</v>
      </c>
      <c r="C194" s="26" t="s">
        <v>560</v>
      </c>
      <c r="D194" s="23">
        <f t="shared" si="2"/>
        <v>344033.41000000003</v>
      </c>
      <c r="E194" s="24">
        <v>26100</v>
      </c>
      <c r="F194" s="24">
        <v>370133.41000000003</v>
      </c>
    </row>
    <row r="195" spans="1:6" outlineLevel="1" x14ac:dyDescent="0.2">
      <c r="A195" s="1" t="s">
        <v>561</v>
      </c>
      <c r="B195" s="8" t="s">
        <v>562</v>
      </c>
      <c r="C195" s="26" t="s">
        <v>563</v>
      </c>
      <c r="D195" s="23">
        <f t="shared" si="2"/>
        <v>1722916.36</v>
      </c>
      <c r="E195" s="24">
        <v>168993.34</v>
      </c>
      <c r="F195" s="24">
        <v>1891909.7000000002</v>
      </c>
    </row>
    <row r="196" spans="1:6" outlineLevel="1" x14ac:dyDescent="0.2">
      <c r="A196" s="1" t="s">
        <v>564</v>
      </c>
      <c r="B196" s="8" t="s">
        <v>565</v>
      </c>
      <c r="C196" s="26" t="s">
        <v>566</v>
      </c>
      <c r="D196" s="23">
        <f t="shared" si="2"/>
        <v>350678.82</v>
      </c>
      <c r="E196" s="24">
        <v>10577.03</v>
      </c>
      <c r="F196" s="24">
        <v>361255.85000000003</v>
      </c>
    </row>
    <row r="197" spans="1:6" outlineLevel="1" x14ac:dyDescent="0.2">
      <c r="A197" s="1" t="s">
        <v>567</v>
      </c>
      <c r="B197" s="8" t="s">
        <v>568</v>
      </c>
      <c r="C197" s="26" t="s">
        <v>569</v>
      </c>
      <c r="D197" s="23">
        <f t="shared" si="2"/>
        <v>1066736.5499999998</v>
      </c>
      <c r="E197" s="24">
        <v>115558.87</v>
      </c>
      <c r="F197" s="24">
        <v>1182295.42</v>
      </c>
    </row>
    <row r="198" spans="1:6" outlineLevel="1" x14ac:dyDescent="0.2">
      <c r="A198" s="1" t="s">
        <v>570</v>
      </c>
      <c r="B198" s="8" t="s">
        <v>571</v>
      </c>
      <c r="C198" s="26" t="s">
        <v>572</v>
      </c>
      <c r="D198" s="23">
        <f t="shared" si="2"/>
        <v>11671</v>
      </c>
      <c r="E198" s="24">
        <v>0</v>
      </c>
      <c r="F198" s="24">
        <v>11671</v>
      </c>
    </row>
    <row r="199" spans="1:6" outlineLevel="1" x14ac:dyDescent="0.2">
      <c r="A199" s="1" t="s">
        <v>573</v>
      </c>
      <c r="B199" s="8" t="s">
        <v>574</v>
      </c>
      <c r="C199" s="26" t="s">
        <v>575</v>
      </c>
      <c r="D199" s="23">
        <f t="shared" si="2"/>
        <v>-545538.85000000009</v>
      </c>
      <c r="E199" s="24">
        <v>-43687.22</v>
      </c>
      <c r="F199" s="24">
        <v>-589226.07000000007</v>
      </c>
    </row>
    <row r="200" spans="1:6" outlineLevel="1" x14ac:dyDescent="0.2">
      <c r="A200" s="1" t="s">
        <v>576</v>
      </c>
      <c r="B200" s="8" t="s">
        <v>577</v>
      </c>
      <c r="C200" s="26" t="s">
        <v>578</v>
      </c>
      <c r="D200" s="23">
        <f t="shared" si="2"/>
        <v>-138655751.82999998</v>
      </c>
      <c r="E200" s="24">
        <v>-14133612.300000001</v>
      </c>
      <c r="F200" s="24">
        <v>-152789364.13</v>
      </c>
    </row>
    <row r="201" spans="1:6" outlineLevel="1" x14ac:dyDescent="0.2">
      <c r="A201" s="1" t="s">
        <v>579</v>
      </c>
      <c r="B201" s="8" t="s">
        <v>580</v>
      </c>
      <c r="C201" s="26" t="s">
        <v>581</v>
      </c>
      <c r="D201" s="23">
        <f t="shared" si="2"/>
        <v>-219614100.31999999</v>
      </c>
      <c r="E201" s="24">
        <v>-22423972.739999998</v>
      </c>
      <c r="F201" s="24">
        <v>-242038073.06</v>
      </c>
    </row>
    <row r="202" spans="1:6" outlineLevel="1" x14ac:dyDescent="0.2">
      <c r="A202" s="1" t="s">
        <v>582</v>
      </c>
      <c r="B202" s="8" t="s">
        <v>583</v>
      </c>
      <c r="C202" s="26" t="s">
        <v>584</v>
      </c>
      <c r="D202" s="23">
        <f t="shared" si="2"/>
        <v>-2072013.75</v>
      </c>
      <c r="E202" s="24">
        <v>-179570.37</v>
      </c>
      <c r="F202" s="24">
        <v>-2251584.12</v>
      </c>
    </row>
    <row r="203" spans="1:6" outlineLevel="1" x14ac:dyDescent="0.2">
      <c r="A203" s="1" t="s">
        <v>585</v>
      </c>
      <c r="B203" s="8" t="s">
        <v>586</v>
      </c>
      <c r="C203" s="26" t="s">
        <v>587</v>
      </c>
      <c r="D203" s="23">
        <f t="shared" si="2"/>
        <v>-10075225.42</v>
      </c>
      <c r="E203" s="24">
        <v>-2402215.44</v>
      </c>
      <c r="F203" s="24">
        <v>-12477440.859999999</v>
      </c>
    </row>
    <row r="204" spans="1:6" outlineLevel="1" x14ac:dyDescent="0.2">
      <c r="A204" s="1" t="s">
        <v>588</v>
      </c>
      <c r="B204" s="8" t="s">
        <v>589</v>
      </c>
      <c r="C204" s="26" t="s">
        <v>590</v>
      </c>
      <c r="D204" s="23">
        <f t="shared" si="2"/>
        <v>73956.750000000015</v>
      </c>
      <c r="E204" s="24">
        <v>1952.54</v>
      </c>
      <c r="F204" s="24">
        <v>75909.290000000008</v>
      </c>
    </row>
    <row r="205" spans="1:6" outlineLevel="1" x14ac:dyDescent="0.2">
      <c r="A205" s="1" t="s">
        <v>591</v>
      </c>
      <c r="B205" s="8" t="s">
        <v>592</v>
      </c>
      <c r="C205" s="26" t="s">
        <v>593</v>
      </c>
      <c r="D205" s="23">
        <f t="shared" ref="D205:D244" si="3">F205-E205</f>
        <v>4275935.66</v>
      </c>
      <c r="E205" s="24">
        <v>443435.62</v>
      </c>
      <c r="F205" s="24">
        <v>4719371.28</v>
      </c>
    </row>
    <row r="206" spans="1:6" outlineLevel="1" x14ac:dyDescent="0.2">
      <c r="A206" s="1" t="s">
        <v>594</v>
      </c>
      <c r="B206" s="8" t="s">
        <v>595</v>
      </c>
      <c r="C206" s="26" t="s">
        <v>596</v>
      </c>
      <c r="D206" s="23">
        <f t="shared" si="3"/>
        <v>988056.57000000007</v>
      </c>
      <c r="E206" s="24">
        <v>90718.02</v>
      </c>
      <c r="F206" s="24">
        <v>1078774.5900000001</v>
      </c>
    </row>
    <row r="207" spans="1:6" outlineLevel="1" x14ac:dyDescent="0.2">
      <c r="A207" s="1" t="s">
        <v>597</v>
      </c>
      <c r="B207" s="8" t="s">
        <v>598</v>
      </c>
      <c r="C207" s="26" t="s">
        <v>599</v>
      </c>
      <c r="D207" s="23">
        <f t="shared" si="3"/>
        <v>11259054.33</v>
      </c>
      <c r="E207" s="24">
        <v>822976.15</v>
      </c>
      <c r="F207" s="24">
        <v>12082030.48</v>
      </c>
    </row>
    <row r="208" spans="1:6" outlineLevel="1" x14ac:dyDescent="0.2">
      <c r="A208" s="1" t="s">
        <v>600</v>
      </c>
      <c r="B208" s="8" t="s">
        <v>601</v>
      </c>
      <c r="C208" s="26" t="s">
        <v>602</v>
      </c>
      <c r="D208" s="23">
        <f t="shared" si="3"/>
        <v>177.27</v>
      </c>
      <c r="E208" s="24">
        <v>0</v>
      </c>
      <c r="F208" s="24">
        <v>177.27</v>
      </c>
    </row>
    <row r="209" spans="1:6" outlineLevel="1" x14ac:dyDescent="0.2">
      <c r="A209" s="1" t="s">
        <v>603</v>
      </c>
      <c r="B209" s="8" t="s">
        <v>604</v>
      </c>
      <c r="C209" s="26" t="s">
        <v>605</v>
      </c>
      <c r="D209" s="23">
        <f t="shared" si="3"/>
        <v>1834537.1400000001</v>
      </c>
      <c r="E209" s="24">
        <v>160304.73000000001</v>
      </c>
      <c r="F209" s="24">
        <v>1994841.87</v>
      </c>
    </row>
    <row r="210" spans="1:6" outlineLevel="1" x14ac:dyDescent="0.2">
      <c r="A210" s="1" t="s">
        <v>606</v>
      </c>
      <c r="B210" s="8" t="s">
        <v>607</v>
      </c>
      <c r="C210" s="26" t="s">
        <v>608</v>
      </c>
      <c r="D210" s="23">
        <f t="shared" si="3"/>
        <v>252114.62</v>
      </c>
      <c r="E210" s="24">
        <v>23731.63</v>
      </c>
      <c r="F210" s="24">
        <v>275846.25</v>
      </c>
    </row>
    <row r="211" spans="1:6" outlineLevel="1" x14ac:dyDescent="0.2">
      <c r="A211" s="1" t="s">
        <v>609</v>
      </c>
      <c r="B211" s="8" t="s">
        <v>610</v>
      </c>
      <c r="C211" s="26" t="s">
        <v>611</v>
      </c>
      <c r="D211" s="23">
        <f t="shared" si="3"/>
        <v>206272.75</v>
      </c>
      <c r="E211" s="24">
        <v>19417.64</v>
      </c>
      <c r="F211" s="24">
        <v>225690.39</v>
      </c>
    </row>
    <row r="212" spans="1:6" outlineLevel="1" x14ac:dyDescent="0.2">
      <c r="A212" s="1" t="s">
        <v>612</v>
      </c>
      <c r="B212" s="8" t="s">
        <v>613</v>
      </c>
      <c r="C212" s="26" t="s">
        <v>614</v>
      </c>
      <c r="D212" s="23">
        <f t="shared" si="3"/>
        <v>1316278.6500000001</v>
      </c>
      <c r="E212" s="24">
        <v>114838.39</v>
      </c>
      <c r="F212" s="24">
        <v>1431117.04</v>
      </c>
    </row>
    <row r="213" spans="1:6" outlineLevel="1" x14ac:dyDescent="0.2">
      <c r="A213" s="1" t="s">
        <v>615</v>
      </c>
      <c r="B213" s="8" t="s">
        <v>616</v>
      </c>
      <c r="C213" s="26" t="s">
        <v>617</v>
      </c>
      <c r="D213" s="23">
        <f t="shared" si="3"/>
        <v>1254352.56</v>
      </c>
      <c r="E213" s="24">
        <v>109804.66</v>
      </c>
      <c r="F213" s="24">
        <v>1364157.22</v>
      </c>
    </row>
    <row r="214" spans="1:6" outlineLevel="1" x14ac:dyDescent="0.2">
      <c r="A214" s="1" t="s">
        <v>618</v>
      </c>
      <c r="B214" s="8" t="s">
        <v>619</v>
      </c>
      <c r="C214" s="26" t="s">
        <v>620</v>
      </c>
      <c r="D214" s="23">
        <f t="shared" si="3"/>
        <v>263441.30000000005</v>
      </c>
      <c r="E214" s="24">
        <v>22126.100000000002</v>
      </c>
      <c r="F214" s="24">
        <v>285567.40000000002</v>
      </c>
    </row>
    <row r="215" spans="1:6" outlineLevel="1" x14ac:dyDescent="0.2">
      <c r="A215" s="1" t="s">
        <v>621</v>
      </c>
      <c r="B215" s="8" t="s">
        <v>622</v>
      </c>
      <c r="C215" s="26" t="s">
        <v>623</v>
      </c>
      <c r="D215" s="23">
        <f t="shared" si="3"/>
        <v>927649.2</v>
      </c>
      <c r="E215" s="24">
        <v>56282.94</v>
      </c>
      <c r="F215" s="24">
        <v>983932.14</v>
      </c>
    </row>
    <row r="216" spans="1:6" outlineLevel="1" x14ac:dyDescent="0.2">
      <c r="A216" s="1" t="s">
        <v>624</v>
      </c>
      <c r="B216" s="8" t="s">
        <v>625</v>
      </c>
      <c r="C216" s="26" t="s">
        <v>626</v>
      </c>
      <c r="D216" s="23">
        <f t="shared" si="3"/>
        <v>252115.08</v>
      </c>
      <c r="E216" s="24">
        <v>23559.09</v>
      </c>
      <c r="F216" s="24">
        <v>275674.17</v>
      </c>
    </row>
    <row r="217" spans="1:6" outlineLevel="1" x14ac:dyDescent="0.2">
      <c r="A217" s="1" t="s">
        <v>627</v>
      </c>
      <c r="B217" s="8" t="s">
        <v>628</v>
      </c>
      <c r="C217" s="26" t="s">
        <v>629</v>
      </c>
      <c r="D217" s="23">
        <f t="shared" si="3"/>
        <v>268616.43</v>
      </c>
      <c r="E217" s="24">
        <v>20370.240000000002</v>
      </c>
      <c r="F217" s="24">
        <v>288986.67</v>
      </c>
    </row>
    <row r="218" spans="1:6" outlineLevel="1" x14ac:dyDescent="0.2">
      <c r="A218" s="1" t="s">
        <v>630</v>
      </c>
      <c r="B218" s="8" t="s">
        <v>631</v>
      </c>
      <c r="C218" s="26" t="s">
        <v>632</v>
      </c>
      <c r="D218" s="23">
        <f t="shared" si="3"/>
        <v>292687.86</v>
      </c>
      <c r="E218" s="24">
        <v>19598.84</v>
      </c>
      <c r="F218" s="24">
        <v>312286.7</v>
      </c>
    </row>
    <row r="219" spans="1:6" outlineLevel="1" x14ac:dyDescent="0.2">
      <c r="A219" s="1" t="s">
        <v>633</v>
      </c>
      <c r="B219" s="8" t="s">
        <v>634</v>
      </c>
      <c r="C219" s="26" t="s">
        <v>635</v>
      </c>
      <c r="D219" s="23">
        <f t="shared" si="3"/>
        <v>97531.6</v>
      </c>
      <c r="E219" s="24">
        <v>9310.36</v>
      </c>
      <c r="F219" s="24">
        <v>106841.96</v>
      </c>
    </row>
    <row r="220" spans="1:6" outlineLevel="1" x14ac:dyDescent="0.2">
      <c r="A220" s="1" t="s">
        <v>636</v>
      </c>
      <c r="B220" s="8" t="s">
        <v>637</v>
      </c>
      <c r="C220" s="26" t="s">
        <v>638</v>
      </c>
      <c r="D220" s="23">
        <f t="shared" si="3"/>
        <v>710602.69000000006</v>
      </c>
      <c r="E220" s="24">
        <v>90710.48</v>
      </c>
      <c r="F220" s="24">
        <v>801313.17</v>
      </c>
    </row>
    <row r="221" spans="1:6" outlineLevel="1" x14ac:dyDescent="0.2">
      <c r="A221" s="1" t="s">
        <v>639</v>
      </c>
      <c r="B221" s="8" t="s">
        <v>640</v>
      </c>
      <c r="C221" s="26" t="s">
        <v>641</v>
      </c>
      <c r="D221" s="23">
        <f t="shared" si="3"/>
        <v>21956183.27</v>
      </c>
      <c r="E221" s="24">
        <v>1953078.25</v>
      </c>
      <c r="F221" s="24">
        <v>23909261.52</v>
      </c>
    </row>
    <row r="222" spans="1:6" outlineLevel="1" x14ac:dyDescent="0.2">
      <c r="A222" s="1" t="s">
        <v>642</v>
      </c>
      <c r="B222" s="8" t="s">
        <v>643</v>
      </c>
      <c r="C222" s="26" t="s">
        <v>644</v>
      </c>
      <c r="D222" s="23">
        <f t="shared" si="3"/>
        <v>47728.27</v>
      </c>
      <c r="E222" s="24">
        <v>1185.48</v>
      </c>
      <c r="F222" s="24">
        <v>48913.75</v>
      </c>
    </row>
    <row r="223" spans="1:6" outlineLevel="1" x14ac:dyDescent="0.2">
      <c r="A223" s="1" t="s">
        <v>645</v>
      </c>
      <c r="B223" s="8" t="s">
        <v>646</v>
      </c>
      <c r="C223" s="26" t="s">
        <v>647</v>
      </c>
      <c r="D223" s="23">
        <f t="shared" si="3"/>
        <v>23514.5</v>
      </c>
      <c r="E223" s="24">
        <v>0</v>
      </c>
      <c r="F223" s="24">
        <v>23514.5</v>
      </c>
    </row>
    <row r="224" spans="1:6" outlineLevel="1" x14ac:dyDescent="0.2">
      <c r="A224" s="1" t="s">
        <v>648</v>
      </c>
      <c r="B224" s="8" t="s">
        <v>649</v>
      </c>
      <c r="C224" s="26" t="s">
        <v>650</v>
      </c>
      <c r="D224" s="23">
        <f t="shared" si="3"/>
        <v>3608540.2199999997</v>
      </c>
      <c r="E224" s="24">
        <v>273961.99</v>
      </c>
      <c r="F224" s="24">
        <v>3882502.21</v>
      </c>
    </row>
    <row r="225" spans="1:6" outlineLevel="1" x14ac:dyDescent="0.2">
      <c r="A225" s="1" t="s">
        <v>651</v>
      </c>
      <c r="B225" s="8" t="s">
        <v>652</v>
      </c>
      <c r="C225" s="26" t="s">
        <v>653</v>
      </c>
      <c r="D225" s="23">
        <f t="shared" si="3"/>
        <v>150949.95000000001</v>
      </c>
      <c r="E225" s="24">
        <v>0</v>
      </c>
      <c r="F225" s="24">
        <v>150949.95000000001</v>
      </c>
    </row>
    <row r="226" spans="1:6" outlineLevel="1" x14ac:dyDescent="0.2">
      <c r="A226" s="1" t="s">
        <v>654</v>
      </c>
      <c r="B226" s="8" t="s">
        <v>655</v>
      </c>
      <c r="C226" s="26" t="s">
        <v>656</v>
      </c>
      <c r="D226" s="23">
        <f t="shared" si="3"/>
        <v>351045.23000000004</v>
      </c>
      <c r="E226" s="24">
        <v>10224.469999999999</v>
      </c>
      <c r="F226" s="24">
        <v>361269.7</v>
      </c>
    </row>
    <row r="227" spans="1:6" outlineLevel="1" x14ac:dyDescent="0.2">
      <c r="A227" s="1" t="s">
        <v>657</v>
      </c>
      <c r="B227" s="8" t="s">
        <v>658</v>
      </c>
      <c r="C227" s="26" t="s">
        <v>659</v>
      </c>
      <c r="D227" s="23">
        <f t="shared" si="3"/>
        <v>95279.48000000001</v>
      </c>
      <c r="E227" s="24">
        <v>2771.93</v>
      </c>
      <c r="F227" s="24">
        <v>98051.41</v>
      </c>
    </row>
    <row r="228" spans="1:6" outlineLevel="1" x14ac:dyDescent="0.2">
      <c r="A228" s="1" t="s">
        <v>660</v>
      </c>
      <c r="B228" s="8" t="s">
        <v>661</v>
      </c>
      <c r="C228" s="26" t="s">
        <v>662</v>
      </c>
      <c r="D228" s="23">
        <f t="shared" si="3"/>
        <v>96513021.280000001</v>
      </c>
      <c r="E228" s="24">
        <v>9826443.4600000009</v>
      </c>
      <c r="F228" s="24">
        <v>106339464.73999999</v>
      </c>
    </row>
    <row r="229" spans="1:6" outlineLevel="1" x14ac:dyDescent="0.2">
      <c r="A229" s="1" t="s">
        <v>663</v>
      </c>
      <c r="B229" s="8" t="s">
        <v>664</v>
      </c>
      <c r="C229" s="26" t="s">
        <v>665</v>
      </c>
      <c r="D229" s="23">
        <f t="shared" si="3"/>
        <v>406405.94</v>
      </c>
      <c r="E229" s="24">
        <v>77923.56</v>
      </c>
      <c r="F229" s="24">
        <v>484329.5</v>
      </c>
    </row>
    <row r="230" spans="1:6" outlineLevel="1" x14ac:dyDescent="0.2">
      <c r="A230" s="1" t="s">
        <v>666</v>
      </c>
      <c r="B230" s="8" t="s">
        <v>667</v>
      </c>
      <c r="C230" s="26" t="s">
        <v>668</v>
      </c>
      <c r="D230" s="23">
        <f t="shared" si="3"/>
        <v>6362041.6900000004</v>
      </c>
      <c r="E230" s="24">
        <v>1563887</v>
      </c>
      <c r="F230" s="24">
        <v>7925928.6900000004</v>
      </c>
    </row>
    <row r="231" spans="1:6" outlineLevel="1" x14ac:dyDescent="0.2">
      <c r="A231" s="1" t="s">
        <v>669</v>
      </c>
      <c r="B231" s="8" t="s">
        <v>670</v>
      </c>
      <c r="C231" s="26" t="s">
        <v>671</v>
      </c>
      <c r="D231" s="23">
        <f t="shared" si="3"/>
        <v>6779132.54</v>
      </c>
      <c r="E231" s="24">
        <v>427440.71</v>
      </c>
      <c r="F231" s="24">
        <v>7206573.25</v>
      </c>
    </row>
    <row r="232" spans="1:6" outlineLevel="1" x14ac:dyDescent="0.2">
      <c r="A232" s="1" t="s">
        <v>672</v>
      </c>
      <c r="B232" s="8" t="s">
        <v>673</v>
      </c>
      <c r="C232" s="26" t="s">
        <v>674</v>
      </c>
      <c r="D232" s="23">
        <f t="shared" si="3"/>
        <v>1832588.96</v>
      </c>
      <c r="E232" s="24">
        <v>46707.48</v>
      </c>
      <c r="F232" s="24">
        <v>1879296.44</v>
      </c>
    </row>
    <row r="233" spans="1:6" outlineLevel="1" x14ac:dyDescent="0.2">
      <c r="A233" s="1" t="s">
        <v>675</v>
      </c>
      <c r="B233" s="8" t="s">
        <v>676</v>
      </c>
      <c r="C233" s="26" t="s">
        <v>677</v>
      </c>
      <c r="D233" s="23">
        <f t="shared" si="3"/>
        <v>99216063.25</v>
      </c>
      <c r="E233" s="24">
        <v>12490965.77</v>
      </c>
      <c r="F233" s="24">
        <v>111707029.02</v>
      </c>
    </row>
    <row r="234" spans="1:6" outlineLevel="1" x14ac:dyDescent="0.2">
      <c r="A234" s="1" t="s">
        <v>678</v>
      </c>
      <c r="B234" s="8" t="s">
        <v>679</v>
      </c>
      <c r="C234" s="26" t="s">
        <v>680</v>
      </c>
      <c r="D234" s="23">
        <f t="shared" si="3"/>
        <v>18607.059999999998</v>
      </c>
      <c r="E234" s="24">
        <v>2069.4700000000003</v>
      </c>
      <c r="F234" s="24">
        <v>20676.53</v>
      </c>
    </row>
    <row r="235" spans="1:6" outlineLevel="1" x14ac:dyDescent="0.2">
      <c r="A235" s="1" t="s">
        <v>681</v>
      </c>
      <c r="B235" s="8" t="s">
        <v>682</v>
      </c>
      <c r="C235" s="26" t="s">
        <v>683</v>
      </c>
      <c r="D235" s="23">
        <f t="shared" si="3"/>
        <v>2002989.92</v>
      </c>
      <c r="E235" s="24">
        <v>232955.06</v>
      </c>
      <c r="F235" s="24">
        <v>2235944.98</v>
      </c>
    </row>
    <row r="236" spans="1:6" outlineLevel="1" x14ac:dyDescent="0.2">
      <c r="A236" s="1" t="s">
        <v>684</v>
      </c>
      <c r="B236" s="8" t="s">
        <v>685</v>
      </c>
      <c r="C236" s="26" t="s">
        <v>686</v>
      </c>
      <c r="D236" s="23">
        <f t="shared" si="3"/>
        <v>25617526.260000002</v>
      </c>
      <c r="E236" s="24">
        <v>2379969.7000000002</v>
      </c>
      <c r="F236" s="24">
        <v>27997495.960000001</v>
      </c>
    </row>
    <row r="237" spans="1:6" outlineLevel="1" x14ac:dyDescent="0.2">
      <c r="A237" s="1" t="s">
        <v>687</v>
      </c>
      <c r="B237" s="8" t="s">
        <v>688</v>
      </c>
      <c r="C237" s="26" t="s">
        <v>689</v>
      </c>
      <c r="D237" s="23">
        <f t="shared" si="3"/>
        <v>1036379.7</v>
      </c>
      <c r="E237" s="24">
        <v>-169493.85</v>
      </c>
      <c r="F237" s="24">
        <v>866885.85</v>
      </c>
    </row>
    <row r="238" spans="1:6" outlineLevel="1" x14ac:dyDescent="0.2">
      <c r="A238" s="1" t="s">
        <v>690</v>
      </c>
      <c r="B238" s="8" t="s">
        <v>691</v>
      </c>
      <c r="C238" s="26" t="s">
        <v>692</v>
      </c>
      <c r="D238" s="23">
        <f t="shared" si="3"/>
        <v>50478.48</v>
      </c>
      <c r="E238" s="24">
        <v>452.79</v>
      </c>
      <c r="F238" s="24">
        <v>50931.270000000004</v>
      </c>
    </row>
    <row r="239" spans="1:6" outlineLevel="1" x14ac:dyDescent="0.2">
      <c r="A239" s="1" t="s">
        <v>693</v>
      </c>
      <c r="B239" s="8" t="s">
        <v>694</v>
      </c>
      <c r="C239" s="26" t="s">
        <v>695</v>
      </c>
      <c r="D239" s="23">
        <f t="shared" si="3"/>
        <v>132494.41</v>
      </c>
      <c r="E239" s="24">
        <v>178680.15</v>
      </c>
      <c r="F239" s="24">
        <v>311174.56</v>
      </c>
    </row>
    <row r="240" spans="1:6" outlineLevel="1" x14ac:dyDescent="0.2">
      <c r="A240" s="1" t="s">
        <v>696</v>
      </c>
      <c r="B240" s="8" t="s">
        <v>697</v>
      </c>
      <c r="C240" s="26" t="s">
        <v>698</v>
      </c>
      <c r="D240" s="23">
        <f t="shared" si="3"/>
        <v>470161.44000000006</v>
      </c>
      <c r="E240" s="24">
        <v>47936.66</v>
      </c>
      <c r="F240" s="24">
        <v>518098.10000000003</v>
      </c>
    </row>
    <row r="241" spans="1:10" outlineLevel="1" x14ac:dyDescent="0.2">
      <c r="A241" s="1" t="s">
        <v>699</v>
      </c>
      <c r="B241" s="8" t="s">
        <v>700</v>
      </c>
      <c r="C241" s="26" t="s">
        <v>701</v>
      </c>
      <c r="D241" s="23">
        <f t="shared" si="3"/>
        <v>14216089.869999999</v>
      </c>
      <c r="E241" s="24">
        <v>1434777.25</v>
      </c>
      <c r="F241" s="24">
        <v>15650867.119999999</v>
      </c>
    </row>
    <row r="242" spans="1:10" outlineLevel="1" x14ac:dyDescent="0.2">
      <c r="A242" s="1" t="s">
        <v>702</v>
      </c>
      <c r="B242" s="8" t="s">
        <v>703</v>
      </c>
      <c r="C242" s="26" t="s">
        <v>704</v>
      </c>
      <c r="D242" s="23">
        <f t="shared" si="3"/>
        <v>20255915.710000001</v>
      </c>
      <c r="E242" s="24">
        <v>2269802.42</v>
      </c>
      <c r="F242" s="24">
        <v>22525718.129999999</v>
      </c>
    </row>
    <row r="243" spans="1:10" outlineLevel="1" x14ac:dyDescent="0.2">
      <c r="A243" s="1" t="s">
        <v>705</v>
      </c>
      <c r="B243" s="8" t="s">
        <v>706</v>
      </c>
      <c r="C243" s="26" t="s">
        <v>707</v>
      </c>
      <c r="D243" s="23">
        <f t="shared" si="3"/>
        <v>27851083.799999997</v>
      </c>
      <c r="E243" s="24">
        <v>3046419.28</v>
      </c>
      <c r="F243" s="24">
        <v>30897503.079999998</v>
      </c>
    </row>
    <row r="244" spans="1:10" outlineLevel="1" x14ac:dyDescent="0.2">
      <c r="A244" s="1" t="s">
        <v>708</v>
      </c>
      <c r="B244" s="8" t="s">
        <v>709</v>
      </c>
      <c r="C244" s="26" t="s">
        <v>710</v>
      </c>
      <c r="D244" s="27">
        <f t="shared" si="3"/>
        <v>-27851083.799999997</v>
      </c>
      <c r="E244" s="28">
        <v>-3046419.28</v>
      </c>
      <c r="F244" s="28">
        <v>-30897503.079999998</v>
      </c>
    </row>
    <row r="245" spans="1:10" x14ac:dyDescent="0.2">
      <c r="A245" s="1" t="s">
        <v>4</v>
      </c>
      <c r="C245" s="17" t="s">
        <v>7</v>
      </c>
      <c r="D245" s="24">
        <f>F245-E245</f>
        <v>-2.0582228899002075E-7</v>
      </c>
      <c r="E245" s="24">
        <v>-6.5192580223083496E-9</v>
      </c>
      <c r="F245" s="24">
        <v>-2.123415470123291E-7</v>
      </c>
      <c r="G245" s="6"/>
      <c r="H245" s="6"/>
      <c r="I245" s="2"/>
      <c r="J245" s="6"/>
    </row>
    <row r="246" spans="1:10" x14ac:dyDescent="0.2">
      <c r="D246" s="10"/>
      <c r="E246" s="11"/>
      <c r="G246" s="6"/>
      <c r="H246" s="6"/>
      <c r="I246" s="2"/>
      <c r="J246" s="6"/>
    </row>
    <row r="247" spans="1:10" x14ac:dyDescent="0.2">
      <c r="D247" s="10"/>
      <c r="E247" s="11"/>
      <c r="F247" s="10"/>
      <c r="G247" s="6"/>
      <c r="H247" s="6"/>
      <c r="I247" s="2"/>
      <c r="J247" s="6"/>
    </row>
    <row r="248" spans="1:10" x14ac:dyDescent="0.2">
      <c r="D248" s="10"/>
      <c r="E248" s="11"/>
      <c r="F248" s="14" t="str">
        <f>"Run:  "&amp;TEXT(NvsEndTime,"MMMM DD, YYYY at HH:MM")</f>
        <v>Run:  July 14, 2021 at 15:18</v>
      </c>
      <c r="G248" s="6"/>
      <c r="H248" s="6"/>
      <c r="I248" s="2"/>
      <c r="J248" s="6"/>
    </row>
    <row r="249" spans="1:10" x14ac:dyDescent="0.2">
      <c r="D249" s="10"/>
      <c r="E249" s="11"/>
      <c r="F249" s="22" t="s">
        <v>715</v>
      </c>
      <c r="G249" s="6"/>
      <c r="H249" s="6"/>
      <c r="I249" s="2"/>
      <c r="J249" s="6"/>
    </row>
    <row r="250" spans="1:10" x14ac:dyDescent="0.2">
      <c r="D250" s="10"/>
      <c r="E250" s="11"/>
      <c r="F250" s="10"/>
      <c r="G250" s="6"/>
      <c r="H250" s="6"/>
      <c r="I250" s="2"/>
      <c r="J250" s="6"/>
    </row>
    <row r="251" spans="1:10" x14ac:dyDescent="0.2">
      <c r="D251" s="10"/>
      <c r="E251" s="11"/>
      <c r="F251" s="10"/>
      <c r="G251" s="6"/>
      <c r="H251" s="6"/>
      <c r="I251" s="2"/>
      <c r="J251" s="6"/>
    </row>
    <row r="252" spans="1:10" x14ac:dyDescent="0.2">
      <c r="D252" s="10"/>
      <c r="E252" s="11"/>
      <c r="F252" s="10"/>
      <c r="G252" s="6"/>
      <c r="H252" s="6"/>
      <c r="I252" s="2"/>
      <c r="J252" s="6"/>
    </row>
    <row r="253" spans="1:10" x14ac:dyDescent="0.2">
      <c r="D253" s="10"/>
      <c r="E253" s="11"/>
      <c r="F253" s="10"/>
      <c r="G253" s="6"/>
      <c r="H253" s="6"/>
      <c r="I253" s="2"/>
      <c r="J253" s="6"/>
    </row>
    <row r="254" spans="1:10" x14ac:dyDescent="0.2">
      <c r="D254" s="10"/>
      <c r="E254" s="11"/>
      <c r="F254" s="10"/>
      <c r="G254" s="6"/>
      <c r="H254" s="6"/>
      <c r="I254" s="2"/>
      <c r="J254" s="6"/>
    </row>
    <row r="255" spans="1:10" x14ac:dyDescent="0.2">
      <c r="D255" s="10"/>
      <c r="E255" s="11"/>
      <c r="F255" s="10"/>
      <c r="G255" s="6"/>
      <c r="H255" s="6"/>
      <c r="I255" s="2"/>
      <c r="J255" s="6"/>
    </row>
    <row r="256" spans="1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6"/>
    </row>
    <row r="328" spans="4:10" x14ac:dyDescent="0.2">
      <c r="D328" s="10"/>
      <c r="E328" s="11"/>
      <c r="F328" s="10"/>
      <c r="G328" s="6"/>
      <c r="H328" s="6"/>
      <c r="I328" s="2"/>
      <c r="J328" s="6"/>
    </row>
    <row r="329" spans="4:10" x14ac:dyDescent="0.2">
      <c r="D329" s="10"/>
      <c r="E329" s="11"/>
      <c r="F329" s="10"/>
      <c r="G329" s="6"/>
      <c r="H329" s="6"/>
      <c r="I329" s="2"/>
      <c r="J329" s="6"/>
    </row>
    <row r="330" spans="4:10" x14ac:dyDescent="0.2">
      <c r="D330" s="10"/>
      <c r="E330" s="11"/>
      <c r="F330" s="10"/>
      <c r="G330" s="6"/>
      <c r="H330" s="6"/>
      <c r="I330" s="2"/>
      <c r="J330" s="6"/>
    </row>
    <row r="331" spans="4:10" x14ac:dyDescent="0.2">
      <c r="D331" s="10"/>
      <c r="E331" s="11"/>
      <c r="F331" s="10"/>
      <c r="G331" s="6"/>
      <c r="H331" s="6"/>
      <c r="I331" s="2"/>
      <c r="J331" s="6"/>
    </row>
    <row r="332" spans="4:10" x14ac:dyDescent="0.2">
      <c r="D332" s="10"/>
      <c r="E332" s="11"/>
      <c r="F332" s="10"/>
      <c r="G332" s="6"/>
      <c r="H332" s="6"/>
      <c r="I332" s="2"/>
      <c r="J332" s="6"/>
    </row>
    <row r="333" spans="4:10" x14ac:dyDescent="0.2">
      <c r="D333" s="10"/>
      <c r="E333" s="11"/>
      <c r="F333" s="10"/>
      <c r="G333" s="6"/>
      <c r="H333" s="6"/>
      <c r="I333" s="2"/>
      <c r="J333" s="5"/>
    </row>
    <row r="334" spans="4:10" x14ac:dyDescent="0.2">
      <c r="D334" s="10"/>
      <c r="E334" s="11"/>
      <c r="F334" s="10"/>
      <c r="G334" s="6"/>
      <c r="H334" s="6"/>
      <c r="I334" s="2"/>
      <c r="J334" s="5"/>
    </row>
    <row r="335" spans="4:10" x14ac:dyDescent="0.2">
      <c r="D335" s="10"/>
      <c r="E335" s="11"/>
      <c r="F335" s="10"/>
      <c r="G335" s="6"/>
      <c r="H335" s="6"/>
      <c r="I335" s="2"/>
      <c r="J335" s="5"/>
    </row>
    <row r="336" spans="4:10" x14ac:dyDescent="0.2">
      <c r="D336" s="10"/>
      <c r="E336" s="11"/>
      <c r="F336" s="10"/>
      <c r="G336" s="6"/>
      <c r="H336" s="6"/>
      <c r="I336" s="2"/>
      <c r="J336" s="5"/>
    </row>
    <row r="337" spans="4:10" x14ac:dyDescent="0.2">
      <c r="D337" s="10"/>
      <c r="E337" s="11"/>
      <c r="F337" s="10"/>
      <c r="G337" s="6"/>
      <c r="H337" s="6"/>
      <c r="I337" s="2"/>
      <c r="J337" s="5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5"/>
    </row>
    <row r="371" spans="4:10" x14ac:dyDescent="0.2">
      <c r="D371" s="10"/>
      <c r="E371" s="11"/>
      <c r="F371" s="10"/>
      <c r="G371" s="6"/>
      <c r="H371" s="6"/>
      <c r="I371" s="2"/>
      <c r="J371" s="5"/>
    </row>
    <row r="372" spans="4:10" x14ac:dyDescent="0.2">
      <c r="D372" s="10"/>
      <c r="E372" s="11"/>
      <c r="F372" s="10"/>
      <c r="G372" s="6"/>
      <c r="H372" s="6"/>
      <c r="I372" s="2"/>
      <c r="J372" s="5"/>
    </row>
    <row r="373" spans="4:10" x14ac:dyDescent="0.2">
      <c r="D373" s="10"/>
      <c r="E373" s="11"/>
      <c r="F373" s="10"/>
      <c r="G373" s="6"/>
      <c r="H373" s="6"/>
      <c r="I373" s="2"/>
      <c r="J373" s="5"/>
    </row>
    <row r="374" spans="4:10" x14ac:dyDescent="0.2">
      <c r="D374" s="10"/>
      <c r="E374" s="11"/>
      <c r="F374" s="10"/>
      <c r="G374" s="6"/>
      <c r="H374" s="6"/>
      <c r="I374" s="2"/>
      <c r="J374" s="5"/>
    </row>
    <row r="375" spans="4:10" x14ac:dyDescent="0.2">
      <c r="D375" s="10"/>
      <c r="E375" s="11"/>
      <c r="F375" s="10"/>
      <c r="G375" s="6"/>
      <c r="H375" s="6"/>
      <c r="I375" s="2"/>
      <c r="J375" s="5"/>
    </row>
    <row r="376" spans="4:10" x14ac:dyDescent="0.2">
      <c r="D376" s="10"/>
      <c r="E376" s="11"/>
      <c r="F376" s="10"/>
      <c r="G376" s="6"/>
      <c r="H376" s="6"/>
      <c r="I376" s="2"/>
      <c r="J376" s="2"/>
    </row>
    <row r="377" spans="4:10" x14ac:dyDescent="0.2">
      <c r="D377" s="10"/>
      <c r="E377" s="11"/>
      <c r="F377" s="10"/>
      <c r="G377" s="6"/>
      <c r="H377" s="6"/>
      <c r="I377" s="2"/>
      <c r="J377" s="2"/>
    </row>
    <row r="378" spans="4:10" x14ac:dyDescent="0.2">
      <c r="D378" s="10"/>
      <c r="E378" s="11"/>
      <c r="F378" s="10"/>
      <c r="G378" s="6"/>
      <c r="H378" s="6"/>
      <c r="I378" s="2"/>
      <c r="J378" s="2"/>
    </row>
    <row r="379" spans="4:10" x14ac:dyDescent="0.2">
      <c r="D379" s="10"/>
      <c r="E379" s="11"/>
      <c r="F379" s="10"/>
      <c r="G379" s="6"/>
      <c r="H379" s="6"/>
      <c r="I379" s="2"/>
      <c r="J379" s="2"/>
    </row>
    <row r="380" spans="4:10" x14ac:dyDescent="0.2">
      <c r="D380" s="10"/>
      <c r="E380" s="11"/>
      <c r="F380" s="10"/>
      <c r="G380" s="6"/>
      <c r="H380" s="6"/>
      <c r="I380" s="2"/>
      <c r="J380" s="2"/>
    </row>
    <row r="381" spans="4:10" x14ac:dyDescent="0.2">
      <c r="D381" s="10"/>
      <c r="E381" s="11"/>
      <c r="F381" s="10"/>
      <c r="G381" s="6"/>
      <c r="H381" s="6"/>
      <c r="I381" s="2"/>
      <c r="J381" s="2"/>
    </row>
    <row r="382" spans="4:10" x14ac:dyDescent="0.2">
      <c r="E382" s="11"/>
      <c r="F382" s="10"/>
      <c r="G382" s="6"/>
      <c r="H382" s="6"/>
      <c r="I382" s="2"/>
    </row>
    <row r="383" spans="4:10" x14ac:dyDescent="0.2">
      <c r="E383" s="11"/>
      <c r="F383" s="10"/>
      <c r="G383" s="6"/>
      <c r="H383" s="6"/>
      <c r="I383" s="2"/>
    </row>
    <row r="384" spans="4:10" x14ac:dyDescent="0.2">
      <c r="E384" s="11"/>
      <c r="F384" s="10"/>
      <c r="G384" s="6"/>
      <c r="H384" s="6"/>
      <c r="I384" s="2"/>
    </row>
    <row r="385" spans="5:9" x14ac:dyDescent="0.2">
      <c r="E385" s="11"/>
      <c r="F385" s="10"/>
      <c r="G385" s="6"/>
      <c r="H385" s="6"/>
      <c r="I385" s="2"/>
    </row>
    <row r="386" spans="5:9" x14ac:dyDescent="0.2">
      <c r="E386" s="11"/>
      <c r="F386" s="10"/>
      <c r="G386" s="6"/>
      <c r="H386" s="6"/>
      <c r="I386" s="2"/>
    </row>
    <row r="387" spans="5:9" x14ac:dyDescent="0.2">
      <c r="E387" s="11"/>
      <c r="F387" s="10"/>
      <c r="G387" s="6"/>
      <c r="H387" s="6"/>
      <c r="I387" s="2"/>
    </row>
    <row r="388" spans="5:9" x14ac:dyDescent="0.2">
      <c r="E388" s="11"/>
      <c r="F388" s="10"/>
      <c r="G388" s="6"/>
      <c r="H388" s="6"/>
      <c r="I388" s="2"/>
    </row>
    <row r="389" spans="5:9" x14ac:dyDescent="0.2">
      <c r="I389" s="2"/>
    </row>
    <row r="390" spans="5:9" x14ac:dyDescent="0.2">
      <c r="I390" s="2"/>
    </row>
    <row r="391" spans="5:9" x14ac:dyDescent="0.2">
      <c r="I391" s="2"/>
    </row>
    <row r="392" spans="5:9" x14ac:dyDescent="0.2">
      <c r="I392" s="2"/>
    </row>
    <row r="393" spans="5:9" x14ac:dyDescent="0.2">
      <c r="I393" s="2"/>
    </row>
    <row r="394" spans="5:9" x14ac:dyDescent="0.2">
      <c r="I394" s="2"/>
    </row>
    <row r="395" spans="5:9" x14ac:dyDescent="0.2">
      <c r="I395" s="2"/>
    </row>
    <row r="396" spans="5:9" x14ac:dyDescent="0.2">
      <c r="I396" s="2"/>
    </row>
    <row r="397" spans="5:9" x14ac:dyDescent="0.2">
      <c r="I397" s="2"/>
    </row>
    <row r="398" spans="5:9" x14ac:dyDescent="0.2">
      <c r="I398" s="2"/>
    </row>
    <row r="399" spans="5:9" x14ac:dyDescent="0.2">
      <c r="I399" s="2"/>
    </row>
    <row r="400" spans="5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K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2021-07-19T19:21:35Z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