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134184\AppData\Local\Temp\notesC9812B\"/>
    </mc:Choice>
  </mc:AlternateContent>
  <xr:revisionPtr revIDLastSave="0" documentId="13_ncr:1_{4D91145E-5FDF-4467-844B-38CBB0C7B134}" xr6:coauthVersionLast="46" xr6:coauthVersionMax="46" xr10:uidLastSave="{00000000-0000-0000-0000-000000000000}"/>
  <bookViews>
    <workbookView xWindow="-28920" yWindow="-150" windowWidth="29040" windowHeight="15840" xr2:uid="{00000000-000D-0000-FFFF-FFFF00000000}"/>
  </bookViews>
  <sheets>
    <sheet name="Sheet1" sheetId="1" r:id="rId1"/>
  </sheets>
  <definedNames>
    <definedName name="ASD">Sheet1!$I$8</definedName>
    <definedName name="bun">Sheet1!$I$5</definedName>
    <definedName name="DATE">Sheet1!$I$8</definedName>
    <definedName name="NvsASD">"V2020-06-30"</definedName>
    <definedName name="NvsAutoDrillOk">"VN"</definedName>
    <definedName name="NvsDrillHyperLink" localSheetId="0">"http://nifips.nisource.net:9000/psp/fs91prd_newwin/EMPLOYEE/ERP/c/REPORT_BOOKS.IC_RUN_DRILLDOWN.GBL?Action=A&amp;NVS_INSTANCE=1440800_1509527"</definedName>
    <definedName name="NvsElapsedTime">0.0000231481462833472</definedName>
    <definedName name="NvsEndTime">44391.616712963</definedName>
    <definedName name="NvsInstanceHook" localSheetId="0">Autofit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"%,X,RZF.ACCOUNT.,CZF.."</definedName>
    <definedName name="NvsPanelBusUnit">"V"</definedName>
    <definedName name="NvsPanelEffdt">"V1901-01-01"</definedName>
    <definedName name="NvsPanelSetid">"VSHARE"</definedName>
    <definedName name="NvsReqBU">"V00012"</definedName>
    <definedName name="NvsReqBUOnly">"VY"</definedName>
    <definedName name="NvsSheetType" localSheetId="0">"M"</definedName>
    <definedName name="NvsTransLed">"VN"</definedName>
    <definedName name="NvsTreeASD">"V2020-06-30"</definedName>
    <definedName name="NvsValTbl.ACCOUNT">"GL_ACCOUNT_TBL"</definedName>
    <definedName name="_xlnm.Print_Area" localSheetId="0">Sheet1!$B$1:$F$254</definedName>
    <definedName name="_xlnm.Print_Titles" localSheetId="0">Sheet1!$5:$11</definedName>
    <definedName name="RBN">Sheet1!$I$5</definedName>
    <definedName name="RBU">Sheet1!$I$11</definedName>
    <definedName name="RTT">Sheet1!$I$6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53" i="1" l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G12" i="1"/>
  <c r="I9" i="1"/>
  <c r="B8" i="1" s="1"/>
  <c r="B5" i="1"/>
</calcChain>
</file>

<file path=xl/sharedStrings.xml><?xml version="1.0" encoding="utf-8"?>
<sst xmlns="http://schemas.openxmlformats.org/spreadsheetml/2006/main" count="735" uniqueCount="734">
  <si>
    <t>Beginning Balance</t>
  </si>
  <si>
    <t>Ending Balance</t>
  </si>
  <si>
    <t>%,AFT,FDESCR,UDESCR</t>
  </si>
  <si>
    <t>%,AFT,FACCOUNT,UACCOUNT</t>
  </si>
  <si>
    <t>%,FACCOUNT,X,_</t>
  </si>
  <si>
    <t>Trial Balance</t>
  </si>
  <si>
    <t>Account Description</t>
  </si>
  <si>
    <t>Total:</t>
  </si>
  <si>
    <t>Account</t>
  </si>
  <si>
    <t>Current Period</t>
  </si>
  <si>
    <t>%,LACTUALS</t>
  </si>
  <si>
    <t>Regulatory View</t>
  </si>
  <si>
    <t>%,LACTUALS,UPOSTED_TRAN_AMT,SPER,FBOOK_CODE,VR</t>
  </si>
  <si>
    <t>%,LACTUALS,UPOSTED_TRAN_AMT,SBAL,FBOOK_CODE,VR</t>
  </si>
  <si>
    <t>%,C</t>
  </si>
  <si>
    <t>%,V10100000</t>
  </si>
  <si>
    <t>10100000</t>
  </si>
  <si>
    <t>Plant In Service-Beg Bal</t>
  </si>
  <si>
    <t>%,V10100001</t>
  </si>
  <si>
    <t>10100001</t>
  </si>
  <si>
    <t>Plant In Service-Additions</t>
  </si>
  <si>
    <t>%,V10100002</t>
  </si>
  <si>
    <t>10100002</t>
  </si>
  <si>
    <t>Plant In Service-Retirements</t>
  </si>
  <si>
    <t>%,V10100003</t>
  </si>
  <si>
    <t>10100003</t>
  </si>
  <si>
    <t>Plant In Service-Oth Changes</t>
  </si>
  <si>
    <t>%,V10110000</t>
  </si>
  <si>
    <t>10110000</t>
  </si>
  <si>
    <t>Capital Leases-Beg Bal</t>
  </si>
  <si>
    <t>%,V10110001</t>
  </si>
  <si>
    <t>10110001</t>
  </si>
  <si>
    <t>Capital Leases-Additions</t>
  </si>
  <si>
    <t>%,V10110002</t>
  </si>
  <si>
    <t>10110002</t>
  </si>
  <si>
    <t>Capital Leases-Retirements</t>
  </si>
  <si>
    <t>%,V10110003</t>
  </si>
  <si>
    <t>10110003</t>
  </si>
  <si>
    <t>Capital Leases-Other Changes</t>
  </si>
  <si>
    <t>%,V10112000</t>
  </si>
  <si>
    <t>10112000</t>
  </si>
  <si>
    <t>Right of Use Asset-Beg Bal</t>
  </si>
  <si>
    <t>%,V10112001</t>
  </si>
  <si>
    <t>10112001</t>
  </si>
  <si>
    <t>Right of Use Asset-Additions</t>
  </si>
  <si>
    <t>%,V10112002</t>
  </si>
  <si>
    <t>10112002</t>
  </si>
  <si>
    <t>Right of Use Asset-Retirements</t>
  </si>
  <si>
    <t>%,V10112004</t>
  </si>
  <si>
    <t>10112004</t>
  </si>
  <si>
    <t>Right of Use Asset-Amort</t>
  </si>
  <si>
    <t>%,V10140001</t>
  </si>
  <si>
    <t>10140001</t>
  </si>
  <si>
    <t>Cloud Plant in Svc-Additions</t>
  </si>
  <si>
    <t>%,V10700000</t>
  </si>
  <si>
    <t>10700000</t>
  </si>
  <si>
    <t>CWIP-Beg Balance</t>
  </si>
  <si>
    <t>%,V10700001</t>
  </si>
  <si>
    <t>10700001</t>
  </si>
  <si>
    <t>CWIP-Additions</t>
  </si>
  <si>
    <t>%,V10700003</t>
  </si>
  <si>
    <t>10700003</t>
  </si>
  <si>
    <t>CWIP-Other Changes</t>
  </si>
  <si>
    <t>%,V10740001</t>
  </si>
  <si>
    <t>10740001</t>
  </si>
  <si>
    <t>Cloud CWIP-Additions</t>
  </si>
  <si>
    <t>%,V10740003</t>
  </si>
  <si>
    <t>10740003</t>
  </si>
  <si>
    <t>Cloud CWIP-Oth Changes</t>
  </si>
  <si>
    <t>%,V10800000</t>
  </si>
  <si>
    <t>10800000</t>
  </si>
  <si>
    <t>Accum Deprec Plant -Beg Bal</t>
  </si>
  <si>
    <t>%,V10800001</t>
  </si>
  <si>
    <t>10800001</t>
  </si>
  <si>
    <t>Accum Deprec Plant-Additions</t>
  </si>
  <si>
    <t>%,V10800002</t>
  </si>
  <si>
    <t>10800002</t>
  </si>
  <si>
    <t>Accum Deprec Plant-Retiremnt</t>
  </si>
  <si>
    <t>%,V10800003</t>
  </si>
  <si>
    <t>10800003</t>
  </si>
  <si>
    <t>Accum Deprec Plant-Other Chg</t>
  </si>
  <si>
    <t>%,V10800100</t>
  </si>
  <si>
    <t>10800100</t>
  </si>
  <si>
    <t>Accum Deprec Cap Lease-Beg Bal</t>
  </si>
  <si>
    <t>%,V10800101</t>
  </si>
  <si>
    <t>10800101</t>
  </si>
  <si>
    <t>Accum Deprec Cap Lease-Add</t>
  </si>
  <si>
    <t>%,V10800102</t>
  </si>
  <si>
    <t>10800102</t>
  </si>
  <si>
    <t>Accum Deprec Cap Lease-Retir</t>
  </si>
  <si>
    <t>%,V11100000</t>
  </si>
  <si>
    <t>11100000</t>
  </si>
  <si>
    <t>Accum Amortization-Beg Bal</t>
  </si>
  <si>
    <t>%,V11100001</t>
  </si>
  <si>
    <t>11100001</t>
  </si>
  <si>
    <t>Accum Amortization-Additions</t>
  </si>
  <si>
    <t>%,V11100002</t>
  </si>
  <si>
    <t>11100002</t>
  </si>
  <si>
    <t>Accum Amortization-Retiremnt</t>
  </si>
  <si>
    <t>%,V11140001</t>
  </si>
  <si>
    <t>11140001</t>
  </si>
  <si>
    <t>Cloud Accum Amortiz-Additions</t>
  </si>
  <si>
    <t>%,V12310000</t>
  </si>
  <si>
    <t>12310000</t>
  </si>
  <si>
    <t>Inv Sub Co-Common Stock</t>
  </si>
  <si>
    <t>%,V12310002</t>
  </si>
  <si>
    <t>12310002</t>
  </si>
  <si>
    <t>Inv Sub Co-Capital Contrib</t>
  </si>
  <si>
    <t>%,V12310003</t>
  </si>
  <si>
    <t>12310003</t>
  </si>
  <si>
    <t>Inv Sub Co-Distrib</t>
  </si>
  <si>
    <t>%,V12800000</t>
  </si>
  <si>
    <t>12800000</t>
  </si>
  <si>
    <t>Funds Held in Trust</t>
  </si>
  <si>
    <t>%,V13500000</t>
  </si>
  <si>
    <t>13500000</t>
  </si>
  <si>
    <t>Working Funds</t>
  </si>
  <si>
    <t>%,V14300001</t>
  </si>
  <si>
    <t>14300001</t>
  </si>
  <si>
    <t>Misc Accts Rec-Other</t>
  </si>
  <si>
    <t>%,V14300309</t>
  </si>
  <si>
    <t>14300309</t>
  </si>
  <si>
    <t>Other A/R-Unallocated Insuranc</t>
  </si>
  <si>
    <t>%,V14300380</t>
  </si>
  <si>
    <t>14300380</t>
  </si>
  <si>
    <t>Other AR-Hewitt</t>
  </si>
  <si>
    <t>%,V14301000</t>
  </si>
  <si>
    <t>14301000</t>
  </si>
  <si>
    <t>AR-Tax-Curr-Federal</t>
  </si>
  <si>
    <t>%,V14600000</t>
  </si>
  <si>
    <t>14600000</t>
  </si>
  <si>
    <t>AR Assoc Co-Mech</t>
  </si>
  <si>
    <t>%,V14600002</t>
  </si>
  <si>
    <t>14600002</t>
  </si>
  <si>
    <t>AR Assoc Co-Misc</t>
  </si>
  <si>
    <t>%,V14600101</t>
  </si>
  <si>
    <t>14600101</t>
  </si>
  <si>
    <t>AR Assoc Convenience Billing</t>
  </si>
  <si>
    <t>%,V14600102</t>
  </si>
  <si>
    <t>14600102</t>
  </si>
  <si>
    <t>AR Assoc Contract Billing</t>
  </si>
  <si>
    <t>%,V14600111</t>
  </si>
  <si>
    <t>14600111</t>
  </si>
  <si>
    <t>AR Assoc Co-ERS_Only</t>
  </si>
  <si>
    <t>%,V15400700</t>
  </si>
  <si>
    <t>15400700</t>
  </si>
  <si>
    <t>Fab Shop Inventory-Labor-Other</t>
  </si>
  <si>
    <t>%,V15400710</t>
  </si>
  <si>
    <t>15400710</t>
  </si>
  <si>
    <t>Plant Mat-Fab Shop Inv-Raw Mat</t>
  </si>
  <si>
    <t>%,V15400720</t>
  </si>
  <si>
    <t>15400720</t>
  </si>
  <si>
    <t>Plt Mat-Fab Shop Build AheadMR</t>
  </si>
  <si>
    <t>%,V15400730</t>
  </si>
  <si>
    <t>15400730</t>
  </si>
  <si>
    <t>Plt Mat-Fab Shop BldAhead McJu</t>
  </si>
  <si>
    <t>%,V15400740</t>
  </si>
  <si>
    <t>15400740</t>
  </si>
  <si>
    <t>Plt Mat-Fab Shop Inv Consumabl</t>
  </si>
  <si>
    <t>%,V15400800</t>
  </si>
  <si>
    <t>15400800</t>
  </si>
  <si>
    <t>Plant Mat-Meter Shop Clearing</t>
  </si>
  <si>
    <t>%,V15420000</t>
  </si>
  <si>
    <t>15420000</t>
  </si>
  <si>
    <t>FabShop LP OH Build Ahead</t>
  </si>
  <si>
    <t>%,V16500000</t>
  </si>
  <si>
    <t>16500000</t>
  </si>
  <si>
    <t>Other Misc Prepayments</t>
  </si>
  <si>
    <t>%,V16500030</t>
  </si>
  <si>
    <t>16500030</t>
  </si>
  <si>
    <t>Prepaid Payroll</t>
  </si>
  <si>
    <t>%,V16500100</t>
  </si>
  <si>
    <t>16500100</t>
  </si>
  <si>
    <t>Prepaid-Software-Misc</t>
  </si>
  <si>
    <t>%,V16520000</t>
  </si>
  <si>
    <t>16520000</t>
  </si>
  <si>
    <t>Prepaid-Insurance Affiliate</t>
  </si>
  <si>
    <t>%,V16521000</t>
  </si>
  <si>
    <t>16521000</t>
  </si>
  <si>
    <t>Prepaid-Insurance NonAffil</t>
  </si>
  <si>
    <t>%,V16591000</t>
  </si>
  <si>
    <t>16591000</t>
  </si>
  <si>
    <t>Prepaid-NC Cloud Cost Incurred</t>
  </si>
  <si>
    <t>%,V18235114</t>
  </si>
  <si>
    <t>18235114</t>
  </si>
  <si>
    <t>NC Reg Asset FAS 158 OPEB</t>
  </si>
  <si>
    <t>%,V18235115</t>
  </si>
  <si>
    <t>18235115</t>
  </si>
  <si>
    <t>NC Reg Asset FAS158 Pension</t>
  </si>
  <si>
    <t>%,V18400000</t>
  </si>
  <si>
    <t>18400000</t>
  </si>
  <si>
    <t>Clearing Accounts</t>
  </si>
  <si>
    <t>%,V18400101</t>
  </si>
  <si>
    <t>18400101</t>
  </si>
  <si>
    <t>Convenience Bill Clearing</t>
  </si>
  <si>
    <t>%,V18400610</t>
  </si>
  <si>
    <t>18400610</t>
  </si>
  <si>
    <t>Clearing-Prem Bill Stmt AllOth</t>
  </si>
  <si>
    <t>%,V18400630</t>
  </si>
  <si>
    <t>18400630</t>
  </si>
  <si>
    <t>Clearing-Prem Bill Stm Medical</t>
  </si>
  <si>
    <t>%,V18400640</t>
  </si>
  <si>
    <t>18400640</t>
  </si>
  <si>
    <t>Clearing-Prem Bill Stmt RXDrug</t>
  </si>
  <si>
    <t>%,V18400920</t>
  </si>
  <si>
    <t>18400920</t>
  </si>
  <si>
    <t>Workers Comp Claims</t>
  </si>
  <si>
    <t>%,V19005000</t>
  </si>
  <si>
    <t>19005000</t>
  </si>
  <si>
    <t>ADIT-Other-Noncurr-Fed</t>
  </si>
  <si>
    <t>%,V19006000</t>
  </si>
  <si>
    <t>19006000</t>
  </si>
  <si>
    <t>ADIT-Other-Noncurr-State</t>
  </si>
  <si>
    <t>%,V20100000</t>
  </si>
  <si>
    <t>20100000</t>
  </si>
  <si>
    <t>Common Stock-Beg Balance</t>
  </si>
  <si>
    <t>%,V21100000</t>
  </si>
  <si>
    <t>21100000</t>
  </si>
  <si>
    <t>APIC Beg Balance</t>
  </si>
  <si>
    <t>%,V21108000</t>
  </si>
  <si>
    <t>21108000</t>
  </si>
  <si>
    <t>APIC Tax Savings Allocation</t>
  </si>
  <si>
    <t>%,V21600000</t>
  </si>
  <si>
    <t>21600000</t>
  </si>
  <si>
    <t>Retained Earnings-Beg Bal</t>
  </si>
  <si>
    <t>%,V21905000</t>
  </si>
  <si>
    <t>21905000</t>
  </si>
  <si>
    <t>OCI-Pension Oblig Beg Bal</t>
  </si>
  <si>
    <t>%,V21905010</t>
  </si>
  <si>
    <t>21905010</t>
  </si>
  <si>
    <t>OCI-Pension Oblig Adj</t>
  </si>
  <si>
    <t>%,V21905020</t>
  </si>
  <si>
    <t>21905020</t>
  </si>
  <si>
    <t>OCI-Pension Oblig Fed Tx</t>
  </si>
  <si>
    <t>%,V21905030</t>
  </si>
  <si>
    <t>21905030</t>
  </si>
  <si>
    <t>OCI-Pension Oblig St Tax</t>
  </si>
  <si>
    <t>%,V21905200</t>
  </si>
  <si>
    <t>21905200</t>
  </si>
  <si>
    <t>OCI-OPEB Oblig Beg Bal</t>
  </si>
  <si>
    <t>%,V21905220</t>
  </si>
  <si>
    <t>21905220</t>
  </si>
  <si>
    <t>OCI-OPEB Oblig Adj</t>
  </si>
  <si>
    <t>%,V21905230</t>
  </si>
  <si>
    <t>21905230</t>
  </si>
  <si>
    <t>OCI-OPEB Oblig Fed Tax</t>
  </si>
  <si>
    <t>%,V21905240</t>
  </si>
  <si>
    <t>21905240</t>
  </si>
  <si>
    <t>OCI-OPEB Oblig State Tax</t>
  </si>
  <si>
    <t>%,V22300000</t>
  </si>
  <si>
    <t>22300000</t>
  </si>
  <si>
    <t>Adv from Assoc Co-Beg Bal</t>
  </si>
  <si>
    <t>%,V22305000</t>
  </si>
  <si>
    <t>22305000</t>
  </si>
  <si>
    <t>Curr Adv from Assoc Co-Beg Bal</t>
  </si>
  <si>
    <t>%,V22700000</t>
  </si>
  <si>
    <t>22700000</t>
  </si>
  <si>
    <t>Oblig Und Cap Leas B Bal</t>
  </si>
  <si>
    <t>%,V22700001</t>
  </si>
  <si>
    <t>22700001</t>
  </si>
  <si>
    <t>Oblig Und Cap Leas NC Issuance</t>
  </si>
  <si>
    <t>%,V22700002</t>
  </si>
  <si>
    <t>22700002</t>
  </si>
  <si>
    <t>Oblig Und Cap Leas NC Transfer</t>
  </si>
  <si>
    <t>%,V22710000</t>
  </si>
  <si>
    <t>22710000</t>
  </si>
  <si>
    <t>Oblig Operating Leas Beg Bal</t>
  </si>
  <si>
    <t>%,V22710002</t>
  </si>
  <si>
    <t>22710002</t>
  </si>
  <si>
    <t>Oblig Operating Leas NC Transf</t>
  </si>
  <si>
    <t>%,V22830010</t>
  </si>
  <si>
    <t>22830010</t>
  </si>
  <si>
    <t>Accum Prov-Banked Vacation</t>
  </si>
  <si>
    <t>%,V22832500</t>
  </si>
  <si>
    <t>22832500</t>
  </si>
  <si>
    <t>Accum Provisions Thrft Pln NI</t>
  </si>
  <si>
    <t>%,V22833000</t>
  </si>
  <si>
    <t>22833000</t>
  </si>
  <si>
    <t>Accum Provisions FAS 112</t>
  </si>
  <si>
    <t>%,V22834010</t>
  </si>
  <si>
    <t>22834010</t>
  </si>
  <si>
    <t>Accum Provisions OPEB</t>
  </si>
  <si>
    <t>%,V22838000</t>
  </si>
  <si>
    <t>22838000</t>
  </si>
  <si>
    <t>Accum Provisions Pen Cost Qual</t>
  </si>
  <si>
    <t>%,V22838020</t>
  </si>
  <si>
    <t>22838020</t>
  </si>
  <si>
    <t>Accum Prov LT PenCost Non-Qual</t>
  </si>
  <si>
    <t>%,V22840030</t>
  </si>
  <si>
    <t>22840030</t>
  </si>
  <si>
    <t>NC Payroll Taxes Cares Act</t>
  </si>
  <si>
    <t>%,V23200000</t>
  </si>
  <si>
    <t>23200000</t>
  </si>
  <si>
    <t>AP - AP Module Use Only</t>
  </si>
  <si>
    <t>%,V23200001</t>
  </si>
  <si>
    <t>23200001</t>
  </si>
  <si>
    <t>AP-Misc</t>
  </si>
  <si>
    <t>%,V23201010</t>
  </si>
  <si>
    <t>23201010</t>
  </si>
  <si>
    <t>AP-Outstanding Checks</t>
  </si>
  <si>
    <t>%,V23201051</t>
  </si>
  <si>
    <t>23201051</t>
  </si>
  <si>
    <t>AP-AMEX</t>
  </si>
  <si>
    <t>%,V23201080</t>
  </si>
  <si>
    <t>23201080</t>
  </si>
  <si>
    <t>AP-PNC_GERS</t>
  </si>
  <si>
    <t>%,V23400000</t>
  </si>
  <si>
    <t>23400000</t>
  </si>
  <si>
    <t>AP Assoc Co-Mech</t>
  </si>
  <si>
    <t>%,V23400002</t>
  </si>
  <si>
    <t>23400002</t>
  </si>
  <si>
    <t>AP Assoc Co-Misc</t>
  </si>
  <si>
    <t>%,V23400010</t>
  </si>
  <si>
    <t>23400010</t>
  </si>
  <si>
    <t>AP Assoc Co-Interest</t>
  </si>
  <si>
    <t>%,V23410000</t>
  </si>
  <si>
    <t>23410000</t>
  </si>
  <si>
    <t>Money Pool Borrowings</t>
  </si>
  <si>
    <t>%,V23410001</t>
  </si>
  <si>
    <t>23410001</t>
  </si>
  <si>
    <t>Money Pool Borrowings Int Pay</t>
  </si>
  <si>
    <t>%,V23601000</t>
  </si>
  <si>
    <t>23601000</t>
  </si>
  <si>
    <t>Accrd Fed Inc Tax-Current</t>
  </si>
  <si>
    <t>%,V23602000</t>
  </si>
  <si>
    <t>23602000</t>
  </si>
  <si>
    <t>Accrd ST Inc Tax-Current Year</t>
  </si>
  <si>
    <t>%,V23603200</t>
  </si>
  <si>
    <t>23603200</t>
  </si>
  <si>
    <t>Accrd Property Tax</t>
  </si>
  <si>
    <t>%,V23603300</t>
  </si>
  <si>
    <t>23603300</t>
  </si>
  <si>
    <t>Accrd Sales and Use Tax</t>
  </si>
  <si>
    <t>%,V23603400</t>
  </si>
  <si>
    <t>23603400</t>
  </si>
  <si>
    <t>Accrd Tax-FICA OASDI</t>
  </si>
  <si>
    <t>%,V23603600</t>
  </si>
  <si>
    <t>23603600</t>
  </si>
  <si>
    <t>Accrd State-Local Other</t>
  </si>
  <si>
    <t>%,V23603700</t>
  </si>
  <si>
    <t>23603700</t>
  </si>
  <si>
    <t>Accrued FICA Taxes</t>
  </si>
  <si>
    <t>%,V23603900</t>
  </si>
  <si>
    <t>23603900</t>
  </si>
  <si>
    <t>Accrd Tax-FICA MHI</t>
  </si>
  <si>
    <t>%,V23604000</t>
  </si>
  <si>
    <t>23604000</t>
  </si>
  <si>
    <t>Accrd Unempl Insur-Fed</t>
  </si>
  <si>
    <t>%,V23604100</t>
  </si>
  <si>
    <t>23604100</t>
  </si>
  <si>
    <t>Accrd Unempl Insur-State</t>
  </si>
  <si>
    <t>%,V23700000</t>
  </si>
  <si>
    <t>23700000</t>
  </si>
  <si>
    <t>Int Accrued</t>
  </si>
  <si>
    <t>%,V24103110</t>
  </si>
  <si>
    <t>24103110</t>
  </si>
  <si>
    <t>Tax Coll Pay Fed Inc Tx</t>
  </si>
  <si>
    <t>%,V24103120</t>
  </si>
  <si>
    <t>24103120</t>
  </si>
  <si>
    <t>Tax Coll Pay St Inc Tx</t>
  </si>
  <si>
    <t>%,V24103130</t>
  </si>
  <si>
    <t>24103130</t>
  </si>
  <si>
    <t>Tax Coll Pay Loc Inc Tx</t>
  </si>
  <si>
    <t>%,V24103140</t>
  </si>
  <si>
    <t>24103140</t>
  </si>
  <si>
    <t>Tax Coll Pay Tx WH OASDI</t>
  </si>
  <si>
    <t>%,V24103150</t>
  </si>
  <si>
    <t>24103150</t>
  </si>
  <si>
    <t>Tax Coll Pay Tx WH Medicare</t>
  </si>
  <si>
    <t>%,V24103170</t>
  </si>
  <si>
    <t>24103170</t>
  </si>
  <si>
    <t>Tax Coll Pay Unemploy Ins-ST</t>
  </si>
  <si>
    <t>%,V24103300</t>
  </si>
  <si>
    <t>24103300</t>
  </si>
  <si>
    <t>Tax Coll Pay Sales and Use Tax</t>
  </si>
  <si>
    <t>%,V24200000</t>
  </si>
  <si>
    <t>24200000</t>
  </si>
  <si>
    <t>Accd Liab-Misc</t>
  </si>
  <si>
    <t>%,V24200010</t>
  </si>
  <si>
    <t>24200010</t>
  </si>
  <si>
    <t>Accd Liab-Plant In Service</t>
  </si>
  <si>
    <t>%,V24200070</t>
  </si>
  <si>
    <t>24200070</t>
  </si>
  <si>
    <t>Accd Liab-Severance</t>
  </si>
  <si>
    <t>%,V24201627</t>
  </si>
  <si>
    <t>24201627</t>
  </si>
  <si>
    <t>Accd Liab-Payouts</t>
  </si>
  <si>
    <t>%,V24201629</t>
  </si>
  <si>
    <t>24201629</t>
  </si>
  <si>
    <t>Accd Liab-Unclaimed AP Checks</t>
  </si>
  <si>
    <t>%,V24203000</t>
  </si>
  <si>
    <t>24203000</t>
  </si>
  <si>
    <t>Accd Liab-Profit Sharing</t>
  </si>
  <si>
    <t>%,V24203200</t>
  </si>
  <si>
    <t>24203200</t>
  </si>
  <si>
    <t>Accd Liab-Vacation Pay PY</t>
  </si>
  <si>
    <t>%,V24203201</t>
  </si>
  <si>
    <t>24203201</t>
  </si>
  <si>
    <t>Accd Liab-Vacation Pay CY</t>
  </si>
  <si>
    <t>%,V24203305</t>
  </si>
  <si>
    <t>24203305</t>
  </si>
  <si>
    <t>Accd Liab-Gross Payroll</t>
  </si>
  <si>
    <t>%,V24204000</t>
  </si>
  <si>
    <t>24204000</t>
  </si>
  <si>
    <t>Accd Liab-PR Ded Misc</t>
  </si>
  <si>
    <t>%,V24204050</t>
  </si>
  <si>
    <t>24204050</t>
  </si>
  <si>
    <t>Accd Liab-PR Ded Wage Attchmt</t>
  </si>
  <si>
    <t>%,V24204060</t>
  </si>
  <si>
    <t>24204060</t>
  </si>
  <si>
    <t>Accd Liab-PR Ded United Way</t>
  </si>
  <si>
    <t>%,V24204070</t>
  </si>
  <si>
    <t>24204070</t>
  </si>
  <si>
    <t>Accd Liab-PR Ded PAC</t>
  </si>
  <si>
    <t>%,V24204080</t>
  </si>
  <si>
    <t>24204080</t>
  </si>
  <si>
    <t>Accd Liab-PR Ded ThrftPlan Pyt</t>
  </si>
  <si>
    <t>%,V24204081</t>
  </si>
  <si>
    <t>24204081</t>
  </si>
  <si>
    <t>Accd Liab-PR Ded ThrftPlan EE</t>
  </si>
  <si>
    <t>%,V24204082</t>
  </si>
  <si>
    <t>24204082</t>
  </si>
  <si>
    <t>Accd Liab-PR Ded Roth401k Plan</t>
  </si>
  <si>
    <t>%,V24204090</t>
  </si>
  <si>
    <t>24204090</t>
  </si>
  <si>
    <t>Accd Liab-PR Ded FSA Health</t>
  </si>
  <si>
    <t>%,V24204091</t>
  </si>
  <si>
    <t>24204091</t>
  </si>
  <si>
    <t>Accd Liab-PR Ded FSA Dep Care</t>
  </si>
  <si>
    <t>%,V24204092</t>
  </si>
  <si>
    <t>24204092</t>
  </si>
  <si>
    <t>Accd Liab-PR Ded HSA Benefits</t>
  </si>
  <si>
    <t>%,V24204140</t>
  </si>
  <si>
    <t>24204140</t>
  </si>
  <si>
    <t>Accd Liab-PR Ded Fitness Cent</t>
  </si>
  <si>
    <t>%,V24204150</t>
  </si>
  <si>
    <t>24204150</t>
  </si>
  <si>
    <t>Accd Liab-PR Ded Parking</t>
  </si>
  <si>
    <t>%,V24204210</t>
  </si>
  <si>
    <t>24204210</t>
  </si>
  <si>
    <t>Accd Liab-PR Ded Employee Stk</t>
  </si>
  <si>
    <t>%,V24206000</t>
  </si>
  <si>
    <t>24206000</t>
  </si>
  <si>
    <t>Accd Liability - Pension ST-NQ</t>
  </si>
  <si>
    <t>%,V24207020</t>
  </si>
  <si>
    <t>24207020</t>
  </si>
  <si>
    <t>Accd Liab-Benefits Admin Fees</t>
  </si>
  <si>
    <t>%,V24207510</t>
  </si>
  <si>
    <t>24207510</t>
  </si>
  <si>
    <t>Accd Liab-Workers Comp</t>
  </si>
  <si>
    <t>%,V24208000</t>
  </si>
  <si>
    <t>24208000</t>
  </si>
  <si>
    <t>Accd Liab-Health Benefits</t>
  </si>
  <si>
    <t>%,V24208010</t>
  </si>
  <si>
    <t>24208010</t>
  </si>
  <si>
    <t>Accd Liab-Rx Drug</t>
  </si>
  <si>
    <t>%,V24208020</t>
  </si>
  <si>
    <t>24208020</t>
  </si>
  <si>
    <t>Accd Liab-Dental</t>
  </si>
  <si>
    <t>%,V24211263</t>
  </si>
  <si>
    <t>24211263</t>
  </si>
  <si>
    <t>Accd Liab-ST FAS112</t>
  </si>
  <si>
    <t>%,V24300000</t>
  </si>
  <si>
    <t>24300000</t>
  </si>
  <si>
    <t>Oblig Cap Leases Curr-Beg Bal</t>
  </si>
  <si>
    <t>%,V24300001</t>
  </si>
  <si>
    <t>24300001</t>
  </si>
  <si>
    <t>Oblig Cap Leases Cur-Additions</t>
  </si>
  <si>
    <t>%,V24300002</t>
  </si>
  <si>
    <t>24300002</t>
  </si>
  <si>
    <t>Oblig Cap Leases Curr-Payments</t>
  </si>
  <si>
    <t>%,V24300003</t>
  </si>
  <si>
    <t>24300003</t>
  </si>
  <si>
    <t>Oblig Cap Leases Curr-Transfer</t>
  </si>
  <si>
    <t>%,V24310000</t>
  </si>
  <si>
    <t>24310000</t>
  </si>
  <si>
    <t>Oblig Operating Lease Curr-BB</t>
  </si>
  <si>
    <t>%,V24310001</t>
  </si>
  <si>
    <t>24310001</t>
  </si>
  <si>
    <t>Oblig Operating Lease Curr-Add</t>
  </si>
  <si>
    <t>%,V24310002</t>
  </si>
  <si>
    <t>24310002</t>
  </si>
  <si>
    <t>Oblig Operating Lease Curr-Pay</t>
  </si>
  <si>
    <t>%,V24310003</t>
  </si>
  <si>
    <t>24310003</t>
  </si>
  <si>
    <t>Oblig Operating Lease Curr-Trn</t>
  </si>
  <si>
    <t>%,V28205000</t>
  </si>
  <si>
    <t>28205000</t>
  </si>
  <si>
    <t>Fed ADIT-Property</t>
  </si>
  <si>
    <t>%,V28206000</t>
  </si>
  <si>
    <t>28206000</t>
  </si>
  <si>
    <t>St ADIT-Property</t>
  </si>
  <si>
    <t>%,V28305000</t>
  </si>
  <si>
    <t>28305000</t>
  </si>
  <si>
    <t>Fed ADIT-Other NC</t>
  </si>
  <si>
    <t>%,V28306000</t>
  </si>
  <si>
    <t>28306000</t>
  </si>
  <si>
    <t>ST ADIT-NC Other</t>
  </si>
  <si>
    <t>%,V40300000</t>
  </si>
  <si>
    <t>40300000</t>
  </si>
  <si>
    <t>Dep Exp</t>
  </si>
  <si>
    <t>%,V40434000</t>
  </si>
  <si>
    <t>40434000</t>
  </si>
  <si>
    <t>Cloude Amortizaiton Expense</t>
  </si>
  <si>
    <t>%,V40500000</t>
  </si>
  <si>
    <t>40500000</t>
  </si>
  <si>
    <t>Amortization of Oth Plant</t>
  </si>
  <si>
    <t>%,V40813100</t>
  </si>
  <si>
    <t>40813100</t>
  </si>
  <si>
    <t>Tax Exp-License_Franchise</t>
  </si>
  <si>
    <t>%,V40813200</t>
  </si>
  <si>
    <t>40813200</t>
  </si>
  <si>
    <t>Tax Exp-Property</t>
  </si>
  <si>
    <t>%,V40813300</t>
  </si>
  <si>
    <t>40813300</t>
  </si>
  <si>
    <t>Tax Exp-Sales and Use Tax</t>
  </si>
  <si>
    <t>%,V40813400</t>
  </si>
  <si>
    <t>40813400</t>
  </si>
  <si>
    <t>Tax Exp-Gross Receipts</t>
  </si>
  <si>
    <t>%,V40813600</t>
  </si>
  <si>
    <t>40813600</t>
  </si>
  <si>
    <t>Tax Exp-State and Local-Oth</t>
  </si>
  <si>
    <t>%,V40814500</t>
  </si>
  <si>
    <t>40814500</t>
  </si>
  <si>
    <t>Tax Exp-Payroll FICA-OASDI</t>
  </si>
  <si>
    <t>%,V40814600</t>
  </si>
  <si>
    <t>40814600</t>
  </si>
  <si>
    <t>Tax Exp-Payroll FICA-Medicar</t>
  </si>
  <si>
    <t>%,V40814700</t>
  </si>
  <si>
    <t>40814700</t>
  </si>
  <si>
    <t>Tax Exp-FUTA Employer</t>
  </si>
  <si>
    <t>%,V40814800</t>
  </si>
  <si>
    <t>40814800</t>
  </si>
  <si>
    <t>Tax Exp-SUTA Employer</t>
  </si>
  <si>
    <t>%,V40823300</t>
  </si>
  <si>
    <t>40823300</t>
  </si>
  <si>
    <t>Non Util Sales and Use Tax</t>
  </si>
  <si>
    <t>%,V40911000</t>
  </si>
  <si>
    <t>40911000</t>
  </si>
  <si>
    <t>Util Cur Fed Exp</t>
  </si>
  <si>
    <t>%,V40912000</t>
  </si>
  <si>
    <t>40912000</t>
  </si>
  <si>
    <t>Util Cur ST Exp</t>
  </si>
  <si>
    <t>%,V40921000</t>
  </si>
  <si>
    <t>40921000</t>
  </si>
  <si>
    <t>Non Util Cur Fed Exp</t>
  </si>
  <si>
    <t>%,V40922000</t>
  </si>
  <si>
    <t>40922000</t>
  </si>
  <si>
    <t>Non Util Cur ST Exp</t>
  </si>
  <si>
    <t>%,V41011000</t>
  </si>
  <si>
    <t>41011000</t>
  </si>
  <si>
    <t>Util Def Fed Exp-Dr</t>
  </si>
  <si>
    <t>%,V41012000</t>
  </si>
  <si>
    <t>41012000</t>
  </si>
  <si>
    <t>Util Def ST Exp-Dr</t>
  </si>
  <si>
    <t>%,V41111000</t>
  </si>
  <si>
    <t>41111000</t>
  </si>
  <si>
    <t>Util Def Fed Exp-Cr</t>
  </si>
  <si>
    <t>%,V41112000</t>
  </si>
  <si>
    <t>41112000</t>
  </si>
  <si>
    <t>Util Def ST Exp-Cr</t>
  </si>
  <si>
    <t>%,V41121000</t>
  </si>
  <si>
    <t>41121000</t>
  </si>
  <si>
    <t>Non Util Def Fed Exp-Cr</t>
  </si>
  <si>
    <t>%,V41902000</t>
  </si>
  <si>
    <t>41902000</t>
  </si>
  <si>
    <t>Interest Income Money Pool</t>
  </si>
  <si>
    <t>%,V42100000</t>
  </si>
  <si>
    <t>42100000</t>
  </si>
  <si>
    <t>Misc Non Operating Income</t>
  </si>
  <si>
    <t>%,V42110000</t>
  </si>
  <si>
    <t>42110000</t>
  </si>
  <si>
    <t>Gain on Disposition of Asset</t>
  </si>
  <si>
    <t>%,V42121000</t>
  </si>
  <si>
    <t>42121000</t>
  </si>
  <si>
    <t>Loss on Disposition of Asset</t>
  </si>
  <si>
    <t>%,V42610000</t>
  </si>
  <si>
    <t>42610000</t>
  </si>
  <si>
    <t>Other Inc_Exp-Donations</t>
  </si>
  <si>
    <t>%,V43000000</t>
  </si>
  <si>
    <t>43000000</t>
  </si>
  <si>
    <t>Int on Debt to Assoc Co</t>
  </si>
  <si>
    <t>%,V43002000</t>
  </si>
  <si>
    <t>43002000</t>
  </si>
  <si>
    <t>Int on Debt to Assoc Co MonyPl</t>
  </si>
  <si>
    <t>%,V43100000</t>
  </si>
  <si>
    <t>43100000</t>
  </si>
  <si>
    <t>Other Interest Exp</t>
  </si>
  <si>
    <t>%,V43133000</t>
  </si>
  <si>
    <t>43133000</t>
  </si>
  <si>
    <t>Int Exp-State and Local</t>
  </si>
  <si>
    <t>%,V43200000</t>
  </si>
  <si>
    <t>43200000</t>
  </si>
  <si>
    <t>Allow for Borrowd FUDC</t>
  </si>
  <si>
    <t>%,V45700000</t>
  </si>
  <si>
    <t>45700000</t>
  </si>
  <si>
    <t>Non Util IC Rev Direct</t>
  </si>
  <si>
    <t>%,V45700030</t>
  </si>
  <si>
    <t>45700030</t>
  </si>
  <si>
    <t>Non Util IC Rev Indirect</t>
  </si>
  <si>
    <t>%,V45700040</t>
  </si>
  <si>
    <t>45700040</t>
  </si>
  <si>
    <t>Non Util IC Rev Interest</t>
  </si>
  <si>
    <t>%,V58000000</t>
  </si>
  <si>
    <t>58000000</t>
  </si>
  <si>
    <t>Op Superv_Eng-Elec Distr</t>
  </si>
  <si>
    <t>%,V80720000</t>
  </si>
  <si>
    <t>80720000</t>
  </si>
  <si>
    <t>Oper-Purch Gas Measrg Stations</t>
  </si>
  <si>
    <t>%,V80751000</t>
  </si>
  <si>
    <t>80751000</t>
  </si>
  <si>
    <t>Purch Gas Exp - Mgmt Fee</t>
  </si>
  <si>
    <t>%,V87000000</t>
  </si>
  <si>
    <t>87000000</t>
  </si>
  <si>
    <t>Op Superv-Eng-Gas Distr</t>
  </si>
  <si>
    <t>%,V87100000</t>
  </si>
  <si>
    <t>87100000</t>
  </si>
  <si>
    <t>Distribution Load Dispatching</t>
  </si>
  <si>
    <t>%,V87400000</t>
  </si>
  <si>
    <t>87400000</t>
  </si>
  <si>
    <t>Mains and Services Exp</t>
  </si>
  <si>
    <t>%,V87500000</t>
  </si>
  <si>
    <t>87500000</t>
  </si>
  <si>
    <t>Measur-Reg Statn Exp Gen</t>
  </si>
  <si>
    <t>%,V87600000</t>
  </si>
  <si>
    <t>87600000</t>
  </si>
  <si>
    <t>Measur-Reg Statn Exp-Indus</t>
  </si>
  <si>
    <t>%,V87800000</t>
  </si>
  <si>
    <t>87800000</t>
  </si>
  <si>
    <t>Meter and House Regulator Exp</t>
  </si>
  <si>
    <t>%,V87900000</t>
  </si>
  <si>
    <t>87900000</t>
  </si>
  <si>
    <t>Oper Installation Service Exp</t>
  </si>
  <si>
    <t>%,V88000000</t>
  </si>
  <si>
    <t>88000000</t>
  </si>
  <si>
    <t>Operations Exp Other</t>
  </si>
  <si>
    <t>%,V88700000</t>
  </si>
  <si>
    <t>88700000</t>
  </si>
  <si>
    <t>Maint of Mains</t>
  </si>
  <si>
    <t>%,V88900000</t>
  </si>
  <si>
    <t>88900000</t>
  </si>
  <si>
    <t>Maint Msr-Reg Statn Equi Gen</t>
  </si>
  <si>
    <t>%,V89000000</t>
  </si>
  <si>
    <t>89000000</t>
  </si>
  <si>
    <t>Maint Meas_Reg Stn Equip-Distr</t>
  </si>
  <si>
    <t>%,V89200000</t>
  </si>
  <si>
    <t>89200000</t>
  </si>
  <si>
    <t>Maint of Services</t>
  </si>
  <si>
    <t>%,V89300000</t>
  </si>
  <si>
    <t>89300000</t>
  </si>
  <si>
    <t>Maint Meters_House Regulators</t>
  </si>
  <si>
    <t>%,V89400000</t>
  </si>
  <si>
    <t>89400000</t>
  </si>
  <si>
    <t>Other Maint Equipment</t>
  </si>
  <si>
    <t>%,V90300000</t>
  </si>
  <si>
    <t>90300000</t>
  </si>
  <si>
    <t>Cust Records Collection Exp</t>
  </si>
  <si>
    <t>%,V90800000</t>
  </si>
  <si>
    <t>90800000</t>
  </si>
  <si>
    <t>Customer Assistance Exp</t>
  </si>
  <si>
    <t>%,V90900000</t>
  </si>
  <si>
    <t>90900000</t>
  </si>
  <si>
    <t>Inform_Instruct Advertisng Exp</t>
  </si>
  <si>
    <t>%,V91000000</t>
  </si>
  <si>
    <t>91000000</t>
  </si>
  <si>
    <t>Misc Cust Serv and Info Exp</t>
  </si>
  <si>
    <t>%,V91100000</t>
  </si>
  <si>
    <t>91100000</t>
  </si>
  <si>
    <t>Sales Supervision</t>
  </si>
  <si>
    <t>%,V91200000</t>
  </si>
  <si>
    <t>91200000</t>
  </si>
  <si>
    <t>Demonstrating and Selling Exp</t>
  </si>
  <si>
    <t>%,V91300000</t>
  </si>
  <si>
    <t>91300000</t>
  </si>
  <si>
    <t>Sales Advertising Exp</t>
  </si>
  <si>
    <t>%,V92000000</t>
  </si>
  <si>
    <t>92000000</t>
  </si>
  <si>
    <t>A_G Salaries</t>
  </si>
  <si>
    <t>%,V92001000</t>
  </si>
  <si>
    <t>92001000</t>
  </si>
  <si>
    <t>Discretionary and Spot Awards</t>
  </si>
  <si>
    <t>%,V92002000</t>
  </si>
  <si>
    <t>92002000</t>
  </si>
  <si>
    <t>Stock Compensation Expense</t>
  </si>
  <si>
    <t>%,V92100000</t>
  </si>
  <si>
    <t>92100000</t>
  </si>
  <si>
    <t>Office Supplies and Exp</t>
  </si>
  <si>
    <t>%,V92101000</t>
  </si>
  <si>
    <t>92101000</t>
  </si>
  <si>
    <t>Employee Expenses</t>
  </si>
  <si>
    <t>%,V92300000</t>
  </si>
  <si>
    <t>92300000</t>
  </si>
  <si>
    <t>Outside Service Employed</t>
  </si>
  <si>
    <t>%,V92400000</t>
  </si>
  <si>
    <t>92400000</t>
  </si>
  <si>
    <t>Property Insurance</t>
  </si>
  <si>
    <t>%,V92500000</t>
  </si>
  <si>
    <t>92500000</t>
  </si>
  <si>
    <t>Injuries and Damages</t>
  </si>
  <si>
    <t>%,V92600000</t>
  </si>
  <si>
    <t>92600000</t>
  </si>
  <si>
    <t>Employee Pensions and Benefits</t>
  </si>
  <si>
    <t>%,V92601000</t>
  </si>
  <si>
    <t>92601000</t>
  </si>
  <si>
    <t>Non Service Pension &amp; OPEB</t>
  </si>
  <si>
    <t>%,V92800000</t>
  </si>
  <si>
    <t>92800000</t>
  </si>
  <si>
    <t>Regulatory Commission Exp</t>
  </si>
  <si>
    <t>%,V93010000</t>
  </si>
  <si>
    <t>93010000</t>
  </si>
  <si>
    <t>General Advertising Exp</t>
  </si>
  <si>
    <t>%,V93020000</t>
  </si>
  <si>
    <t>93020000</t>
  </si>
  <si>
    <t>Misc General Exp</t>
  </si>
  <si>
    <t>%,V93100000</t>
  </si>
  <si>
    <t>93100000</t>
  </si>
  <si>
    <t>Rents Admin and General</t>
  </si>
  <si>
    <t>%,V93200000</t>
  </si>
  <si>
    <t>93200000</t>
  </si>
  <si>
    <t>Maint General Plant</t>
  </si>
  <si>
    <t>%,V99000001</t>
  </si>
  <si>
    <t>99000001</t>
  </si>
  <si>
    <t>Gross Payroll Hyperion</t>
  </si>
  <si>
    <t>%,V99900001</t>
  </si>
  <si>
    <t>99900001</t>
  </si>
  <si>
    <t>Gross Pay Offset Hyperion</t>
  </si>
  <si>
    <t>NiSource Corporate Services Co</t>
  </si>
  <si>
    <t>Trial Balance-Reg</t>
  </si>
  <si>
    <t>2020-06-30</t>
  </si>
  <si>
    <t>00012</t>
  </si>
  <si>
    <t>U120806</t>
  </si>
  <si>
    <t>KY PSC Case No. 2021-00183</t>
  </si>
  <si>
    <t>AG 1-64</t>
  </si>
  <si>
    <t>Attachment 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</si>
</sst>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#,###"/>
  </numFmts>
  <fonts count="8" x14ac:knownFonts="1">
    <font>
      <sz val="10"/>
      <name val="Arial"/>
    </font>
    <font>
      <sz val="10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color indexed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Fill="1"/>
    <xf numFmtId="164" fontId="0" fillId="0" borderId="0" xfId="1" applyNumberFormat="1" applyFont="1" applyFill="1"/>
    <xf numFmtId="0" fontId="0" fillId="0" borderId="0" xfId="0" applyFill="1" applyAlignment="1">
      <alignment wrapText="1"/>
    </xf>
    <xf numFmtId="0" fontId="0" fillId="0" borderId="0" xfId="0" applyFill="1" applyAlignment="1">
      <alignment horizontal="center" wrapText="1"/>
    </xf>
    <xf numFmtId="9" fontId="0" fillId="0" borderId="0" xfId="2" applyFont="1" applyFill="1"/>
    <xf numFmtId="0" fontId="0" fillId="0" borderId="0" xfId="2" applyNumberFormat="1" applyFont="1" applyFill="1"/>
    <xf numFmtId="165" fontId="0" fillId="0" borderId="0" xfId="2" applyNumberFormat="1" applyFont="1" applyFill="1"/>
    <xf numFmtId="40" fontId="0" fillId="0" borderId="0" xfId="0" applyNumberFormat="1" applyFill="1"/>
    <xf numFmtId="40" fontId="2" fillId="0" borderId="0" xfId="0" applyNumberFormat="1" applyFont="1" applyFill="1" applyAlignment="1">
      <alignment horizontal="center" wrapText="1"/>
    </xf>
    <xf numFmtId="40" fontId="0" fillId="0" borderId="0" xfId="1" applyNumberFormat="1" applyFont="1" applyFill="1"/>
    <xf numFmtId="40" fontId="0" fillId="0" borderId="0" xfId="2" applyNumberFormat="1" applyFont="1" applyFill="1"/>
    <xf numFmtId="0" fontId="3" fillId="0" borderId="0" xfId="0" applyFont="1" applyAlignment="1">
      <alignment horizontal="centerContinuous"/>
    </xf>
    <xf numFmtId="0" fontId="3" fillId="0" borderId="0" xfId="0" applyFont="1" applyFill="1" applyAlignment="1">
      <alignment horizontal="centerContinuous"/>
    </xf>
    <xf numFmtId="40" fontId="4" fillId="0" borderId="0" xfId="0" applyNumberFormat="1" applyFont="1" applyFill="1" applyAlignment="1">
      <alignment horizontal="right"/>
    </xf>
    <xf numFmtId="40" fontId="2" fillId="0" borderId="0" xfId="0" applyNumberFormat="1" applyFont="1" applyFill="1" applyAlignment="1">
      <alignment horizontal="left" wrapText="1"/>
    </xf>
    <xf numFmtId="40" fontId="2" fillId="0" borderId="0" xfId="0" applyNumberFormat="1" applyFont="1" applyFill="1" applyAlignment="1">
      <alignment horizontal="right" wrapText="1"/>
    </xf>
    <xf numFmtId="40" fontId="5" fillId="0" borderId="0" xfId="0" applyNumberFormat="1" applyFont="1" applyFill="1" applyAlignment="1">
      <alignment horizontal="right"/>
    </xf>
    <xf numFmtId="40" fontId="6" fillId="0" borderId="0" xfId="0" applyNumberFormat="1" applyFont="1" applyFill="1"/>
    <xf numFmtId="0" fontId="3" fillId="0" borderId="0" xfId="0" quotePrefix="1" applyFont="1" applyFill="1"/>
    <xf numFmtId="0" fontId="0" fillId="0" borderId="0" xfId="0" quotePrefix="1" applyFill="1"/>
    <xf numFmtId="49" fontId="3" fillId="0" borderId="0" xfId="0" quotePrefix="1" applyNumberFormat="1" applyFont="1" applyFill="1"/>
    <xf numFmtId="40" fontId="4" fillId="0" borderId="0" xfId="1" quotePrefix="1" applyNumberFormat="1" applyFont="1" applyFill="1" applyAlignment="1">
      <alignment horizontal="right"/>
    </xf>
    <xf numFmtId="43" fontId="7" fillId="0" borderId="0" xfId="1" applyFont="1" applyFill="1"/>
    <xf numFmtId="43" fontId="0" fillId="0" borderId="0" xfId="1" applyFont="1" applyFill="1"/>
    <xf numFmtId="0" fontId="3" fillId="0" borderId="0" xfId="0" quotePrefix="1" applyFont="1" applyAlignment="1">
      <alignment horizontal="centerContinuous"/>
    </xf>
    <xf numFmtId="40" fontId="0" fillId="0" borderId="0" xfId="0" applyNumberFormat="1" applyFill="1" applyAlignment="1"/>
    <xf numFmtId="43" fontId="7" fillId="0" borderId="1" xfId="1" applyFont="1" applyFill="1" applyBorder="1"/>
    <xf numFmtId="43" fontId="0" fillId="0" borderId="1" xfId="1" applyFont="1" applyFill="1" applyBorder="1"/>
    <xf numFmtId="40" fontId="6" fillId="0" borderId="0" xfId="0" applyNumberFormat="1" applyFont="1" applyFill="1" applyAlignment="1">
      <alignment horizontal="center"/>
    </xf>
    <xf numFmtId="43" fontId="0" fillId="0" borderId="0" xfId="1" applyFont="1" applyFill="1" applyAlignment="1">
      <alignment horizontal="righ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autoPageBreaks="0" fitToPage="1"/>
  </sheetPr>
  <dimension ref="A1:J463"/>
  <sheetViews>
    <sheetView tabSelected="1" topLeftCell="B2" zoomScaleNormal="100" workbookViewId="0">
      <selection activeCell="F3" sqref="F3"/>
    </sheetView>
  </sheetViews>
  <sheetFormatPr defaultRowHeight="12.75" outlineLevelRow="1" x14ac:dyDescent="0.2"/>
  <cols>
    <col min="1" max="1" width="39.42578125" style="1" hidden="1" customWidth="1"/>
    <col min="2" max="2" width="9" style="8" customWidth="1"/>
    <col min="3" max="3" width="30.5703125" style="8" customWidth="1"/>
    <col min="4" max="6" width="18.28515625" style="8" customWidth="1"/>
    <col min="7" max="7" width="12.28515625" style="1" bestFit="1" customWidth="1"/>
    <col min="8" max="8" width="12.28515625" style="1" customWidth="1"/>
    <col min="9" max="9" width="37.5703125" style="1" hidden="1" customWidth="1"/>
    <col min="10" max="10" width="9.140625" style="1"/>
    <col min="11" max="11" width="2.42578125" style="1" customWidth="1"/>
    <col min="12" max="16384" width="9.140625" style="1"/>
  </cols>
  <sheetData>
    <row r="1" spans="1:10" hidden="1" x14ac:dyDescent="0.2">
      <c r="A1" s="1" t="s">
        <v>10</v>
      </c>
      <c r="B1" s="8" t="s">
        <v>3</v>
      </c>
      <c r="C1" s="8" t="s">
        <v>2</v>
      </c>
      <c r="D1" s="23" t="s">
        <v>14</v>
      </c>
      <c r="E1" s="24" t="s">
        <v>12</v>
      </c>
      <c r="F1" s="24" t="s">
        <v>13</v>
      </c>
    </row>
    <row r="2" spans="1:10" x14ac:dyDescent="0.2">
      <c r="D2" s="23"/>
      <c r="E2" s="24"/>
      <c r="F2" s="30" t="s">
        <v>731</v>
      </c>
    </row>
    <row r="3" spans="1:10" x14ac:dyDescent="0.2">
      <c r="D3" s="23"/>
      <c r="E3" s="24"/>
      <c r="F3" s="30" t="s">
        <v>732</v>
      </c>
    </row>
    <row r="4" spans="1:10" x14ac:dyDescent="0.2">
      <c r="D4" s="23"/>
      <c r="E4" s="24"/>
      <c r="F4" s="30" t="s">
        <v>733</v>
      </c>
    </row>
    <row r="5" spans="1:10" ht="15.75" x14ac:dyDescent="0.25">
      <c r="B5" s="12" t="str">
        <f>bun</f>
        <v>NiSource Corporate Services Co</v>
      </c>
      <c r="C5" s="12"/>
      <c r="D5" s="13"/>
      <c r="E5" s="13"/>
      <c r="F5" s="13"/>
      <c r="I5" s="19" t="s">
        <v>726</v>
      </c>
    </row>
    <row r="6" spans="1:10" ht="15.75" x14ac:dyDescent="0.25">
      <c r="B6" s="25" t="s">
        <v>727</v>
      </c>
      <c r="C6" s="12"/>
      <c r="D6" s="13"/>
      <c r="E6" s="13"/>
      <c r="F6" s="13"/>
      <c r="I6" s="19" t="s">
        <v>727</v>
      </c>
    </row>
    <row r="7" spans="1:10" ht="15.75" x14ac:dyDescent="0.25">
      <c r="B7" s="12" t="s">
        <v>11</v>
      </c>
      <c r="C7" s="12"/>
      <c r="D7" s="13"/>
      <c r="E7" s="13"/>
      <c r="F7" s="13"/>
      <c r="I7" s="19" t="s">
        <v>5</v>
      </c>
    </row>
    <row r="8" spans="1:10" ht="15.75" x14ac:dyDescent="0.25">
      <c r="B8" s="12" t="str">
        <f>+I9</f>
        <v>As of June 30, 2020</v>
      </c>
      <c r="C8" s="12"/>
      <c r="D8" s="13"/>
      <c r="E8" s="13"/>
      <c r="F8" s="13"/>
      <c r="I8" s="20" t="s">
        <v>728</v>
      </c>
    </row>
    <row r="9" spans="1:10" x14ac:dyDescent="0.2">
      <c r="B9" s="29"/>
      <c r="C9" s="29"/>
      <c r="D9" s="29"/>
      <c r="E9" s="29"/>
      <c r="F9" s="29"/>
      <c r="I9" s="1" t="str">
        <f>"As of "&amp;TEXT(ASD,"MMMM DD, YYYY")</f>
        <v>As of June 30, 2020</v>
      </c>
    </row>
    <row r="10" spans="1:10" x14ac:dyDescent="0.2">
      <c r="F10" s="18"/>
    </row>
    <row r="11" spans="1:10" s="3" customFormat="1" ht="15.75" customHeight="1" x14ac:dyDescent="0.25">
      <c r="B11" s="9" t="s">
        <v>8</v>
      </c>
      <c r="C11" s="15" t="s">
        <v>6</v>
      </c>
      <c r="D11" s="16" t="s">
        <v>0</v>
      </c>
      <c r="E11" s="16" t="s">
        <v>9</v>
      </c>
      <c r="F11" s="16" t="s">
        <v>1</v>
      </c>
      <c r="G11" s="4"/>
      <c r="H11" s="4"/>
      <c r="I11" s="21" t="s">
        <v>729</v>
      </c>
      <c r="J11" s="4"/>
    </row>
    <row r="12" spans="1:10" x14ac:dyDescent="0.2">
      <c r="D12" s="24"/>
      <c r="E12" s="24"/>
      <c r="F12" s="24"/>
      <c r="G12" s="7">
        <f>+F12-D12</f>
        <v>0</v>
      </c>
      <c r="H12" s="7"/>
      <c r="I12" s="2"/>
      <c r="J12" s="6"/>
    </row>
    <row r="13" spans="1:10" outlineLevel="1" x14ac:dyDescent="0.2">
      <c r="A13" s="1" t="s">
        <v>15</v>
      </c>
      <c r="B13" s="8" t="s">
        <v>16</v>
      </c>
      <c r="C13" s="26" t="s">
        <v>17</v>
      </c>
      <c r="D13" s="23">
        <f t="shared" ref="D13:D76" si="0">F13-E13</f>
        <v>126823473.84</v>
      </c>
      <c r="E13" s="24">
        <v>0</v>
      </c>
      <c r="F13" s="24">
        <v>126823473.84</v>
      </c>
    </row>
    <row r="14" spans="1:10" outlineLevel="1" x14ac:dyDescent="0.2">
      <c r="A14" s="1" t="s">
        <v>18</v>
      </c>
      <c r="B14" s="8" t="s">
        <v>19</v>
      </c>
      <c r="C14" s="26" t="s">
        <v>20</v>
      </c>
      <c r="D14" s="23">
        <f t="shared" si="0"/>
        <v>4716240.5</v>
      </c>
      <c r="E14" s="24">
        <v>1409853.4</v>
      </c>
      <c r="F14" s="24">
        <v>6126093.9000000004</v>
      </c>
    </row>
    <row r="15" spans="1:10" outlineLevel="1" x14ac:dyDescent="0.2">
      <c r="A15" s="1" t="s">
        <v>21</v>
      </c>
      <c r="B15" s="8" t="s">
        <v>22</v>
      </c>
      <c r="C15" s="26" t="s">
        <v>23</v>
      </c>
      <c r="D15" s="23">
        <f t="shared" si="0"/>
        <v>-2412503.17</v>
      </c>
      <c r="E15" s="24">
        <v>-788464.86</v>
      </c>
      <c r="F15" s="24">
        <v>-3200968.03</v>
      </c>
    </row>
    <row r="16" spans="1:10" outlineLevel="1" x14ac:dyDescent="0.2">
      <c r="A16" s="1" t="s">
        <v>24</v>
      </c>
      <c r="B16" s="8" t="s">
        <v>25</v>
      </c>
      <c r="C16" s="26" t="s">
        <v>26</v>
      </c>
      <c r="D16" s="23">
        <f t="shared" si="0"/>
        <v>-511809.25</v>
      </c>
      <c r="E16" s="24">
        <v>511809.25</v>
      </c>
      <c r="F16" s="24">
        <v>0</v>
      </c>
    </row>
    <row r="17" spans="1:6" outlineLevel="1" x14ac:dyDescent="0.2">
      <c r="A17" s="1" t="s">
        <v>27</v>
      </c>
      <c r="B17" s="8" t="s">
        <v>28</v>
      </c>
      <c r="C17" s="26" t="s">
        <v>29</v>
      </c>
      <c r="D17" s="23">
        <f t="shared" si="0"/>
        <v>26481091.640000001</v>
      </c>
      <c r="E17" s="24">
        <v>0</v>
      </c>
      <c r="F17" s="24">
        <v>26481091.640000001</v>
      </c>
    </row>
    <row r="18" spans="1:6" outlineLevel="1" x14ac:dyDescent="0.2">
      <c r="A18" s="1" t="s">
        <v>30</v>
      </c>
      <c r="B18" s="8" t="s">
        <v>31</v>
      </c>
      <c r="C18" s="26" t="s">
        <v>32</v>
      </c>
      <c r="D18" s="23">
        <f t="shared" si="0"/>
        <v>13914494.57</v>
      </c>
      <c r="E18" s="24">
        <v>15783180.300000001</v>
      </c>
      <c r="F18" s="24">
        <v>29697674.870000001</v>
      </c>
    </row>
    <row r="19" spans="1:6" outlineLevel="1" x14ac:dyDescent="0.2">
      <c r="A19" s="1" t="s">
        <v>33</v>
      </c>
      <c r="B19" s="8" t="s">
        <v>34</v>
      </c>
      <c r="C19" s="26" t="s">
        <v>35</v>
      </c>
      <c r="D19" s="23">
        <f t="shared" si="0"/>
        <v>-6288407.5200000005</v>
      </c>
      <c r="E19" s="24">
        <v>-8193434.79</v>
      </c>
      <c r="F19" s="24">
        <v>-14481842.310000001</v>
      </c>
    </row>
    <row r="20" spans="1:6" outlineLevel="1" x14ac:dyDescent="0.2">
      <c r="A20" s="1" t="s">
        <v>36</v>
      </c>
      <c r="B20" s="8" t="s">
        <v>37</v>
      </c>
      <c r="C20" s="26" t="s">
        <v>38</v>
      </c>
      <c r="D20" s="23">
        <f t="shared" si="0"/>
        <v>27399.600000000002</v>
      </c>
      <c r="E20" s="24">
        <v>-27399.600000000002</v>
      </c>
      <c r="F20" s="24">
        <v>0</v>
      </c>
    </row>
    <row r="21" spans="1:6" outlineLevel="1" x14ac:dyDescent="0.2">
      <c r="A21" s="1" t="s">
        <v>39</v>
      </c>
      <c r="B21" s="8" t="s">
        <v>40</v>
      </c>
      <c r="C21" s="26" t="s">
        <v>41</v>
      </c>
      <c r="D21" s="23">
        <f t="shared" si="0"/>
        <v>22047565.77</v>
      </c>
      <c r="E21" s="24">
        <v>0</v>
      </c>
      <c r="F21" s="24">
        <v>22047565.77</v>
      </c>
    </row>
    <row r="22" spans="1:6" outlineLevel="1" x14ac:dyDescent="0.2">
      <c r="A22" s="1" t="s">
        <v>42</v>
      </c>
      <c r="B22" s="8" t="s">
        <v>43</v>
      </c>
      <c r="C22" s="26" t="s">
        <v>44</v>
      </c>
      <c r="D22" s="23">
        <f t="shared" si="0"/>
        <v>77804.009999999995</v>
      </c>
      <c r="E22" s="24">
        <v>0</v>
      </c>
      <c r="F22" s="24">
        <v>77804.009999999995</v>
      </c>
    </row>
    <row r="23" spans="1:6" outlineLevel="1" x14ac:dyDescent="0.2">
      <c r="A23" s="1" t="s">
        <v>45</v>
      </c>
      <c r="B23" s="8" t="s">
        <v>46</v>
      </c>
      <c r="C23" s="26" t="s">
        <v>47</v>
      </c>
      <c r="D23" s="23">
        <f t="shared" si="0"/>
        <v>-15898.54</v>
      </c>
      <c r="E23" s="24">
        <v>-26922.83</v>
      </c>
      <c r="F23" s="24">
        <v>-42821.37</v>
      </c>
    </row>
    <row r="24" spans="1:6" outlineLevel="1" x14ac:dyDescent="0.2">
      <c r="A24" s="1" t="s">
        <v>48</v>
      </c>
      <c r="B24" s="8" t="s">
        <v>49</v>
      </c>
      <c r="C24" s="26" t="s">
        <v>50</v>
      </c>
      <c r="D24" s="23">
        <f t="shared" si="0"/>
        <v>-1358890.9000000001</v>
      </c>
      <c r="E24" s="24">
        <v>-86760.69</v>
      </c>
      <c r="F24" s="24">
        <v>-1445651.59</v>
      </c>
    </row>
    <row r="25" spans="1:6" outlineLevel="1" x14ac:dyDescent="0.2">
      <c r="A25" s="1" t="s">
        <v>51</v>
      </c>
      <c r="B25" s="8" t="s">
        <v>52</v>
      </c>
      <c r="C25" s="26" t="s">
        <v>53</v>
      </c>
      <c r="D25" s="23">
        <f t="shared" si="0"/>
        <v>927099.88</v>
      </c>
      <c r="E25" s="24">
        <v>0</v>
      </c>
      <c r="F25" s="24">
        <v>927099.88</v>
      </c>
    </row>
    <row r="26" spans="1:6" outlineLevel="1" x14ac:dyDescent="0.2">
      <c r="A26" s="1" t="s">
        <v>54</v>
      </c>
      <c r="B26" s="8" t="s">
        <v>55</v>
      </c>
      <c r="C26" s="26" t="s">
        <v>56</v>
      </c>
      <c r="D26" s="23">
        <f t="shared" si="0"/>
        <v>8568436.9800000004</v>
      </c>
      <c r="E26" s="24">
        <v>0</v>
      </c>
      <c r="F26" s="24">
        <v>8568436.9800000004</v>
      </c>
    </row>
    <row r="27" spans="1:6" outlineLevel="1" x14ac:dyDescent="0.2">
      <c r="A27" s="1" t="s">
        <v>57</v>
      </c>
      <c r="B27" s="8" t="s">
        <v>58</v>
      </c>
      <c r="C27" s="26" t="s">
        <v>59</v>
      </c>
      <c r="D27" s="23">
        <f t="shared" si="0"/>
        <v>18214187.539999999</v>
      </c>
      <c r="E27" s="24">
        <v>-1360014.06</v>
      </c>
      <c r="F27" s="24">
        <v>16854173.48</v>
      </c>
    </row>
    <row r="28" spans="1:6" outlineLevel="1" x14ac:dyDescent="0.2">
      <c r="A28" s="1" t="s">
        <v>60</v>
      </c>
      <c r="B28" s="8" t="s">
        <v>61</v>
      </c>
      <c r="C28" s="26" t="s">
        <v>62</v>
      </c>
      <c r="D28" s="23">
        <f t="shared" si="0"/>
        <v>-4716240.5</v>
      </c>
      <c r="E28" s="24">
        <v>-1409853.4</v>
      </c>
      <c r="F28" s="24">
        <v>-6126093.9000000004</v>
      </c>
    </row>
    <row r="29" spans="1:6" outlineLevel="1" x14ac:dyDescent="0.2">
      <c r="A29" s="1" t="s">
        <v>63</v>
      </c>
      <c r="B29" s="8" t="s">
        <v>64</v>
      </c>
      <c r="C29" s="26" t="s">
        <v>65</v>
      </c>
      <c r="D29" s="23">
        <f t="shared" si="0"/>
        <v>1954833.9100000001</v>
      </c>
      <c r="E29" s="24">
        <v>202058.19</v>
      </c>
      <c r="F29" s="24">
        <v>2156892.1</v>
      </c>
    </row>
    <row r="30" spans="1:6" outlineLevel="1" x14ac:dyDescent="0.2">
      <c r="A30" s="1" t="s">
        <v>66</v>
      </c>
      <c r="B30" s="8" t="s">
        <v>67</v>
      </c>
      <c r="C30" s="26" t="s">
        <v>68</v>
      </c>
      <c r="D30" s="23">
        <f t="shared" si="0"/>
        <v>-927099.88</v>
      </c>
      <c r="E30" s="24">
        <v>0</v>
      </c>
      <c r="F30" s="24">
        <v>-927099.88</v>
      </c>
    </row>
    <row r="31" spans="1:6" outlineLevel="1" x14ac:dyDescent="0.2">
      <c r="A31" s="1" t="s">
        <v>69</v>
      </c>
      <c r="B31" s="8" t="s">
        <v>70</v>
      </c>
      <c r="C31" s="26" t="s">
        <v>71</v>
      </c>
      <c r="D31" s="23">
        <f t="shared" si="0"/>
        <v>-38760272.530000001</v>
      </c>
      <c r="E31" s="24">
        <v>0</v>
      </c>
      <c r="F31" s="24">
        <v>-38760272.530000001</v>
      </c>
    </row>
    <row r="32" spans="1:6" outlineLevel="1" x14ac:dyDescent="0.2">
      <c r="A32" s="1" t="s">
        <v>72</v>
      </c>
      <c r="B32" s="8" t="s">
        <v>73</v>
      </c>
      <c r="C32" s="26" t="s">
        <v>74</v>
      </c>
      <c r="D32" s="23">
        <f t="shared" si="0"/>
        <v>-5409384.8499999996</v>
      </c>
      <c r="E32" s="24">
        <v>-1073982.29</v>
      </c>
      <c r="F32" s="24">
        <v>-6483367.1399999997</v>
      </c>
    </row>
    <row r="33" spans="1:6" outlineLevel="1" x14ac:dyDescent="0.2">
      <c r="A33" s="1" t="s">
        <v>75</v>
      </c>
      <c r="B33" s="8" t="s">
        <v>76</v>
      </c>
      <c r="C33" s="26" t="s">
        <v>77</v>
      </c>
      <c r="D33" s="23">
        <f t="shared" si="0"/>
        <v>1018459.0500000002</v>
      </c>
      <c r="E33" s="24">
        <v>788464.86</v>
      </c>
      <c r="F33" s="24">
        <v>1806923.9100000001</v>
      </c>
    </row>
    <row r="34" spans="1:6" outlineLevel="1" x14ac:dyDescent="0.2">
      <c r="A34" s="1" t="s">
        <v>78</v>
      </c>
      <c r="B34" s="8" t="s">
        <v>79</v>
      </c>
      <c r="C34" s="26" t="s">
        <v>80</v>
      </c>
      <c r="D34" s="23">
        <f t="shared" si="0"/>
        <v>0</v>
      </c>
      <c r="E34" s="24">
        <v>-479701.59</v>
      </c>
      <c r="F34" s="24">
        <v>-479701.59</v>
      </c>
    </row>
    <row r="35" spans="1:6" outlineLevel="1" x14ac:dyDescent="0.2">
      <c r="A35" s="1" t="s">
        <v>81</v>
      </c>
      <c r="B35" s="8" t="s">
        <v>82</v>
      </c>
      <c r="C35" s="26" t="s">
        <v>83</v>
      </c>
      <c r="D35" s="23">
        <f t="shared" si="0"/>
        <v>-5968349.3200000003</v>
      </c>
      <c r="E35" s="24">
        <v>0</v>
      </c>
      <c r="F35" s="24">
        <v>-5968349.3200000003</v>
      </c>
    </row>
    <row r="36" spans="1:6" outlineLevel="1" x14ac:dyDescent="0.2">
      <c r="A36" s="1" t="s">
        <v>84</v>
      </c>
      <c r="B36" s="8" t="s">
        <v>85</v>
      </c>
      <c r="C36" s="26" t="s">
        <v>86</v>
      </c>
      <c r="D36" s="23">
        <f t="shared" si="0"/>
        <v>-3365607.17</v>
      </c>
      <c r="E36" s="24">
        <v>-1039271.67</v>
      </c>
      <c r="F36" s="24">
        <v>-4404878.84</v>
      </c>
    </row>
    <row r="37" spans="1:6" outlineLevel="1" x14ac:dyDescent="0.2">
      <c r="A37" s="1" t="s">
        <v>87</v>
      </c>
      <c r="B37" s="8" t="s">
        <v>88</v>
      </c>
      <c r="C37" s="26" t="s">
        <v>89</v>
      </c>
      <c r="D37" s="23">
        <f t="shared" si="0"/>
        <v>617560.77</v>
      </c>
      <c r="E37" s="24">
        <v>1289671.2</v>
      </c>
      <c r="F37" s="24">
        <v>1907231.97</v>
      </c>
    </row>
    <row r="38" spans="1:6" outlineLevel="1" x14ac:dyDescent="0.2">
      <c r="A38" s="1" t="s">
        <v>90</v>
      </c>
      <c r="B38" s="8" t="s">
        <v>91</v>
      </c>
      <c r="C38" s="26" t="s">
        <v>92</v>
      </c>
      <c r="D38" s="23">
        <f t="shared" si="0"/>
        <v>-34860851.520000003</v>
      </c>
      <c r="E38" s="24">
        <v>0</v>
      </c>
      <c r="F38" s="24">
        <v>-34860851.520000003</v>
      </c>
    </row>
    <row r="39" spans="1:6" outlineLevel="1" x14ac:dyDescent="0.2">
      <c r="A39" s="1" t="s">
        <v>93</v>
      </c>
      <c r="B39" s="8" t="s">
        <v>94</v>
      </c>
      <c r="C39" s="26" t="s">
        <v>95</v>
      </c>
      <c r="D39" s="23">
        <f t="shared" si="0"/>
        <v>-5592707.1200000001</v>
      </c>
      <c r="E39" s="24">
        <v>-1798695.53</v>
      </c>
      <c r="F39" s="24">
        <v>-7391402.6500000004</v>
      </c>
    </row>
    <row r="40" spans="1:6" outlineLevel="1" x14ac:dyDescent="0.2">
      <c r="A40" s="1" t="s">
        <v>96</v>
      </c>
      <c r="B40" s="8" t="s">
        <v>97</v>
      </c>
      <c r="C40" s="26" t="s">
        <v>98</v>
      </c>
      <c r="D40" s="23">
        <f t="shared" si="0"/>
        <v>1394044.12</v>
      </c>
      <c r="E40" s="24">
        <v>0</v>
      </c>
      <c r="F40" s="24">
        <v>1394044.12</v>
      </c>
    </row>
    <row r="41" spans="1:6" outlineLevel="1" x14ac:dyDescent="0.2">
      <c r="A41" s="1" t="s">
        <v>99</v>
      </c>
      <c r="B41" s="8" t="s">
        <v>100</v>
      </c>
      <c r="C41" s="26" t="s">
        <v>101</v>
      </c>
      <c r="D41" s="23">
        <f t="shared" si="0"/>
        <v>-80104.789999999994</v>
      </c>
      <c r="E41" s="24">
        <v>-16020.960000000001</v>
      </c>
      <c r="F41" s="24">
        <v>-96125.75</v>
      </c>
    </row>
    <row r="42" spans="1:6" outlineLevel="1" x14ac:dyDescent="0.2">
      <c r="A42" s="1" t="s">
        <v>102</v>
      </c>
      <c r="B42" s="8" t="s">
        <v>103</v>
      </c>
      <c r="C42" s="26" t="s">
        <v>104</v>
      </c>
      <c r="D42" s="23">
        <f t="shared" si="0"/>
        <v>10000</v>
      </c>
      <c r="E42" s="24">
        <v>0</v>
      </c>
      <c r="F42" s="24">
        <v>10000</v>
      </c>
    </row>
    <row r="43" spans="1:6" outlineLevel="1" x14ac:dyDescent="0.2">
      <c r="A43" s="1" t="s">
        <v>105</v>
      </c>
      <c r="B43" s="8" t="s">
        <v>106</v>
      </c>
      <c r="C43" s="26" t="s">
        <v>107</v>
      </c>
      <c r="D43" s="23">
        <f t="shared" si="0"/>
        <v>1000000</v>
      </c>
      <c r="E43" s="24">
        <v>0</v>
      </c>
      <c r="F43" s="24">
        <v>1000000</v>
      </c>
    </row>
    <row r="44" spans="1:6" outlineLevel="1" x14ac:dyDescent="0.2">
      <c r="A44" s="1" t="s">
        <v>108</v>
      </c>
      <c r="B44" s="8" t="s">
        <v>109</v>
      </c>
      <c r="C44" s="26" t="s">
        <v>110</v>
      </c>
      <c r="D44" s="23">
        <f t="shared" si="0"/>
        <v>0</v>
      </c>
      <c r="E44" s="24">
        <v>-1010000</v>
      </c>
      <c r="F44" s="24">
        <v>-1010000</v>
      </c>
    </row>
    <row r="45" spans="1:6" outlineLevel="1" x14ac:dyDescent="0.2">
      <c r="A45" s="1" t="s">
        <v>111</v>
      </c>
      <c r="B45" s="8" t="s">
        <v>112</v>
      </c>
      <c r="C45" s="26" t="s">
        <v>113</v>
      </c>
      <c r="D45" s="23">
        <f t="shared" si="0"/>
        <v>2182529.15</v>
      </c>
      <c r="E45" s="24">
        <v>125706.83</v>
      </c>
      <c r="F45" s="24">
        <v>2308235.98</v>
      </c>
    </row>
    <row r="46" spans="1:6" outlineLevel="1" x14ac:dyDescent="0.2">
      <c r="A46" s="1" t="s">
        <v>114</v>
      </c>
      <c r="B46" s="8" t="s">
        <v>115</v>
      </c>
      <c r="C46" s="26" t="s">
        <v>116</v>
      </c>
      <c r="D46" s="23">
        <f t="shared" si="0"/>
        <v>203955.44</v>
      </c>
      <c r="E46" s="24">
        <v>10000</v>
      </c>
      <c r="F46" s="24">
        <v>213955.44</v>
      </c>
    </row>
    <row r="47" spans="1:6" outlineLevel="1" x14ac:dyDescent="0.2">
      <c r="A47" s="1" t="s">
        <v>117</v>
      </c>
      <c r="B47" s="8" t="s">
        <v>118</v>
      </c>
      <c r="C47" s="26" t="s">
        <v>119</v>
      </c>
      <c r="D47" s="23">
        <f t="shared" si="0"/>
        <v>4861.54</v>
      </c>
      <c r="E47" s="24">
        <v>-4861.54</v>
      </c>
      <c r="F47" s="24">
        <v>0</v>
      </c>
    </row>
    <row r="48" spans="1:6" outlineLevel="1" x14ac:dyDescent="0.2">
      <c r="A48" s="1" t="s">
        <v>120</v>
      </c>
      <c r="B48" s="8" t="s">
        <v>121</v>
      </c>
      <c r="C48" s="26" t="s">
        <v>122</v>
      </c>
      <c r="D48" s="23">
        <f t="shared" si="0"/>
        <v>-114471.95999999996</v>
      </c>
      <c r="E48" s="24">
        <v>478962.43</v>
      </c>
      <c r="F48" s="24">
        <v>364490.47000000003</v>
      </c>
    </row>
    <row r="49" spans="1:6" outlineLevel="1" x14ac:dyDescent="0.2">
      <c r="A49" s="1" t="s">
        <v>123</v>
      </c>
      <c r="B49" s="8" t="s">
        <v>124</v>
      </c>
      <c r="C49" s="26" t="s">
        <v>125</v>
      </c>
      <c r="D49" s="23">
        <f t="shared" si="0"/>
        <v>-7611.8300000000017</v>
      </c>
      <c r="E49" s="24">
        <v>-39473.35</v>
      </c>
      <c r="F49" s="24">
        <v>-47085.18</v>
      </c>
    </row>
    <row r="50" spans="1:6" outlineLevel="1" x14ac:dyDescent="0.2">
      <c r="A50" s="1" t="s">
        <v>126</v>
      </c>
      <c r="B50" s="8" t="s">
        <v>127</v>
      </c>
      <c r="C50" s="26" t="s">
        <v>128</v>
      </c>
      <c r="D50" s="23">
        <f t="shared" si="0"/>
        <v>362367</v>
      </c>
      <c r="E50" s="24">
        <v>0</v>
      </c>
      <c r="F50" s="24">
        <v>362367</v>
      </c>
    </row>
    <row r="51" spans="1:6" outlineLevel="1" x14ac:dyDescent="0.2">
      <c r="A51" s="1" t="s">
        <v>129</v>
      </c>
      <c r="B51" s="8" t="s">
        <v>130</v>
      </c>
      <c r="C51" s="26" t="s">
        <v>131</v>
      </c>
      <c r="D51" s="23">
        <f t="shared" si="0"/>
        <v>17258532.82</v>
      </c>
      <c r="E51" s="24">
        <v>9266810.9499999993</v>
      </c>
      <c r="F51" s="24">
        <v>26525343.77</v>
      </c>
    </row>
    <row r="52" spans="1:6" outlineLevel="1" x14ac:dyDescent="0.2">
      <c r="A52" s="1" t="s">
        <v>132</v>
      </c>
      <c r="B52" s="8" t="s">
        <v>133</v>
      </c>
      <c r="C52" s="26" t="s">
        <v>134</v>
      </c>
      <c r="D52" s="23">
        <f t="shared" si="0"/>
        <v>511809.25</v>
      </c>
      <c r="E52" s="24">
        <v>-511809.25</v>
      </c>
      <c r="F52" s="24">
        <v>0</v>
      </c>
    </row>
    <row r="53" spans="1:6" outlineLevel="1" x14ac:dyDescent="0.2">
      <c r="A53" s="1" t="s">
        <v>135</v>
      </c>
      <c r="B53" s="8" t="s">
        <v>136</v>
      </c>
      <c r="C53" s="26" t="s">
        <v>137</v>
      </c>
      <c r="D53" s="23">
        <f t="shared" si="0"/>
        <v>-172.66200000000001</v>
      </c>
      <c r="E53" s="24">
        <v>217</v>
      </c>
      <c r="F53" s="24">
        <v>44.338000000000001</v>
      </c>
    </row>
    <row r="54" spans="1:6" outlineLevel="1" x14ac:dyDescent="0.2">
      <c r="A54" s="1" t="s">
        <v>138</v>
      </c>
      <c r="B54" s="8" t="s">
        <v>139</v>
      </c>
      <c r="C54" s="26" t="s">
        <v>140</v>
      </c>
      <c r="D54" s="23">
        <f t="shared" si="0"/>
        <v>33391225.899999999</v>
      </c>
      <c r="E54" s="24">
        <v>15107137.35</v>
      </c>
      <c r="F54" s="24">
        <v>48498363.25</v>
      </c>
    </row>
    <row r="55" spans="1:6" outlineLevel="1" x14ac:dyDescent="0.2">
      <c r="A55" s="1" t="s">
        <v>141</v>
      </c>
      <c r="B55" s="8" t="s">
        <v>142</v>
      </c>
      <c r="C55" s="26" t="s">
        <v>143</v>
      </c>
      <c r="D55" s="23">
        <f t="shared" si="0"/>
        <v>1502686.8499999999</v>
      </c>
      <c r="E55" s="24">
        <v>-150274.97</v>
      </c>
      <c r="F55" s="24">
        <v>1352411.88</v>
      </c>
    </row>
    <row r="56" spans="1:6" outlineLevel="1" x14ac:dyDescent="0.2">
      <c r="A56" s="1" t="s">
        <v>144</v>
      </c>
      <c r="B56" s="8" t="s">
        <v>145</v>
      </c>
      <c r="C56" s="26" t="s">
        <v>146</v>
      </c>
      <c r="D56" s="23">
        <f t="shared" si="0"/>
        <v>140779.79999999999</v>
      </c>
      <c r="E56" s="24">
        <v>-21986.33</v>
      </c>
      <c r="F56" s="24">
        <v>118793.47</v>
      </c>
    </row>
    <row r="57" spans="1:6" outlineLevel="1" x14ac:dyDescent="0.2">
      <c r="A57" s="1" t="s">
        <v>147</v>
      </c>
      <c r="B57" s="8" t="s">
        <v>148</v>
      </c>
      <c r="C57" s="26" t="s">
        <v>149</v>
      </c>
      <c r="D57" s="23">
        <f t="shared" si="0"/>
        <v>2476919.16</v>
      </c>
      <c r="E57" s="24">
        <v>294146.16000000003</v>
      </c>
      <c r="F57" s="24">
        <v>2771065.3200000003</v>
      </c>
    </row>
    <row r="58" spans="1:6" outlineLevel="1" x14ac:dyDescent="0.2">
      <c r="A58" s="1" t="s">
        <v>150</v>
      </c>
      <c r="B58" s="8" t="s">
        <v>151</v>
      </c>
      <c r="C58" s="26" t="s">
        <v>152</v>
      </c>
      <c r="D58" s="23">
        <f t="shared" si="0"/>
        <v>123321.11</v>
      </c>
      <c r="E58" s="24">
        <v>0</v>
      </c>
      <c r="F58" s="24">
        <v>123321.11</v>
      </c>
    </row>
    <row r="59" spans="1:6" outlineLevel="1" x14ac:dyDescent="0.2">
      <c r="A59" s="1" t="s">
        <v>153</v>
      </c>
      <c r="B59" s="8" t="s">
        <v>154</v>
      </c>
      <c r="C59" s="26" t="s">
        <v>155</v>
      </c>
      <c r="D59" s="23">
        <f t="shared" si="0"/>
        <v>132766.35</v>
      </c>
      <c r="E59" s="24">
        <v>26812.9</v>
      </c>
      <c r="F59" s="24">
        <v>159579.25</v>
      </c>
    </row>
    <row r="60" spans="1:6" outlineLevel="1" x14ac:dyDescent="0.2">
      <c r="A60" s="1" t="s">
        <v>156</v>
      </c>
      <c r="B60" s="8" t="s">
        <v>157</v>
      </c>
      <c r="C60" s="26" t="s">
        <v>158</v>
      </c>
      <c r="D60" s="23">
        <f t="shared" si="0"/>
        <v>24856.440000000002</v>
      </c>
      <c r="E60" s="24">
        <v>44742.17</v>
      </c>
      <c r="F60" s="24">
        <v>69598.61</v>
      </c>
    </row>
    <row r="61" spans="1:6" outlineLevel="1" x14ac:dyDescent="0.2">
      <c r="A61" s="1" t="s">
        <v>159</v>
      </c>
      <c r="B61" s="8" t="s">
        <v>160</v>
      </c>
      <c r="C61" s="26" t="s">
        <v>161</v>
      </c>
      <c r="D61" s="23">
        <f t="shared" si="0"/>
        <v>2260285.1</v>
      </c>
      <c r="E61" s="24">
        <v>144113.86000000002</v>
      </c>
      <c r="F61" s="24">
        <v>2404398.96</v>
      </c>
    </row>
    <row r="62" spans="1:6" outlineLevel="1" x14ac:dyDescent="0.2">
      <c r="A62" s="1" t="s">
        <v>162</v>
      </c>
      <c r="B62" s="8" t="s">
        <v>163</v>
      </c>
      <c r="C62" s="26" t="s">
        <v>164</v>
      </c>
      <c r="D62" s="23">
        <f t="shared" si="0"/>
        <v>11102176.26</v>
      </c>
      <c r="E62" s="24">
        <v>-1351741.1099999999</v>
      </c>
      <c r="F62" s="24">
        <v>9750435.1500000004</v>
      </c>
    </row>
    <row r="63" spans="1:6" outlineLevel="1" x14ac:dyDescent="0.2">
      <c r="A63" s="1" t="s">
        <v>165</v>
      </c>
      <c r="B63" s="8" t="s">
        <v>166</v>
      </c>
      <c r="C63" s="26" t="s">
        <v>167</v>
      </c>
      <c r="D63" s="23">
        <f t="shared" si="0"/>
        <v>2428908.48</v>
      </c>
      <c r="E63" s="24">
        <v>-879003.88</v>
      </c>
      <c r="F63" s="24">
        <v>1549904.6</v>
      </c>
    </row>
    <row r="64" spans="1:6" outlineLevel="1" x14ac:dyDescent="0.2">
      <c r="A64" s="1" t="s">
        <v>168</v>
      </c>
      <c r="B64" s="8" t="s">
        <v>169</v>
      </c>
      <c r="C64" s="26" t="s">
        <v>170</v>
      </c>
      <c r="D64" s="23">
        <f t="shared" si="0"/>
        <v>139569.46999999997</v>
      </c>
      <c r="E64" s="24">
        <v>1745774.54</v>
      </c>
      <c r="F64" s="24">
        <v>1885344.01</v>
      </c>
    </row>
    <row r="65" spans="1:6" outlineLevel="1" x14ac:dyDescent="0.2">
      <c r="A65" s="1" t="s">
        <v>171</v>
      </c>
      <c r="B65" s="8" t="s">
        <v>172</v>
      </c>
      <c r="C65" s="26" t="s">
        <v>173</v>
      </c>
      <c r="D65" s="23">
        <f t="shared" si="0"/>
        <v>13910484.039999999</v>
      </c>
      <c r="E65" s="24">
        <v>470068.91000000003</v>
      </c>
      <c r="F65" s="24">
        <v>14380552.949999999</v>
      </c>
    </row>
    <row r="66" spans="1:6" outlineLevel="1" x14ac:dyDescent="0.2">
      <c r="A66" s="1" t="s">
        <v>174</v>
      </c>
      <c r="B66" s="8" t="s">
        <v>175</v>
      </c>
      <c r="C66" s="26" t="s">
        <v>176</v>
      </c>
      <c r="D66" s="23">
        <f t="shared" si="0"/>
        <v>1312159.47</v>
      </c>
      <c r="E66" s="24">
        <v>-267123.45</v>
      </c>
      <c r="F66" s="24">
        <v>1045036.02</v>
      </c>
    </row>
    <row r="67" spans="1:6" outlineLevel="1" x14ac:dyDescent="0.2">
      <c r="A67" s="1" t="s">
        <v>177</v>
      </c>
      <c r="B67" s="8" t="s">
        <v>178</v>
      </c>
      <c r="C67" s="26" t="s">
        <v>179</v>
      </c>
      <c r="D67" s="23">
        <f t="shared" si="0"/>
        <v>669809.05999999994</v>
      </c>
      <c r="E67" s="24">
        <v>-129342.09</v>
      </c>
      <c r="F67" s="24">
        <v>540466.97</v>
      </c>
    </row>
    <row r="68" spans="1:6" outlineLevel="1" x14ac:dyDescent="0.2">
      <c r="A68" s="1" t="s">
        <v>180</v>
      </c>
      <c r="B68" s="8" t="s">
        <v>181</v>
      </c>
      <c r="C68" s="26" t="s">
        <v>182</v>
      </c>
      <c r="D68" s="23">
        <f t="shared" si="0"/>
        <v>7.0000000000000007E-2</v>
      </c>
      <c r="E68" s="24">
        <v>0.13</v>
      </c>
      <c r="F68" s="24">
        <v>0.2</v>
      </c>
    </row>
    <row r="69" spans="1:6" outlineLevel="1" x14ac:dyDescent="0.2">
      <c r="A69" s="1" t="s">
        <v>183</v>
      </c>
      <c r="B69" s="8" t="s">
        <v>184</v>
      </c>
      <c r="C69" s="26" t="s">
        <v>185</v>
      </c>
      <c r="D69" s="23">
        <f t="shared" si="0"/>
        <v>15081388.01</v>
      </c>
      <c r="E69" s="24">
        <v>-67167.89</v>
      </c>
      <c r="F69" s="24">
        <v>15014220.119999999</v>
      </c>
    </row>
    <row r="70" spans="1:6" outlineLevel="1" x14ac:dyDescent="0.2">
      <c r="A70" s="1" t="s">
        <v>186</v>
      </c>
      <c r="B70" s="8" t="s">
        <v>187</v>
      </c>
      <c r="C70" s="26" t="s">
        <v>188</v>
      </c>
      <c r="D70" s="23">
        <f t="shared" si="0"/>
        <v>53005757.719999999</v>
      </c>
      <c r="E70" s="24">
        <v>-375049.33</v>
      </c>
      <c r="F70" s="24">
        <v>52630708.390000001</v>
      </c>
    </row>
    <row r="71" spans="1:6" outlineLevel="1" x14ac:dyDescent="0.2">
      <c r="A71" s="1" t="s">
        <v>189</v>
      </c>
      <c r="B71" s="8" t="s">
        <v>190</v>
      </c>
      <c r="C71" s="26" t="s">
        <v>191</v>
      </c>
      <c r="D71" s="23">
        <f t="shared" si="0"/>
        <v>0</v>
      </c>
      <c r="E71" s="24">
        <v>5902.5</v>
      </c>
      <c r="F71" s="24">
        <v>5902.5</v>
      </c>
    </row>
    <row r="72" spans="1:6" outlineLevel="1" x14ac:dyDescent="0.2">
      <c r="A72" s="1" t="s">
        <v>192</v>
      </c>
      <c r="B72" s="8" t="s">
        <v>193</v>
      </c>
      <c r="C72" s="26" t="s">
        <v>194</v>
      </c>
      <c r="D72" s="23">
        <f t="shared" si="0"/>
        <v>192.91</v>
      </c>
      <c r="E72" s="24">
        <v>-192.91</v>
      </c>
      <c r="F72" s="24">
        <v>0</v>
      </c>
    </row>
    <row r="73" spans="1:6" outlineLevel="1" x14ac:dyDescent="0.2">
      <c r="A73" s="1" t="s">
        <v>195</v>
      </c>
      <c r="B73" s="8" t="s">
        <v>196</v>
      </c>
      <c r="C73" s="26" t="s">
        <v>197</v>
      </c>
      <c r="D73" s="23">
        <f t="shared" si="0"/>
        <v>1199798.1100000001</v>
      </c>
      <c r="E73" s="24">
        <v>-91857.8</v>
      </c>
      <c r="F73" s="24">
        <v>1107940.31</v>
      </c>
    </row>
    <row r="74" spans="1:6" outlineLevel="1" x14ac:dyDescent="0.2">
      <c r="A74" s="1" t="s">
        <v>198</v>
      </c>
      <c r="B74" s="8" t="s">
        <v>199</v>
      </c>
      <c r="C74" s="26" t="s">
        <v>200</v>
      </c>
      <c r="D74" s="23">
        <f t="shared" si="0"/>
        <v>1347379.84</v>
      </c>
      <c r="E74" s="24">
        <v>-2521771.52</v>
      </c>
      <c r="F74" s="24">
        <v>-1174391.68</v>
      </c>
    </row>
    <row r="75" spans="1:6" outlineLevel="1" x14ac:dyDescent="0.2">
      <c r="A75" s="1" t="s">
        <v>201</v>
      </c>
      <c r="B75" s="8" t="s">
        <v>202</v>
      </c>
      <c r="C75" s="26" t="s">
        <v>203</v>
      </c>
      <c r="D75" s="23">
        <f t="shared" si="0"/>
        <v>-1397000</v>
      </c>
      <c r="E75" s="24">
        <v>0</v>
      </c>
      <c r="F75" s="24">
        <v>-1397000</v>
      </c>
    </row>
    <row r="76" spans="1:6" outlineLevel="1" x14ac:dyDescent="0.2">
      <c r="A76" s="1" t="s">
        <v>204</v>
      </c>
      <c r="B76" s="8" t="s">
        <v>205</v>
      </c>
      <c r="C76" s="26" t="s">
        <v>206</v>
      </c>
      <c r="D76" s="23">
        <f t="shared" si="0"/>
        <v>714583.05</v>
      </c>
      <c r="E76" s="24">
        <v>254110.03</v>
      </c>
      <c r="F76" s="24">
        <v>968693.08000000007</v>
      </c>
    </row>
    <row r="77" spans="1:6" outlineLevel="1" x14ac:dyDescent="0.2">
      <c r="A77" s="1" t="s">
        <v>207</v>
      </c>
      <c r="B77" s="8" t="s">
        <v>208</v>
      </c>
      <c r="C77" s="26" t="s">
        <v>209</v>
      </c>
      <c r="D77" s="23">
        <f t="shared" ref="D77:D140" si="1">F77-E77</f>
        <v>41215817</v>
      </c>
      <c r="E77" s="24">
        <v>214548</v>
      </c>
      <c r="F77" s="24">
        <v>41430365</v>
      </c>
    </row>
    <row r="78" spans="1:6" outlineLevel="1" x14ac:dyDescent="0.2">
      <c r="A78" s="1" t="s">
        <v>210</v>
      </c>
      <c r="B78" s="8" t="s">
        <v>211</v>
      </c>
      <c r="C78" s="26" t="s">
        <v>212</v>
      </c>
      <c r="D78" s="23">
        <f t="shared" si="1"/>
        <v>4926883</v>
      </c>
      <c r="E78" s="24">
        <v>-26486</v>
      </c>
      <c r="F78" s="24">
        <v>4900397</v>
      </c>
    </row>
    <row r="79" spans="1:6" outlineLevel="1" x14ac:dyDescent="0.2">
      <c r="A79" s="1" t="s">
        <v>213</v>
      </c>
      <c r="B79" s="8" t="s">
        <v>214</v>
      </c>
      <c r="C79" s="26" t="s">
        <v>215</v>
      </c>
      <c r="D79" s="23">
        <f t="shared" si="1"/>
        <v>-400000</v>
      </c>
      <c r="E79" s="24">
        <v>0</v>
      </c>
      <c r="F79" s="24">
        <v>-400000</v>
      </c>
    </row>
    <row r="80" spans="1:6" outlineLevel="1" x14ac:dyDescent="0.2">
      <c r="A80" s="1" t="s">
        <v>216</v>
      </c>
      <c r="B80" s="8" t="s">
        <v>217</v>
      </c>
      <c r="C80" s="26" t="s">
        <v>218</v>
      </c>
      <c r="D80" s="23">
        <f t="shared" si="1"/>
        <v>-638107</v>
      </c>
      <c r="E80" s="24">
        <v>0</v>
      </c>
      <c r="F80" s="24">
        <v>-638107</v>
      </c>
    </row>
    <row r="81" spans="1:6" outlineLevel="1" x14ac:dyDescent="0.2">
      <c r="A81" s="1" t="s">
        <v>219</v>
      </c>
      <c r="B81" s="8" t="s">
        <v>220</v>
      </c>
      <c r="C81" s="26" t="s">
        <v>221</v>
      </c>
      <c r="D81" s="23">
        <f t="shared" si="1"/>
        <v>-1225344</v>
      </c>
      <c r="E81" s="24">
        <v>0</v>
      </c>
      <c r="F81" s="24">
        <v>-1225344</v>
      </c>
    </row>
    <row r="82" spans="1:6" outlineLevel="1" x14ac:dyDescent="0.2">
      <c r="A82" s="1" t="s">
        <v>222</v>
      </c>
      <c r="B82" s="8" t="s">
        <v>223</v>
      </c>
      <c r="C82" s="26" t="s">
        <v>224</v>
      </c>
      <c r="D82" s="23">
        <f t="shared" si="1"/>
        <v>-1025097.999</v>
      </c>
      <c r="E82" s="24">
        <v>0</v>
      </c>
      <c r="F82" s="24">
        <v>-1025097.999</v>
      </c>
    </row>
    <row r="83" spans="1:6" outlineLevel="1" x14ac:dyDescent="0.2">
      <c r="A83" s="1" t="s">
        <v>225</v>
      </c>
      <c r="B83" s="8" t="s">
        <v>226</v>
      </c>
      <c r="C83" s="26" t="s">
        <v>227</v>
      </c>
      <c r="D83" s="23">
        <f t="shared" si="1"/>
        <v>5144215.09</v>
      </c>
      <c r="E83" s="24">
        <v>0</v>
      </c>
      <c r="F83" s="24">
        <v>5144215.09</v>
      </c>
    </row>
    <row r="84" spans="1:6" outlineLevel="1" x14ac:dyDescent="0.2">
      <c r="A84" s="1" t="s">
        <v>228</v>
      </c>
      <c r="B84" s="8" t="s">
        <v>229</v>
      </c>
      <c r="C84" s="26" t="s">
        <v>230</v>
      </c>
      <c r="D84" s="23">
        <f t="shared" si="1"/>
        <v>-178576.61</v>
      </c>
      <c r="E84" s="24">
        <v>-35840.83</v>
      </c>
      <c r="F84" s="24">
        <v>-214417.44</v>
      </c>
    </row>
    <row r="85" spans="1:6" outlineLevel="1" x14ac:dyDescent="0.2">
      <c r="A85" s="1" t="s">
        <v>231</v>
      </c>
      <c r="B85" s="8" t="s">
        <v>232</v>
      </c>
      <c r="C85" s="26" t="s">
        <v>233</v>
      </c>
      <c r="D85" s="23">
        <f t="shared" si="1"/>
        <v>-1012523.94</v>
      </c>
      <c r="E85" s="24">
        <v>7156</v>
      </c>
      <c r="F85" s="24">
        <v>-1005367.94</v>
      </c>
    </row>
    <row r="86" spans="1:6" outlineLevel="1" x14ac:dyDescent="0.2">
      <c r="A86" s="1" t="s">
        <v>234</v>
      </c>
      <c r="B86" s="8" t="s">
        <v>235</v>
      </c>
      <c r="C86" s="26" t="s">
        <v>236</v>
      </c>
      <c r="D86" s="23">
        <f t="shared" si="1"/>
        <v>-144092.55000000002</v>
      </c>
      <c r="E86" s="24">
        <v>1767</v>
      </c>
      <c r="F86" s="24">
        <v>-142325.55000000002</v>
      </c>
    </row>
    <row r="87" spans="1:6" outlineLevel="1" x14ac:dyDescent="0.2">
      <c r="A87" s="1" t="s">
        <v>237</v>
      </c>
      <c r="B87" s="8" t="s">
        <v>238</v>
      </c>
      <c r="C87" s="26" t="s">
        <v>239</v>
      </c>
      <c r="D87" s="23">
        <f t="shared" si="1"/>
        <v>1445112.1400000001</v>
      </c>
      <c r="E87" s="24">
        <v>0</v>
      </c>
      <c r="F87" s="24">
        <v>1445112.1400000001</v>
      </c>
    </row>
    <row r="88" spans="1:6" outlineLevel="1" x14ac:dyDescent="0.2">
      <c r="A88" s="1" t="s">
        <v>240</v>
      </c>
      <c r="B88" s="8" t="s">
        <v>241</v>
      </c>
      <c r="C88" s="26" t="s">
        <v>242</v>
      </c>
      <c r="D88" s="23">
        <f t="shared" si="1"/>
        <v>-31981.45</v>
      </c>
      <c r="E88" s="24">
        <v>-6418.77</v>
      </c>
      <c r="F88" s="24">
        <v>-38400.22</v>
      </c>
    </row>
    <row r="89" spans="1:6" outlineLevel="1" x14ac:dyDescent="0.2">
      <c r="A89" s="1" t="s">
        <v>243</v>
      </c>
      <c r="B89" s="8" t="s">
        <v>244</v>
      </c>
      <c r="C89" s="26" t="s">
        <v>245</v>
      </c>
      <c r="D89" s="23">
        <f t="shared" si="1"/>
        <v>-283974.53999999998</v>
      </c>
      <c r="E89" s="24">
        <v>1282</v>
      </c>
      <c r="F89" s="24">
        <v>-282692.53999999998</v>
      </c>
    </row>
    <row r="90" spans="1:6" outlineLevel="1" x14ac:dyDescent="0.2">
      <c r="A90" s="1" t="s">
        <v>246</v>
      </c>
      <c r="B90" s="8" t="s">
        <v>247</v>
      </c>
      <c r="C90" s="26" t="s">
        <v>248</v>
      </c>
      <c r="D90" s="23">
        <f t="shared" si="1"/>
        <v>-60874.130000000005</v>
      </c>
      <c r="E90" s="24">
        <v>316</v>
      </c>
      <c r="F90" s="24">
        <v>-60558.130000000005</v>
      </c>
    </row>
    <row r="91" spans="1:6" outlineLevel="1" x14ac:dyDescent="0.2">
      <c r="A91" s="1" t="s">
        <v>249</v>
      </c>
      <c r="B91" s="8" t="s">
        <v>250</v>
      </c>
      <c r="C91" s="26" t="s">
        <v>251</v>
      </c>
      <c r="D91" s="23">
        <f t="shared" si="1"/>
        <v>-46875000</v>
      </c>
      <c r="E91" s="24">
        <v>0</v>
      </c>
      <c r="F91" s="24">
        <v>-46875000</v>
      </c>
    </row>
    <row r="92" spans="1:6" outlineLevel="1" x14ac:dyDescent="0.2">
      <c r="A92" s="1" t="s">
        <v>252</v>
      </c>
      <c r="B92" s="8" t="s">
        <v>253</v>
      </c>
      <c r="C92" s="26" t="s">
        <v>254</v>
      </c>
      <c r="D92" s="23">
        <f t="shared" si="1"/>
        <v>-6125000</v>
      </c>
      <c r="E92" s="24">
        <v>0</v>
      </c>
      <c r="F92" s="24">
        <v>-6125000</v>
      </c>
    </row>
    <row r="93" spans="1:6" outlineLevel="1" x14ac:dyDescent="0.2">
      <c r="A93" s="1" t="s">
        <v>255</v>
      </c>
      <c r="B93" s="8" t="s">
        <v>256</v>
      </c>
      <c r="C93" s="26" t="s">
        <v>257</v>
      </c>
      <c r="D93" s="23">
        <f t="shared" si="1"/>
        <v>-15757962.92</v>
      </c>
      <c r="E93" s="24">
        <v>0</v>
      </c>
      <c r="F93" s="24">
        <v>-15757962.92</v>
      </c>
    </row>
    <row r="94" spans="1:6" outlineLevel="1" x14ac:dyDescent="0.2">
      <c r="A94" s="1" t="s">
        <v>258</v>
      </c>
      <c r="B94" s="8" t="s">
        <v>259</v>
      </c>
      <c r="C94" s="26" t="s">
        <v>260</v>
      </c>
      <c r="D94" s="23">
        <f t="shared" si="1"/>
        <v>-10293798.490000002</v>
      </c>
      <c r="E94" s="24">
        <v>-11931735.43</v>
      </c>
      <c r="F94" s="24">
        <v>-22225533.920000002</v>
      </c>
    </row>
    <row r="95" spans="1:6" outlineLevel="1" x14ac:dyDescent="0.2">
      <c r="A95" s="1" t="s">
        <v>261</v>
      </c>
      <c r="B95" s="8" t="s">
        <v>262</v>
      </c>
      <c r="C95" s="26" t="s">
        <v>263</v>
      </c>
      <c r="D95" s="23">
        <f t="shared" si="1"/>
        <v>7430831.6699999999</v>
      </c>
      <c r="E95" s="24">
        <v>6376889.6799999997</v>
      </c>
      <c r="F95" s="24">
        <v>13807721.35</v>
      </c>
    </row>
    <row r="96" spans="1:6" outlineLevel="1" x14ac:dyDescent="0.2">
      <c r="A96" s="1" t="s">
        <v>264</v>
      </c>
      <c r="B96" s="8" t="s">
        <v>265</v>
      </c>
      <c r="C96" s="26" t="s">
        <v>266</v>
      </c>
      <c r="D96" s="23">
        <f t="shared" si="1"/>
        <v>-19402107.059999999</v>
      </c>
      <c r="E96" s="24">
        <v>0</v>
      </c>
      <c r="F96" s="24">
        <v>-19402107.059999999</v>
      </c>
    </row>
    <row r="97" spans="1:6" outlineLevel="1" x14ac:dyDescent="0.2">
      <c r="A97" s="1" t="s">
        <v>267</v>
      </c>
      <c r="B97" s="8" t="s">
        <v>268</v>
      </c>
      <c r="C97" s="26" t="s">
        <v>269</v>
      </c>
      <c r="D97" s="23">
        <f t="shared" si="1"/>
        <v>1261184.67</v>
      </c>
      <c r="E97" s="24">
        <v>195401.38</v>
      </c>
      <c r="F97" s="24">
        <v>1456586.05</v>
      </c>
    </row>
    <row r="98" spans="1:6" outlineLevel="1" x14ac:dyDescent="0.2">
      <c r="A98" s="1" t="s">
        <v>270</v>
      </c>
      <c r="B98" s="8" t="s">
        <v>271</v>
      </c>
      <c r="C98" s="26" t="s">
        <v>272</v>
      </c>
      <c r="D98" s="23">
        <f t="shared" si="1"/>
        <v>-8454119.0600000005</v>
      </c>
      <c r="E98" s="24">
        <v>184612.4</v>
      </c>
      <c r="F98" s="24">
        <v>-8269506.6600000001</v>
      </c>
    </row>
    <row r="99" spans="1:6" outlineLevel="1" x14ac:dyDescent="0.2">
      <c r="A99" s="1" t="s">
        <v>273</v>
      </c>
      <c r="B99" s="8" t="s">
        <v>274</v>
      </c>
      <c r="C99" s="26" t="s">
        <v>275</v>
      </c>
      <c r="D99" s="23">
        <f t="shared" si="1"/>
        <v>-1134866.6100000001</v>
      </c>
      <c r="E99" s="24">
        <v>-78261.48</v>
      </c>
      <c r="F99" s="24">
        <v>-1213128.0900000001</v>
      </c>
    </row>
    <row r="100" spans="1:6" outlineLevel="1" x14ac:dyDescent="0.2">
      <c r="A100" s="1" t="s">
        <v>276</v>
      </c>
      <c r="B100" s="8" t="s">
        <v>277</v>
      </c>
      <c r="C100" s="26" t="s">
        <v>278</v>
      </c>
      <c r="D100" s="23">
        <f t="shared" si="1"/>
        <v>-403192.27</v>
      </c>
      <c r="E100" s="24">
        <v>0</v>
      </c>
      <c r="F100" s="24">
        <v>-403192.27</v>
      </c>
    </row>
    <row r="101" spans="1:6" outlineLevel="1" x14ac:dyDescent="0.2">
      <c r="A101" s="1" t="s">
        <v>279</v>
      </c>
      <c r="B101" s="8" t="s">
        <v>280</v>
      </c>
      <c r="C101" s="26" t="s">
        <v>281</v>
      </c>
      <c r="D101" s="23">
        <f t="shared" si="1"/>
        <v>-32782461.09</v>
      </c>
      <c r="E101" s="24">
        <v>31288.98</v>
      </c>
      <c r="F101" s="24">
        <v>-32751172.109999999</v>
      </c>
    </row>
    <row r="102" spans="1:6" outlineLevel="1" x14ac:dyDescent="0.2">
      <c r="A102" s="1" t="s">
        <v>282</v>
      </c>
      <c r="B102" s="8" t="s">
        <v>283</v>
      </c>
      <c r="C102" s="26" t="s">
        <v>284</v>
      </c>
      <c r="D102" s="23">
        <f t="shared" si="1"/>
        <v>-1946325.1</v>
      </c>
      <c r="E102" s="24">
        <v>81592.58</v>
      </c>
      <c r="F102" s="24">
        <v>-1864732.52</v>
      </c>
    </row>
    <row r="103" spans="1:6" outlineLevel="1" x14ac:dyDescent="0.2">
      <c r="A103" s="1" t="s">
        <v>285</v>
      </c>
      <c r="B103" s="8" t="s">
        <v>286</v>
      </c>
      <c r="C103" s="26" t="s">
        <v>287</v>
      </c>
      <c r="D103" s="23">
        <f t="shared" si="1"/>
        <v>-25588808.609999999</v>
      </c>
      <c r="E103" s="24">
        <v>119276.90000000001</v>
      </c>
      <c r="F103" s="24">
        <v>-25469531.710000001</v>
      </c>
    </row>
    <row r="104" spans="1:6" outlineLevel="1" x14ac:dyDescent="0.2">
      <c r="A104" s="1" t="s">
        <v>288</v>
      </c>
      <c r="B104" s="8" t="s">
        <v>289</v>
      </c>
      <c r="C104" s="26" t="s">
        <v>290</v>
      </c>
      <c r="D104" s="23">
        <f t="shared" si="1"/>
        <v>-1458107.5899999999</v>
      </c>
      <c r="E104" s="24">
        <v>-815956.93</v>
      </c>
      <c r="F104" s="24">
        <v>-2274064.52</v>
      </c>
    </row>
    <row r="105" spans="1:6" outlineLevel="1" x14ac:dyDescent="0.2">
      <c r="A105" s="1" t="s">
        <v>291</v>
      </c>
      <c r="B105" s="8" t="s">
        <v>292</v>
      </c>
      <c r="C105" s="26" t="s">
        <v>293</v>
      </c>
      <c r="D105" s="23">
        <f t="shared" si="1"/>
        <v>-11846899.080000002</v>
      </c>
      <c r="E105" s="24">
        <v>-8870309.4299999997</v>
      </c>
      <c r="F105" s="24">
        <v>-20717208.510000002</v>
      </c>
    </row>
    <row r="106" spans="1:6" outlineLevel="1" x14ac:dyDescent="0.2">
      <c r="A106" s="1" t="s">
        <v>294</v>
      </c>
      <c r="B106" s="8" t="s">
        <v>295</v>
      </c>
      <c r="C106" s="26" t="s">
        <v>296</v>
      </c>
      <c r="D106" s="23">
        <f t="shared" si="1"/>
        <v>-9410266.3909999989</v>
      </c>
      <c r="E106" s="24">
        <v>2436152.34</v>
      </c>
      <c r="F106" s="24">
        <v>-6974114.051</v>
      </c>
    </row>
    <row r="107" spans="1:6" outlineLevel="1" x14ac:dyDescent="0.2">
      <c r="A107" s="1" t="s">
        <v>297</v>
      </c>
      <c r="B107" s="8" t="s">
        <v>298</v>
      </c>
      <c r="C107" s="26" t="s">
        <v>299</v>
      </c>
      <c r="D107" s="23">
        <f t="shared" si="1"/>
        <v>-7985883.4900000002</v>
      </c>
      <c r="E107" s="24">
        <v>3874718.71</v>
      </c>
      <c r="F107" s="24">
        <v>-4111164.78</v>
      </c>
    </row>
    <row r="108" spans="1:6" outlineLevel="1" x14ac:dyDescent="0.2">
      <c r="A108" s="1" t="s">
        <v>300</v>
      </c>
      <c r="B108" s="8" t="s">
        <v>301</v>
      </c>
      <c r="C108" s="26" t="s">
        <v>302</v>
      </c>
      <c r="D108" s="23">
        <f t="shared" si="1"/>
        <v>-231009.87</v>
      </c>
      <c r="E108" s="24">
        <v>47536.800000000003</v>
      </c>
      <c r="F108" s="24">
        <v>-183473.07</v>
      </c>
    </row>
    <row r="109" spans="1:6" outlineLevel="1" x14ac:dyDescent="0.2">
      <c r="A109" s="1" t="s">
        <v>303</v>
      </c>
      <c r="B109" s="8" t="s">
        <v>304</v>
      </c>
      <c r="C109" s="26" t="s">
        <v>305</v>
      </c>
      <c r="D109" s="23">
        <f t="shared" si="1"/>
        <v>23348.959999999999</v>
      </c>
      <c r="E109" s="24">
        <v>-53052.68</v>
      </c>
      <c r="F109" s="24">
        <v>-29703.72</v>
      </c>
    </row>
    <row r="110" spans="1:6" outlineLevel="1" x14ac:dyDescent="0.2">
      <c r="A110" s="1" t="s">
        <v>306</v>
      </c>
      <c r="B110" s="8" t="s">
        <v>307</v>
      </c>
      <c r="C110" s="26" t="s">
        <v>308</v>
      </c>
      <c r="D110" s="23">
        <f t="shared" si="1"/>
        <v>734822.76999999955</v>
      </c>
      <c r="E110" s="24">
        <v>-5833402.7199999997</v>
      </c>
      <c r="F110" s="24">
        <v>-5098579.95</v>
      </c>
    </row>
    <row r="111" spans="1:6" outlineLevel="1" x14ac:dyDescent="0.2">
      <c r="A111" s="1" t="s">
        <v>309</v>
      </c>
      <c r="B111" s="8" t="s">
        <v>310</v>
      </c>
      <c r="C111" s="26" t="s">
        <v>311</v>
      </c>
      <c r="D111" s="23">
        <f t="shared" si="1"/>
        <v>-1393280.1400000001</v>
      </c>
      <c r="E111" s="24">
        <v>0</v>
      </c>
      <c r="F111" s="24">
        <v>-1393280.1400000001</v>
      </c>
    </row>
    <row r="112" spans="1:6" outlineLevel="1" x14ac:dyDescent="0.2">
      <c r="A112" s="1" t="s">
        <v>312</v>
      </c>
      <c r="B112" s="8" t="s">
        <v>313</v>
      </c>
      <c r="C112" s="26" t="s">
        <v>314</v>
      </c>
      <c r="D112" s="23">
        <f t="shared" si="1"/>
        <v>-1033749.81</v>
      </c>
      <c r="E112" s="24">
        <v>864282.64</v>
      </c>
      <c r="F112" s="24">
        <v>-169467.17</v>
      </c>
    </row>
    <row r="113" spans="1:6" outlineLevel="1" x14ac:dyDescent="0.2">
      <c r="A113" s="1" t="s">
        <v>315</v>
      </c>
      <c r="B113" s="8" t="s">
        <v>316</v>
      </c>
      <c r="C113" s="26" t="s">
        <v>317</v>
      </c>
      <c r="D113" s="23">
        <f t="shared" si="1"/>
        <v>-53914134.910000004</v>
      </c>
      <c r="E113" s="24">
        <v>-10370831.539999999</v>
      </c>
      <c r="F113" s="24">
        <v>-64284966.450000003</v>
      </c>
    </row>
    <row r="114" spans="1:6" outlineLevel="1" x14ac:dyDescent="0.2">
      <c r="A114" s="1" t="s">
        <v>318</v>
      </c>
      <c r="B114" s="8" t="s">
        <v>319</v>
      </c>
      <c r="C114" s="26" t="s">
        <v>320</v>
      </c>
      <c r="D114" s="23">
        <f t="shared" si="1"/>
        <v>-21511.160000000003</v>
      </c>
      <c r="E114" s="24">
        <v>12626.29</v>
      </c>
      <c r="F114" s="24">
        <v>-8884.8700000000008</v>
      </c>
    </row>
    <row r="115" spans="1:6" outlineLevel="1" x14ac:dyDescent="0.2">
      <c r="A115" s="1" t="s">
        <v>321</v>
      </c>
      <c r="B115" s="8" t="s">
        <v>322</v>
      </c>
      <c r="C115" s="26" t="s">
        <v>323</v>
      </c>
      <c r="D115" s="23">
        <f t="shared" si="1"/>
        <v>-3361764.6179999998</v>
      </c>
      <c r="E115" s="24">
        <v>16893</v>
      </c>
      <c r="F115" s="24">
        <v>-3344871.6179999998</v>
      </c>
    </row>
    <row r="116" spans="1:6" outlineLevel="1" x14ac:dyDescent="0.2">
      <c r="A116" s="1" t="s">
        <v>324</v>
      </c>
      <c r="B116" s="8" t="s">
        <v>325</v>
      </c>
      <c r="C116" s="26" t="s">
        <v>326</v>
      </c>
      <c r="D116" s="23">
        <f t="shared" si="1"/>
        <v>3254307.5419999999</v>
      </c>
      <c r="E116" s="24">
        <v>18006</v>
      </c>
      <c r="F116" s="24">
        <v>3272313.5419999999</v>
      </c>
    </row>
    <row r="117" spans="1:6" outlineLevel="1" x14ac:dyDescent="0.2">
      <c r="A117" s="1" t="s">
        <v>327</v>
      </c>
      <c r="B117" s="8" t="s">
        <v>328</v>
      </c>
      <c r="C117" s="26" t="s">
        <v>329</v>
      </c>
      <c r="D117" s="23">
        <f t="shared" si="1"/>
        <v>-375411</v>
      </c>
      <c r="E117" s="24">
        <v>-22083</v>
      </c>
      <c r="F117" s="24">
        <v>-397494</v>
      </c>
    </row>
    <row r="118" spans="1:6" outlineLevel="1" x14ac:dyDescent="0.2">
      <c r="A118" s="1" t="s">
        <v>330</v>
      </c>
      <c r="B118" s="8" t="s">
        <v>331</v>
      </c>
      <c r="C118" s="26" t="s">
        <v>332</v>
      </c>
      <c r="D118" s="23">
        <f t="shared" si="1"/>
        <v>49392.892000000051</v>
      </c>
      <c r="E118" s="24">
        <v>-318244.09000000003</v>
      </c>
      <c r="F118" s="24">
        <v>-268851.19799999997</v>
      </c>
    </row>
    <row r="119" spans="1:6" outlineLevel="1" x14ac:dyDescent="0.2">
      <c r="A119" s="1" t="s">
        <v>333</v>
      </c>
      <c r="B119" s="8" t="s">
        <v>334</v>
      </c>
      <c r="C119" s="26" t="s">
        <v>335</v>
      </c>
      <c r="D119" s="23">
        <f t="shared" si="1"/>
        <v>37.519999999999996</v>
      </c>
      <c r="E119" s="24">
        <v>42</v>
      </c>
      <c r="F119" s="24">
        <v>79.52</v>
      </c>
    </row>
    <row r="120" spans="1:6" outlineLevel="1" x14ac:dyDescent="0.2">
      <c r="A120" s="1" t="s">
        <v>336</v>
      </c>
      <c r="B120" s="8" t="s">
        <v>337</v>
      </c>
      <c r="C120" s="26" t="s">
        <v>338</v>
      </c>
      <c r="D120" s="23">
        <f t="shared" si="1"/>
        <v>-306117</v>
      </c>
      <c r="E120" s="24">
        <v>-33889</v>
      </c>
      <c r="F120" s="24">
        <v>-340006</v>
      </c>
    </row>
    <row r="121" spans="1:6" outlineLevel="1" x14ac:dyDescent="0.2">
      <c r="A121" s="1" t="s">
        <v>339</v>
      </c>
      <c r="B121" s="8" t="s">
        <v>340</v>
      </c>
      <c r="C121" s="26" t="s">
        <v>341</v>
      </c>
      <c r="D121" s="23">
        <f t="shared" si="1"/>
        <v>-120200</v>
      </c>
      <c r="E121" s="24">
        <v>-45000</v>
      </c>
      <c r="F121" s="24">
        <v>-165200</v>
      </c>
    </row>
    <row r="122" spans="1:6" outlineLevel="1" x14ac:dyDescent="0.2">
      <c r="A122" s="1" t="s">
        <v>342</v>
      </c>
      <c r="B122" s="8" t="s">
        <v>343</v>
      </c>
      <c r="C122" s="26" t="s">
        <v>344</v>
      </c>
      <c r="D122" s="23">
        <f t="shared" si="1"/>
        <v>-421.36</v>
      </c>
      <c r="E122" s="24">
        <v>0</v>
      </c>
      <c r="F122" s="24">
        <v>-421.36</v>
      </c>
    </row>
    <row r="123" spans="1:6" outlineLevel="1" x14ac:dyDescent="0.2">
      <c r="A123" s="1" t="s">
        <v>345</v>
      </c>
      <c r="B123" s="8" t="s">
        <v>346</v>
      </c>
      <c r="C123" s="26" t="s">
        <v>347</v>
      </c>
      <c r="D123" s="23">
        <f t="shared" si="1"/>
        <v>-22784.84</v>
      </c>
      <c r="E123" s="24">
        <v>-2651.06</v>
      </c>
      <c r="F123" s="24">
        <v>-25435.9</v>
      </c>
    </row>
    <row r="124" spans="1:6" outlineLevel="1" x14ac:dyDescent="0.2">
      <c r="A124" s="1" t="s">
        <v>348</v>
      </c>
      <c r="B124" s="8" t="s">
        <v>349</v>
      </c>
      <c r="C124" s="26" t="s">
        <v>350</v>
      </c>
      <c r="D124" s="23">
        <f t="shared" si="1"/>
        <v>-6746.5</v>
      </c>
      <c r="E124" s="24">
        <v>-1792.9</v>
      </c>
      <c r="F124" s="24">
        <v>-8539.4</v>
      </c>
    </row>
    <row r="125" spans="1:6" outlineLevel="1" x14ac:dyDescent="0.2">
      <c r="A125" s="1" t="s">
        <v>351</v>
      </c>
      <c r="B125" s="8" t="s">
        <v>352</v>
      </c>
      <c r="C125" s="26" t="s">
        <v>353</v>
      </c>
      <c r="D125" s="23">
        <f t="shared" si="1"/>
        <v>86459.48000000001</v>
      </c>
      <c r="E125" s="24">
        <v>-3637.38</v>
      </c>
      <c r="F125" s="24">
        <v>82822.100000000006</v>
      </c>
    </row>
    <row r="126" spans="1:6" outlineLevel="1" x14ac:dyDescent="0.2">
      <c r="A126" s="1" t="s">
        <v>354</v>
      </c>
      <c r="B126" s="8" t="s">
        <v>355</v>
      </c>
      <c r="C126" s="26" t="s">
        <v>356</v>
      </c>
      <c r="D126" s="23">
        <f t="shared" si="1"/>
        <v>-70352.28</v>
      </c>
      <c r="E126" s="24">
        <v>0</v>
      </c>
      <c r="F126" s="24">
        <v>-70352.28</v>
      </c>
    </row>
    <row r="127" spans="1:6" outlineLevel="1" x14ac:dyDescent="0.2">
      <c r="A127" s="1" t="s">
        <v>357</v>
      </c>
      <c r="B127" s="8" t="s">
        <v>358</v>
      </c>
      <c r="C127" s="26" t="s">
        <v>359</v>
      </c>
      <c r="D127" s="23">
        <f t="shared" si="1"/>
        <v>23557.64</v>
      </c>
      <c r="E127" s="24">
        <v>0</v>
      </c>
      <c r="F127" s="24">
        <v>23557.64</v>
      </c>
    </row>
    <row r="128" spans="1:6" outlineLevel="1" x14ac:dyDescent="0.2">
      <c r="A128" s="1" t="s">
        <v>360</v>
      </c>
      <c r="B128" s="8" t="s">
        <v>361</v>
      </c>
      <c r="C128" s="26" t="s">
        <v>362</v>
      </c>
      <c r="D128" s="23">
        <f t="shared" si="1"/>
        <v>-17757.13</v>
      </c>
      <c r="E128" s="24">
        <v>0</v>
      </c>
      <c r="F128" s="24">
        <v>-17757.13</v>
      </c>
    </row>
    <row r="129" spans="1:6" outlineLevel="1" x14ac:dyDescent="0.2">
      <c r="A129" s="1" t="s">
        <v>363</v>
      </c>
      <c r="B129" s="8" t="s">
        <v>364</v>
      </c>
      <c r="C129" s="26" t="s">
        <v>365</v>
      </c>
      <c r="D129" s="23">
        <f t="shared" si="1"/>
        <v>-1688.6000000000001</v>
      </c>
      <c r="E129" s="24">
        <v>0</v>
      </c>
      <c r="F129" s="24">
        <v>-1688.6000000000001</v>
      </c>
    </row>
    <row r="130" spans="1:6" outlineLevel="1" x14ac:dyDescent="0.2">
      <c r="A130" s="1" t="s">
        <v>366</v>
      </c>
      <c r="B130" s="8" t="s">
        <v>367</v>
      </c>
      <c r="C130" s="26" t="s">
        <v>368</v>
      </c>
      <c r="D130" s="23">
        <f t="shared" si="1"/>
        <v>-3676.73</v>
      </c>
      <c r="E130" s="24">
        <v>0</v>
      </c>
      <c r="F130" s="24">
        <v>-3676.73</v>
      </c>
    </row>
    <row r="131" spans="1:6" outlineLevel="1" x14ac:dyDescent="0.2">
      <c r="A131" s="1" t="s">
        <v>369</v>
      </c>
      <c r="B131" s="8" t="s">
        <v>370</v>
      </c>
      <c r="C131" s="26" t="s">
        <v>371</v>
      </c>
      <c r="D131" s="23">
        <f t="shared" si="1"/>
        <v>-8601.7200000000012</v>
      </c>
      <c r="E131" s="24">
        <v>-1156.6600000000001</v>
      </c>
      <c r="F131" s="24">
        <v>-9758.380000000001</v>
      </c>
    </row>
    <row r="132" spans="1:6" outlineLevel="1" x14ac:dyDescent="0.2">
      <c r="A132" s="1" t="s">
        <v>372</v>
      </c>
      <c r="B132" s="8" t="s">
        <v>373</v>
      </c>
      <c r="C132" s="26" t="s">
        <v>374</v>
      </c>
      <c r="D132" s="23">
        <f t="shared" si="1"/>
        <v>-14762.780000000002</v>
      </c>
      <c r="E132" s="24">
        <v>-21805.69</v>
      </c>
      <c r="F132" s="24">
        <v>-36568.47</v>
      </c>
    </row>
    <row r="133" spans="1:6" outlineLevel="1" x14ac:dyDescent="0.2">
      <c r="A133" s="1" t="s">
        <v>375</v>
      </c>
      <c r="B133" s="8" t="s">
        <v>376</v>
      </c>
      <c r="C133" s="26" t="s">
        <v>377</v>
      </c>
      <c r="D133" s="23">
        <f t="shared" si="1"/>
        <v>-16329997.134</v>
      </c>
      <c r="E133" s="24">
        <v>3415907.25</v>
      </c>
      <c r="F133" s="24">
        <v>-12914089.884</v>
      </c>
    </row>
    <row r="134" spans="1:6" outlineLevel="1" x14ac:dyDescent="0.2">
      <c r="A134" s="1" t="s">
        <v>378</v>
      </c>
      <c r="B134" s="8" t="s">
        <v>379</v>
      </c>
      <c r="C134" s="26" t="s">
        <v>380</v>
      </c>
      <c r="D134" s="23">
        <f t="shared" si="1"/>
        <v>-384541.49999999977</v>
      </c>
      <c r="E134" s="24">
        <v>-1622011.8900000001</v>
      </c>
      <c r="F134" s="24">
        <v>-2006553.39</v>
      </c>
    </row>
    <row r="135" spans="1:6" outlineLevel="1" x14ac:dyDescent="0.2">
      <c r="A135" s="1" t="s">
        <v>381</v>
      </c>
      <c r="B135" s="8" t="s">
        <v>382</v>
      </c>
      <c r="C135" s="26" t="s">
        <v>383</v>
      </c>
      <c r="D135" s="23">
        <f t="shared" si="1"/>
        <v>-2050331.0100000002</v>
      </c>
      <c r="E135" s="24">
        <v>391927.56</v>
      </c>
      <c r="F135" s="24">
        <v>-1658403.4500000002</v>
      </c>
    </row>
    <row r="136" spans="1:6" outlineLevel="1" x14ac:dyDescent="0.2">
      <c r="A136" s="1" t="s">
        <v>384</v>
      </c>
      <c r="B136" s="8" t="s">
        <v>385</v>
      </c>
      <c r="C136" s="26" t="s">
        <v>386</v>
      </c>
      <c r="D136" s="23">
        <f t="shared" si="1"/>
        <v>-759594.08</v>
      </c>
      <c r="E136" s="24">
        <v>-18469.560000000001</v>
      </c>
      <c r="F136" s="24">
        <v>-778063.64</v>
      </c>
    </row>
    <row r="137" spans="1:6" outlineLevel="1" x14ac:dyDescent="0.2">
      <c r="A137" s="1" t="s">
        <v>387</v>
      </c>
      <c r="B137" s="8" t="s">
        <v>388</v>
      </c>
      <c r="C137" s="26" t="s">
        <v>389</v>
      </c>
      <c r="D137" s="23">
        <f t="shared" si="1"/>
        <v>-16127.45</v>
      </c>
      <c r="E137" s="24">
        <v>0</v>
      </c>
      <c r="F137" s="24">
        <v>-16127.45</v>
      </c>
    </row>
    <row r="138" spans="1:6" outlineLevel="1" x14ac:dyDescent="0.2">
      <c r="A138" s="1" t="s">
        <v>390</v>
      </c>
      <c r="B138" s="8" t="s">
        <v>391</v>
      </c>
      <c r="C138" s="26" t="s">
        <v>392</v>
      </c>
      <c r="D138" s="23">
        <f t="shared" si="1"/>
        <v>-703689.55</v>
      </c>
      <c r="E138" s="24">
        <v>703689.55</v>
      </c>
      <c r="F138" s="24">
        <v>0</v>
      </c>
    </row>
    <row r="139" spans="1:6" outlineLevel="1" x14ac:dyDescent="0.2">
      <c r="A139" s="1" t="s">
        <v>393</v>
      </c>
      <c r="B139" s="8" t="s">
        <v>394</v>
      </c>
      <c r="C139" s="26" t="s">
        <v>395</v>
      </c>
      <c r="D139" s="23">
        <f t="shared" si="1"/>
        <v>-14552958.120000001</v>
      </c>
      <c r="E139" s="24">
        <v>271184.46000000002</v>
      </c>
      <c r="F139" s="24">
        <v>-14281773.66</v>
      </c>
    </row>
    <row r="140" spans="1:6" outlineLevel="1" x14ac:dyDescent="0.2">
      <c r="A140" s="1" t="s">
        <v>396</v>
      </c>
      <c r="B140" s="8" t="s">
        <v>397</v>
      </c>
      <c r="C140" s="26" t="s">
        <v>398</v>
      </c>
      <c r="D140" s="23">
        <f t="shared" si="1"/>
        <v>-5443896.96</v>
      </c>
      <c r="E140" s="24">
        <v>-1231855.68</v>
      </c>
      <c r="F140" s="24">
        <v>-6675752.6399999997</v>
      </c>
    </row>
    <row r="141" spans="1:6" outlineLevel="1" x14ac:dyDescent="0.2">
      <c r="A141" s="1" t="s">
        <v>399</v>
      </c>
      <c r="B141" s="8" t="s">
        <v>400</v>
      </c>
      <c r="C141" s="26" t="s">
        <v>401</v>
      </c>
      <c r="D141" s="23">
        <f t="shared" ref="D141:D204" si="2">F141-E141</f>
        <v>-1771476.91</v>
      </c>
      <c r="E141" s="24">
        <v>-85520.83</v>
      </c>
      <c r="F141" s="24">
        <v>-1856997.74</v>
      </c>
    </row>
    <row r="142" spans="1:6" outlineLevel="1" x14ac:dyDescent="0.2">
      <c r="A142" s="1" t="s">
        <v>402</v>
      </c>
      <c r="B142" s="8" t="s">
        <v>403</v>
      </c>
      <c r="C142" s="26" t="s">
        <v>404</v>
      </c>
      <c r="D142" s="23">
        <f t="shared" si="2"/>
        <v>-1426.8</v>
      </c>
      <c r="E142" s="24">
        <v>1426.8</v>
      </c>
      <c r="F142" s="24">
        <v>0</v>
      </c>
    </row>
    <row r="143" spans="1:6" outlineLevel="1" x14ac:dyDescent="0.2">
      <c r="A143" s="1" t="s">
        <v>405</v>
      </c>
      <c r="B143" s="8" t="s">
        <v>406</v>
      </c>
      <c r="C143" s="26" t="s">
        <v>407</v>
      </c>
      <c r="D143" s="23">
        <f t="shared" si="2"/>
        <v>-9587.6600000000017</v>
      </c>
      <c r="E143" s="24">
        <v>-1452.05</v>
      </c>
      <c r="F143" s="24">
        <v>-11039.710000000001</v>
      </c>
    </row>
    <row r="144" spans="1:6" outlineLevel="1" x14ac:dyDescent="0.2">
      <c r="A144" s="1" t="s">
        <v>408</v>
      </c>
      <c r="B144" s="8" t="s">
        <v>409</v>
      </c>
      <c r="C144" s="26" t="s">
        <v>410</v>
      </c>
      <c r="D144" s="23">
        <f t="shared" si="2"/>
        <v>-28809.440000000002</v>
      </c>
      <c r="E144" s="24">
        <v>18318.45</v>
      </c>
      <c r="F144" s="24">
        <v>-10490.99</v>
      </c>
    </row>
    <row r="145" spans="1:6" outlineLevel="1" x14ac:dyDescent="0.2">
      <c r="A145" s="1" t="s">
        <v>411</v>
      </c>
      <c r="B145" s="8" t="s">
        <v>412</v>
      </c>
      <c r="C145" s="26" t="s">
        <v>413</v>
      </c>
      <c r="D145" s="23">
        <f t="shared" si="2"/>
        <v>-21986.400000000001</v>
      </c>
      <c r="E145" s="24">
        <v>15</v>
      </c>
      <c r="F145" s="24">
        <v>-21971.4</v>
      </c>
    </row>
    <row r="146" spans="1:6" outlineLevel="1" x14ac:dyDescent="0.2">
      <c r="A146" s="1" t="s">
        <v>414</v>
      </c>
      <c r="B146" s="8" t="s">
        <v>415</v>
      </c>
      <c r="C146" s="26" t="s">
        <v>416</v>
      </c>
      <c r="D146" s="23">
        <f t="shared" si="2"/>
        <v>-90364.44</v>
      </c>
      <c r="E146" s="24">
        <v>482.96000000000004</v>
      </c>
      <c r="F146" s="24">
        <v>-89881.48</v>
      </c>
    </row>
    <row r="147" spans="1:6" outlineLevel="1" x14ac:dyDescent="0.2">
      <c r="A147" s="1" t="s">
        <v>417</v>
      </c>
      <c r="B147" s="8" t="s">
        <v>418</v>
      </c>
      <c r="C147" s="26" t="s">
        <v>419</v>
      </c>
      <c r="D147" s="23">
        <f t="shared" si="2"/>
        <v>-865781.96000000008</v>
      </c>
      <c r="E147" s="24">
        <v>-23833.74</v>
      </c>
      <c r="F147" s="24">
        <v>-889615.70000000007</v>
      </c>
    </row>
    <row r="148" spans="1:6" outlineLevel="1" x14ac:dyDescent="0.2">
      <c r="A148" s="1" t="s">
        <v>420</v>
      </c>
      <c r="B148" s="8" t="s">
        <v>421</v>
      </c>
      <c r="C148" s="26" t="s">
        <v>422</v>
      </c>
      <c r="D148" s="23">
        <f t="shared" si="2"/>
        <v>-94187.03</v>
      </c>
      <c r="E148" s="24">
        <v>-3271.4900000000002</v>
      </c>
      <c r="F148" s="24">
        <v>-97458.52</v>
      </c>
    </row>
    <row r="149" spans="1:6" outlineLevel="1" x14ac:dyDescent="0.2">
      <c r="A149" s="1" t="s">
        <v>423</v>
      </c>
      <c r="B149" s="8" t="s">
        <v>424</v>
      </c>
      <c r="C149" s="26" t="s">
        <v>425</v>
      </c>
      <c r="D149" s="23">
        <f t="shared" si="2"/>
        <v>9305.51</v>
      </c>
      <c r="E149" s="24">
        <v>-3442.29</v>
      </c>
      <c r="F149" s="24">
        <v>5863.22</v>
      </c>
    </row>
    <row r="150" spans="1:6" outlineLevel="1" x14ac:dyDescent="0.2">
      <c r="A150" s="1" t="s">
        <v>426</v>
      </c>
      <c r="B150" s="8" t="s">
        <v>427</v>
      </c>
      <c r="C150" s="26" t="s">
        <v>428</v>
      </c>
      <c r="D150" s="23">
        <f t="shared" si="2"/>
        <v>-187862.57</v>
      </c>
      <c r="E150" s="24">
        <v>-12836.550000000001</v>
      </c>
      <c r="F150" s="24">
        <v>-200699.12</v>
      </c>
    </row>
    <row r="151" spans="1:6" outlineLevel="1" x14ac:dyDescent="0.2">
      <c r="A151" s="1" t="s">
        <v>429</v>
      </c>
      <c r="B151" s="8" t="s">
        <v>430</v>
      </c>
      <c r="C151" s="26" t="s">
        <v>431</v>
      </c>
      <c r="D151" s="23">
        <f t="shared" si="2"/>
        <v>-281064.78000000003</v>
      </c>
      <c r="E151" s="24">
        <v>-1533.94</v>
      </c>
      <c r="F151" s="24">
        <v>-282598.72000000003</v>
      </c>
    </row>
    <row r="152" spans="1:6" outlineLevel="1" x14ac:dyDescent="0.2">
      <c r="A152" s="1" t="s">
        <v>432</v>
      </c>
      <c r="B152" s="8" t="s">
        <v>433</v>
      </c>
      <c r="C152" s="26" t="s">
        <v>434</v>
      </c>
      <c r="D152" s="23">
        <f t="shared" si="2"/>
        <v>0</v>
      </c>
      <c r="E152" s="24">
        <v>7973.31</v>
      </c>
      <c r="F152" s="24">
        <v>7973.31</v>
      </c>
    </row>
    <row r="153" spans="1:6" outlineLevel="1" x14ac:dyDescent="0.2">
      <c r="A153" s="1" t="s">
        <v>435</v>
      </c>
      <c r="B153" s="8" t="s">
        <v>436</v>
      </c>
      <c r="C153" s="26" t="s">
        <v>437</v>
      </c>
      <c r="D153" s="23">
        <f t="shared" si="2"/>
        <v>0</v>
      </c>
      <c r="E153" s="24">
        <v>-752.5</v>
      </c>
      <c r="F153" s="24">
        <v>-752.5</v>
      </c>
    </row>
    <row r="154" spans="1:6" outlineLevel="1" x14ac:dyDescent="0.2">
      <c r="A154" s="1" t="s">
        <v>438</v>
      </c>
      <c r="B154" s="8" t="s">
        <v>439</v>
      </c>
      <c r="C154" s="26" t="s">
        <v>440</v>
      </c>
      <c r="D154" s="23">
        <f t="shared" si="2"/>
        <v>-216613.74</v>
      </c>
      <c r="E154" s="24">
        <v>-107416.37</v>
      </c>
      <c r="F154" s="24">
        <v>-324030.11</v>
      </c>
    </row>
    <row r="155" spans="1:6" outlineLevel="1" x14ac:dyDescent="0.2">
      <c r="A155" s="1" t="s">
        <v>441</v>
      </c>
      <c r="B155" s="8" t="s">
        <v>442</v>
      </c>
      <c r="C155" s="26" t="s">
        <v>443</v>
      </c>
      <c r="D155" s="23">
        <f t="shared" si="2"/>
        <v>-2636300</v>
      </c>
      <c r="E155" s="24">
        <v>0</v>
      </c>
      <c r="F155" s="24">
        <v>-2636300</v>
      </c>
    </row>
    <row r="156" spans="1:6" outlineLevel="1" x14ac:dyDescent="0.2">
      <c r="A156" s="1" t="s">
        <v>444</v>
      </c>
      <c r="B156" s="8" t="s">
        <v>445</v>
      </c>
      <c r="C156" s="26" t="s">
        <v>446</v>
      </c>
      <c r="D156" s="23">
        <f t="shared" si="2"/>
        <v>-155815.56</v>
      </c>
      <c r="E156" s="24">
        <v>-3544.7000000000003</v>
      </c>
      <c r="F156" s="24">
        <v>-159360.26</v>
      </c>
    </row>
    <row r="157" spans="1:6" outlineLevel="1" x14ac:dyDescent="0.2">
      <c r="A157" s="1" t="s">
        <v>447</v>
      </c>
      <c r="B157" s="8" t="s">
        <v>448</v>
      </c>
      <c r="C157" s="26" t="s">
        <v>449</v>
      </c>
      <c r="D157" s="23">
        <f t="shared" si="2"/>
        <v>2130.29</v>
      </c>
      <c r="E157" s="24">
        <v>-2130.29</v>
      </c>
      <c r="F157" s="24">
        <v>0</v>
      </c>
    </row>
    <row r="158" spans="1:6" outlineLevel="1" x14ac:dyDescent="0.2">
      <c r="A158" s="1" t="s">
        <v>450</v>
      </c>
      <c r="B158" s="8" t="s">
        <v>451</v>
      </c>
      <c r="C158" s="26" t="s">
        <v>452</v>
      </c>
      <c r="D158" s="23">
        <f t="shared" si="2"/>
        <v>-1415866.44</v>
      </c>
      <c r="E158" s="24">
        <v>0</v>
      </c>
      <c r="F158" s="24">
        <v>-1415866.44</v>
      </c>
    </row>
    <row r="159" spans="1:6" outlineLevel="1" x14ac:dyDescent="0.2">
      <c r="A159" s="1" t="s">
        <v>453</v>
      </c>
      <c r="B159" s="8" t="s">
        <v>454</v>
      </c>
      <c r="C159" s="26" t="s">
        <v>455</v>
      </c>
      <c r="D159" s="23">
        <f t="shared" si="2"/>
        <v>-314827.17</v>
      </c>
      <c r="E159" s="24">
        <v>0</v>
      </c>
      <c r="F159" s="24">
        <v>-314827.17</v>
      </c>
    </row>
    <row r="160" spans="1:6" outlineLevel="1" x14ac:dyDescent="0.2">
      <c r="A160" s="1" t="s">
        <v>456</v>
      </c>
      <c r="B160" s="8" t="s">
        <v>457</v>
      </c>
      <c r="C160" s="26" t="s">
        <v>458</v>
      </c>
      <c r="D160" s="23">
        <f t="shared" si="2"/>
        <v>-181508.34</v>
      </c>
      <c r="E160" s="24">
        <v>0</v>
      </c>
      <c r="F160" s="24">
        <v>-181508.34</v>
      </c>
    </row>
    <row r="161" spans="1:6" outlineLevel="1" x14ac:dyDescent="0.2">
      <c r="A161" s="1" t="s">
        <v>459</v>
      </c>
      <c r="B161" s="8" t="s">
        <v>460</v>
      </c>
      <c r="C161" s="26" t="s">
        <v>461</v>
      </c>
      <c r="D161" s="23">
        <f t="shared" si="2"/>
        <v>-130547.06</v>
      </c>
      <c r="E161" s="24">
        <v>0</v>
      </c>
      <c r="F161" s="24">
        <v>-130547.06</v>
      </c>
    </row>
    <row r="162" spans="1:6" outlineLevel="1" x14ac:dyDescent="0.2">
      <c r="A162" s="1" t="s">
        <v>462</v>
      </c>
      <c r="B162" s="8" t="s">
        <v>463</v>
      </c>
      <c r="C162" s="26" t="s">
        <v>464</v>
      </c>
      <c r="D162" s="23">
        <f t="shared" si="2"/>
        <v>-6552666.4900000002</v>
      </c>
      <c r="E162" s="24">
        <v>0</v>
      </c>
      <c r="F162" s="24">
        <v>-6552666.4900000002</v>
      </c>
    </row>
    <row r="163" spans="1:6" outlineLevel="1" x14ac:dyDescent="0.2">
      <c r="A163" s="1" t="s">
        <v>465</v>
      </c>
      <c r="B163" s="8" t="s">
        <v>466</v>
      </c>
      <c r="C163" s="26" t="s">
        <v>467</v>
      </c>
      <c r="D163" s="23">
        <f t="shared" si="2"/>
        <v>-3620868.8</v>
      </c>
      <c r="E163" s="24">
        <v>-3851444.87</v>
      </c>
      <c r="F163" s="24">
        <v>-7472313.6699999999</v>
      </c>
    </row>
    <row r="164" spans="1:6" outlineLevel="1" x14ac:dyDescent="0.2">
      <c r="A164" s="1" t="s">
        <v>468</v>
      </c>
      <c r="B164" s="8" t="s">
        <v>469</v>
      </c>
      <c r="C164" s="26" t="s">
        <v>470</v>
      </c>
      <c r="D164" s="23">
        <f t="shared" si="2"/>
        <v>3544577.46</v>
      </c>
      <c r="E164" s="24">
        <v>1010418</v>
      </c>
      <c r="F164" s="24">
        <v>4554995.46</v>
      </c>
    </row>
    <row r="165" spans="1:6" outlineLevel="1" x14ac:dyDescent="0.2">
      <c r="A165" s="1" t="s">
        <v>471</v>
      </c>
      <c r="B165" s="8" t="s">
        <v>472</v>
      </c>
      <c r="C165" s="26" t="s">
        <v>473</v>
      </c>
      <c r="D165" s="23">
        <f t="shared" si="2"/>
        <v>-1672969.0100000002</v>
      </c>
      <c r="E165" s="24">
        <v>1074352.6000000001</v>
      </c>
      <c r="F165" s="24">
        <v>-598616.41</v>
      </c>
    </row>
    <row r="166" spans="1:6" outlineLevel="1" x14ac:dyDescent="0.2">
      <c r="A166" s="1" t="s">
        <v>474</v>
      </c>
      <c r="B166" s="8" t="s">
        <v>475</v>
      </c>
      <c r="C166" s="26" t="s">
        <v>476</v>
      </c>
      <c r="D166" s="23">
        <f t="shared" si="2"/>
        <v>-2944639.39</v>
      </c>
      <c r="E166" s="24">
        <v>0</v>
      </c>
      <c r="F166" s="24">
        <v>-2944639.39</v>
      </c>
    </row>
    <row r="167" spans="1:6" outlineLevel="1" x14ac:dyDescent="0.2">
      <c r="A167" s="1" t="s">
        <v>477</v>
      </c>
      <c r="B167" s="8" t="s">
        <v>478</v>
      </c>
      <c r="C167" s="26" t="s">
        <v>479</v>
      </c>
      <c r="D167" s="23">
        <f t="shared" si="2"/>
        <v>-77804.009999999995</v>
      </c>
      <c r="E167" s="24">
        <v>0</v>
      </c>
      <c r="F167" s="24">
        <v>-77804.009999999995</v>
      </c>
    </row>
    <row r="168" spans="1:6" outlineLevel="1" x14ac:dyDescent="0.2">
      <c r="A168" s="1" t="s">
        <v>480</v>
      </c>
      <c r="B168" s="8" t="s">
        <v>481</v>
      </c>
      <c r="C168" s="26" t="s">
        <v>482</v>
      </c>
      <c r="D168" s="23">
        <f t="shared" si="2"/>
        <v>1246190.6299999999</v>
      </c>
      <c r="E168" s="24">
        <v>253480.81</v>
      </c>
      <c r="F168" s="24">
        <v>1499671.44</v>
      </c>
    </row>
    <row r="169" spans="1:6" outlineLevel="1" x14ac:dyDescent="0.2">
      <c r="A169" s="1" t="s">
        <v>483</v>
      </c>
      <c r="B169" s="8" t="s">
        <v>484</v>
      </c>
      <c r="C169" s="26" t="s">
        <v>485</v>
      </c>
      <c r="D169" s="23">
        <f t="shared" si="2"/>
        <v>-1261184.6499999999</v>
      </c>
      <c r="E169" s="24">
        <v>-195401.38</v>
      </c>
      <c r="F169" s="24">
        <v>-1456586.03</v>
      </c>
    </row>
    <row r="170" spans="1:6" outlineLevel="1" x14ac:dyDescent="0.2">
      <c r="A170" s="1" t="s">
        <v>486</v>
      </c>
      <c r="B170" s="8" t="s">
        <v>487</v>
      </c>
      <c r="C170" s="26" t="s">
        <v>488</v>
      </c>
      <c r="D170" s="23">
        <f t="shared" si="2"/>
        <v>-6573403</v>
      </c>
      <c r="E170" s="24">
        <v>-309000</v>
      </c>
      <c r="F170" s="24">
        <v>-6882403</v>
      </c>
    </row>
    <row r="171" spans="1:6" outlineLevel="1" x14ac:dyDescent="0.2">
      <c r="A171" s="1" t="s">
        <v>489</v>
      </c>
      <c r="B171" s="8" t="s">
        <v>490</v>
      </c>
      <c r="C171" s="26" t="s">
        <v>491</v>
      </c>
      <c r="D171" s="23">
        <f t="shared" si="2"/>
        <v>-246910</v>
      </c>
      <c r="E171" s="24">
        <v>-173457</v>
      </c>
      <c r="F171" s="24">
        <v>-420367</v>
      </c>
    </row>
    <row r="172" spans="1:6" outlineLevel="1" x14ac:dyDescent="0.2">
      <c r="A172" s="1" t="s">
        <v>492</v>
      </c>
      <c r="B172" s="8" t="s">
        <v>493</v>
      </c>
      <c r="C172" s="26" t="s">
        <v>494</v>
      </c>
      <c r="D172" s="23">
        <f t="shared" si="2"/>
        <v>-8770610</v>
      </c>
      <c r="E172" s="24">
        <v>199683</v>
      </c>
      <c r="F172" s="24">
        <v>-8570927</v>
      </c>
    </row>
    <row r="173" spans="1:6" outlineLevel="1" x14ac:dyDescent="0.2">
      <c r="A173" s="1" t="s">
        <v>495</v>
      </c>
      <c r="B173" s="8" t="s">
        <v>496</v>
      </c>
      <c r="C173" s="26" t="s">
        <v>497</v>
      </c>
      <c r="D173" s="23">
        <f t="shared" si="2"/>
        <v>-2157027.4500000002</v>
      </c>
      <c r="E173" s="24">
        <v>49317</v>
      </c>
      <c r="F173" s="24">
        <v>-2107710.4500000002</v>
      </c>
    </row>
    <row r="174" spans="1:6" outlineLevel="1" x14ac:dyDescent="0.2">
      <c r="A174" s="1" t="s">
        <v>498</v>
      </c>
      <c r="B174" s="8" t="s">
        <v>499</v>
      </c>
      <c r="C174" s="26" t="s">
        <v>500</v>
      </c>
      <c r="D174" s="23">
        <f t="shared" si="2"/>
        <v>8774992.0199999996</v>
      </c>
      <c r="E174" s="24">
        <v>2081265.89</v>
      </c>
      <c r="F174" s="24">
        <v>10856257.91</v>
      </c>
    </row>
    <row r="175" spans="1:6" outlineLevel="1" x14ac:dyDescent="0.2">
      <c r="A175" s="1" t="s">
        <v>501</v>
      </c>
      <c r="B175" s="8" t="s">
        <v>502</v>
      </c>
      <c r="C175" s="26" t="s">
        <v>503</v>
      </c>
      <c r="D175" s="23">
        <f t="shared" si="2"/>
        <v>80104.789999999994</v>
      </c>
      <c r="E175" s="24">
        <v>16020.960000000001</v>
      </c>
      <c r="F175" s="24">
        <v>96125.75</v>
      </c>
    </row>
    <row r="176" spans="1:6" outlineLevel="1" x14ac:dyDescent="0.2">
      <c r="A176" s="1" t="s">
        <v>504</v>
      </c>
      <c r="B176" s="8" t="s">
        <v>505</v>
      </c>
      <c r="C176" s="26" t="s">
        <v>506</v>
      </c>
      <c r="D176" s="23">
        <f t="shared" si="2"/>
        <v>5592707.1200000001</v>
      </c>
      <c r="E176" s="24">
        <v>1798695.53</v>
      </c>
      <c r="F176" s="24">
        <v>7391402.6500000004</v>
      </c>
    </row>
    <row r="177" spans="1:6" outlineLevel="1" x14ac:dyDescent="0.2">
      <c r="A177" s="1" t="s">
        <v>507</v>
      </c>
      <c r="B177" s="8" t="s">
        <v>508</v>
      </c>
      <c r="C177" s="26" t="s">
        <v>509</v>
      </c>
      <c r="D177" s="23">
        <f t="shared" si="2"/>
        <v>300</v>
      </c>
      <c r="E177" s="24">
        <v>0</v>
      </c>
      <c r="F177" s="24">
        <v>300</v>
      </c>
    </row>
    <row r="178" spans="1:6" outlineLevel="1" x14ac:dyDescent="0.2">
      <c r="A178" s="1" t="s">
        <v>510</v>
      </c>
      <c r="B178" s="8" t="s">
        <v>511</v>
      </c>
      <c r="C178" s="26" t="s">
        <v>512</v>
      </c>
      <c r="D178" s="23">
        <f t="shared" si="2"/>
        <v>110415</v>
      </c>
      <c r="E178" s="24">
        <v>22083</v>
      </c>
      <c r="F178" s="24">
        <v>132498</v>
      </c>
    </row>
    <row r="179" spans="1:6" outlineLevel="1" x14ac:dyDescent="0.2">
      <c r="A179" s="1" t="s">
        <v>513</v>
      </c>
      <c r="B179" s="8" t="s">
        <v>514</v>
      </c>
      <c r="C179" s="26" t="s">
        <v>515</v>
      </c>
      <c r="D179" s="23">
        <f t="shared" si="2"/>
        <v>0</v>
      </c>
      <c r="E179" s="24">
        <v>37643.22</v>
      </c>
      <c r="F179" s="24">
        <v>37643.22</v>
      </c>
    </row>
    <row r="180" spans="1:6" outlineLevel="1" x14ac:dyDescent="0.2">
      <c r="A180" s="1" t="s">
        <v>516</v>
      </c>
      <c r="B180" s="8" t="s">
        <v>517</v>
      </c>
      <c r="C180" s="26" t="s">
        <v>518</v>
      </c>
      <c r="D180" s="23">
        <f t="shared" si="2"/>
        <v>150</v>
      </c>
      <c r="E180" s="24">
        <v>0</v>
      </c>
      <c r="F180" s="24">
        <v>150</v>
      </c>
    </row>
    <row r="181" spans="1:6" outlineLevel="1" x14ac:dyDescent="0.2">
      <c r="A181" s="1" t="s">
        <v>519</v>
      </c>
      <c r="B181" s="8" t="s">
        <v>520</v>
      </c>
      <c r="C181" s="26" t="s">
        <v>521</v>
      </c>
      <c r="D181" s="23">
        <f t="shared" si="2"/>
        <v>2995.42</v>
      </c>
      <c r="E181" s="24">
        <v>228.43</v>
      </c>
      <c r="F181" s="24">
        <v>3223.85</v>
      </c>
    </row>
    <row r="182" spans="1:6" outlineLevel="1" x14ac:dyDescent="0.2">
      <c r="A182" s="1" t="s">
        <v>522</v>
      </c>
      <c r="B182" s="8" t="s">
        <v>523</v>
      </c>
      <c r="C182" s="26" t="s">
        <v>524</v>
      </c>
      <c r="D182" s="23">
        <f t="shared" si="2"/>
        <v>2892740.55</v>
      </c>
      <c r="E182" s="24">
        <v>662233.05000000005</v>
      </c>
      <c r="F182" s="24">
        <v>3554973.6</v>
      </c>
    </row>
    <row r="183" spans="1:6" outlineLevel="1" x14ac:dyDescent="0.2">
      <c r="A183" s="1" t="s">
        <v>525</v>
      </c>
      <c r="B183" s="8" t="s">
        <v>526</v>
      </c>
      <c r="C183" s="26" t="s">
        <v>527</v>
      </c>
      <c r="D183" s="23">
        <f t="shared" si="2"/>
        <v>1141417.6399999999</v>
      </c>
      <c r="E183" s="24">
        <v>173105.36000000002</v>
      </c>
      <c r="F183" s="24">
        <v>1314523</v>
      </c>
    </row>
    <row r="184" spans="1:6" outlineLevel="1" x14ac:dyDescent="0.2">
      <c r="A184" s="1" t="s">
        <v>528</v>
      </c>
      <c r="B184" s="8" t="s">
        <v>529</v>
      </c>
      <c r="C184" s="26" t="s">
        <v>530</v>
      </c>
      <c r="D184" s="23">
        <f t="shared" si="2"/>
        <v>71253.440000000002</v>
      </c>
      <c r="E184" s="24">
        <v>630.46</v>
      </c>
      <c r="F184" s="24">
        <v>71883.900000000009</v>
      </c>
    </row>
    <row r="185" spans="1:6" outlineLevel="1" x14ac:dyDescent="0.2">
      <c r="A185" s="1" t="s">
        <v>531</v>
      </c>
      <c r="B185" s="8" t="s">
        <v>532</v>
      </c>
      <c r="C185" s="26" t="s">
        <v>533</v>
      </c>
      <c r="D185" s="23">
        <f t="shared" si="2"/>
        <v>286976.46000000002</v>
      </c>
      <c r="E185" s="24">
        <v>4133.62</v>
      </c>
      <c r="F185" s="24">
        <v>291110.08</v>
      </c>
    </row>
    <row r="186" spans="1:6" outlineLevel="1" x14ac:dyDescent="0.2">
      <c r="A186" s="1" t="s">
        <v>534</v>
      </c>
      <c r="B186" s="8" t="s">
        <v>535</v>
      </c>
      <c r="C186" s="26" t="s">
        <v>536</v>
      </c>
      <c r="D186" s="23">
        <f t="shared" si="2"/>
        <v>30000</v>
      </c>
      <c r="E186" s="24">
        <v>30000</v>
      </c>
      <c r="F186" s="24">
        <v>60000</v>
      </c>
    </row>
    <row r="187" spans="1:6" outlineLevel="1" x14ac:dyDescent="0.2">
      <c r="A187" s="1" t="s">
        <v>537</v>
      </c>
      <c r="B187" s="8" t="s">
        <v>538</v>
      </c>
      <c r="C187" s="26" t="s">
        <v>539</v>
      </c>
      <c r="D187" s="23">
        <f t="shared" si="2"/>
        <v>110449</v>
      </c>
      <c r="E187" s="24">
        <v>-107879</v>
      </c>
      <c r="F187" s="24">
        <v>2570</v>
      </c>
    </row>
    <row r="188" spans="1:6" outlineLevel="1" x14ac:dyDescent="0.2">
      <c r="A188" s="1" t="s">
        <v>540</v>
      </c>
      <c r="B188" s="8" t="s">
        <v>541</v>
      </c>
      <c r="C188" s="26" t="s">
        <v>542</v>
      </c>
      <c r="D188" s="23">
        <f t="shared" si="2"/>
        <v>-1441061</v>
      </c>
      <c r="E188" s="24">
        <v>-40454</v>
      </c>
      <c r="F188" s="24">
        <v>-1481515</v>
      </c>
    </row>
    <row r="189" spans="1:6" outlineLevel="1" x14ac:dyDescent="0.2">
      <c r="A189" s="1" t="s">
        <v>543</v>
      </c>
      <c r="B189" s="8" t="s">
        <v>544</v>
      </c>
      <c r="C189" s="26" t="s">
        <v>545</v>
      </c>
      <c r="D189" s="23">
        <f t="shared" si="2"/>
        <v>-15877</v>
      </c>
      <c r="E189" s="24">
        <v>90986</v>
      </c>
      <c r="F189" s="24">
        <v>75109</v>
      </c>
    </row>
    <row r="190" spans="1:6" outlineLevel="1" x14ac:dyDescent="0.2">
      <c r="A190" s="1" t="s">
        <v>546</v>
      </c>
      <c r="B190" s="8" t="s">
        <v>547</v>
      </c>
      <c r="C190" s="26" t="s">
        <v>548</v>
      </c>
      <c r="D190" s="23">
        <f t="shared" si="2"/>
        <v>-3921</v>
      </c>
      <c r="E190" s="24">
        <v>22473</v>
      </c>
      <c r="F190" s="24">
        <v>18552</v>
      </c>
    </row>
    <row r="191" spans="1:6" outlineLevel="1" x14ac:dyDescent="0.2">
      <c r="A191" s="1" t="s">
        <v>549</v>
      </c>
      <c r="B191" s="8" t="s">
        <v>550</v>
      </c>
      <c r="C191" s="26" t="s">
        <v>551</v>
      </c>
      <c r="D191" s="23">
        <f t="shared" si="2"/>
        <v>8363538</v>
      </c>
      <c r="E191" s="24">
        <v>410632</v>
      </c>
      <c r="F191" s="24">
        <v>8774170</v>
      </c>
    </row>
    <row r="192" spans="1:6" outlineLevel="1" x14ac:dyDescent="0.2">
      <c r="A192" s="1" t="s">
        <v>552</v>
      </c>
      <c r="B192" s="8" t="s">
        <v>553</v>
      </c>
      <c r="C192" s="26" t="s">
        <v>554</v>
      </c>
      <c r="D192" s="23">
        <f t="shared" si="2"/>
        <v>1921466</v>
      </c>
      <c r="E192" s="24">
        <v>186877</v>
      </c>
      <c r="F192" s="24">
        <v>2108343</v>
      </c>
    </row>
    <row r="193" spans="1:6" outlineLevel="1" x14ac:dyDescent="0.2">
      <c r="A193" s="1" t="s">
        <v>555</v>
      </c>
      <c r="B193" s="8" t="s">
        <v>556</v>
      </c>
      <c r="C193" s="26" t="s">
        <v>557</v>
      </c>
      <c r="D193" s="23">
        <f t="shared" si="2"/>
        <v>-8078222</v>
      </c>
      <c r="E193" s="24">
        <v>-421156</v>
      </c>
      <c r="F193" s="24">
        <v>-8499378</v>
      </c>
    </row>
    <row r="194" spans="1:6" outlineLevel="1" x14ac:dyDescent="0.2">
      <c r="A194" s="1" t="s">
        <v>558</v>
      </c>
      <c r="B194" s="8" t="s">
        <v>559</v>
      </c>
      <c r="C194" s="26" t="s">
        <v>560</v>
      </c>
      <c r="D194" s="23">
        <f t="shared" si="2"/>
        <v>-856372</v>
      </c>
      <c r="E194" s="24">
        <v>-38334</v>
      </c>
      <c r="F194" s="24">
        <v>-894706</v>
      </c>
    </row>
    <row r="195" spans="1:6" outlineLevel="1" x14ac:dyDescent="0.2">
      <c r="A195" s="1" t="s">
        <v>561</v>
      </c>
      <c r="B195" s="8" t="s">
        <v>562</v>
      </c>
      <c r="C195" s="26" t="s">
        <v>563</v>
      </c>
      <c r="D195" s="23">
        <f t="shared" si="2"/>
        <v>0</v>
      </c>
      <c r="E195" s="24">
        <v>-103145</v>
      </c>
      <c r="F195" s="24">
        <v>-103145</v>
      </c>
    </row>
    <row r="196" spans="1:6" outlineLevel="1" x14ac:dyDescent="0.2">
      <c r="A196" s="1" t="s">
        <v>564</v>
      </c>
      <c r="B196" s="8" t="s">
        <v>565</v>
      </c>
      <c r="C196" s="26" t="s">
        <v>566</v>
      </c>
      <c r="D196" s="23">
        <f t="shared" si="2"/>
        <v>-1581.43</v>
      </c>
      <c r="E196" s="24">
        <v>0</v>
      </c>
      <c r="F196" s="24">
        <v>-1581.43</v>
      </c>
    </row>
    <row r="197" spans="1:6" outlineLevel="1" x14ac:dyDescent="0.2">
      <c r="A197" s="1" t="s">
        <v>567</v>
      </c>
      <c r="B197" s="8" t="s">
        <v>568</v>
      </c>
      <c r="C197" s="26" t="s">
        <v>569</v>
      </c>
      <c r="D197" s="23">
        <f t="shared" si="2"/>
        <v>-379.34000000000003</v>
      </c>
      <c r="E197" s="24">
        <v>-111.07000000000001</v>
      </c>
      <c r="F197" s="24">
        <v>-490.41</v>
      </c>
    </row>
    <row r="198" spans="1:6" outlineLevel="1" x14ac:dyDescent="0.2">
      <c r="A198" s="1" t="s">
        <v>570</v>
      </c>
      <c r="B198" s="8" t="s">
        <v>571</v>
      </c>
      <c r="C198" s="26" t="s">
        <v>572</v>
      </c>
      <c r="D198" s="23">
        <f t="shared" si="2"/>
        <v>-111015.91000000003</v>
      </c>
      <c r="E198" s="24">
        <v>-692957.23</v>
      </c>
      <c r="F198" s="24">
        <v>-803973.14</v>
      </c>
    </row>
    <row r="199" spans="1:6" outlineLevel="1" x14ac:dyDescent="0.2">
      <c r="A199" s="1" t="s">
        <v>573</v>
      </c>
      <c r="B199" s="8" t="s">
        <v>574</v>
      </c>
      <c r="C199" s="26" t="s">
        <v>575</v>
      </c>
      <c r="D199" s="23">
        <f t="shared" si="2"/>
        <v>0</v>
      </c>
      <c r="E199" s="24">
        <v>145478.54</v>
      </c>
      <c r="F199" s="24">
        <v>145478.54</v>
      </c>
    </row>
    <row r="200" spans="1:6" outlineLevel="1" x14ac:dyDescent="0.2">
      <c r="A200" s="1" t="s">
        <v>576</v>
      </c>
      <c r="B200" s="8" t="s">
        <v>577</v>
      </c>
      <c r="C200" s="26" t="s">
        <v>578</v>
      </c>
      <c r="D200" s="23">
        <f t="shared" si="2"/>
        <v>192500</v>
      </c>
      <c r="E200" s="24">
        <v>91852</v>
      </c>
      <c r="F200" s="24">
        <v>284352</v>
      </c>
    </row>
    <row r="201" spans="1:6" outlineLevel="1" x14ac:dyDescent="0.2">
      <c r="A201" s="1" t="s">
        <v>579</v>
      </c>
      <c r="B201" s="8" t="s">
        <v>580</v>
      </c>
      <c r="C201" s="26" t="s">
        <v>581</v>
      </c>
      <c r="D201" s="23">
        <f t="shared" si="2"/>
        <v>858633.73</v>
      </c>
      <c r="E201" s="24">
        <v>169467.18</v>
      </c>
      <c r="F201" s="24">
        <v>1028100.91</v>
      </c>
    </row>
    <row r="202" spans="1:6" outlineLevel="1" x14ac:dyDescent="0.2">
      <c r="A202" s="1" t="s">
        <v>582</v>
      </c>
      <c r="B202" s="8" t="s">
        <v>583</v>
      </c>
      <c r="C202" s="26" t="s">
        <v>584</v>
      </c>
      <c r="D202" s="23">
        <f t="shared" si="2"/>
        <v>306123.87</v>
      </c>
      <c r="E202" s="24">
        <v>8884.8700000000008</v>
      </c>
      <c r="F202" s="24">
        <v>315008.74</v>
      </c>
    </row>
    <row r="203" spans="1:6" outlineLevel="1" x14ac:dyDescent="0.2">
      <c r="A203" s="1" t="s">
        <v>585</v>
      </c>
      <c r="B203" s="8" t="s">
        <v>586</v>
      </c>
      <c r="C203" s="26" t="s">
        <v>587</v>
      </c>
      <c r="D203" s="23">
        <f t="shared" si="2"/>
        <v>517031.97</v>
      </c>
      <c r="E203" s="24">
        <v>100112.11</v>
      </c>
      <c r="F203" s="24">
        <v>617144.07999999996</v>
      </c>
    </row>
    <row r="204" spans="1:6" outlineLevel="1" x14ac:dyDescent="0.2">
      <c r="A204" s="1" t="s">
        <v>588</v>
      </c>
      <c r="B204" s="8" t="s">
        <v>589</v>
      </c>
      <c r="C204" s="26" t="s">
        <v>590</v>
      </c>
      <c r="D204" s="23">
        <f t="shared" si="2"/>
        <v>3472</v>
      </c>
      <c r="E204" s="24">
        <v>3889</v>
      </c>
      <c r="F204" s="24">
        <v>7361</v>
      </c>
    </row>
    <row r="205" spans="1:6" outlineLevel="1" x14ac:dyDescent="0.2">
      <c r="A205" s="1" t="s">
        <v>591</v>
      </c>
      <c r="B205" s="8" t="s">
        <v>592</v>
      </c>
      <c r="C205" s="26" t="s">
        <v>593</v>
      </c>
      <c r="D205" s="23">
        <f t="shared" ref="D205:D249" si="3">F205-E205</f>
        <v>-197952.22999999998</v>
      </c>
      <c r="E205" s="24">
        <v>-66109.83</v>
      </c>
      <c r="F205" s="24">
        <v>-264062.06</v>
      </c>
    </row>
    <row r="206" spans="1:6" outlineLevel="1" x14ac:dyDescent="0.2">
      <c r="A206" s="1" t="s">
        <v>594</v>
      </c>
      <c r="B206" s="8" t="s">
        <v>595</v>
      </c>
      <c r="C206" s="26" t="s">
        <v>596</v>
      </c>
      <c r="D206" s="23">
        <f t="shared" si="3"/>
        <v>-63842589.649999999</v>
      </c>
      <c r="E206" s="24">
        <v>-17638616.649999999</v>
      </c>
      <c r="F206" s="24">
        <v>-81481206.299999997</v>
      </c>
    </row>
    <row r="207" spans="1:6" outlineLevel="1" x14ac:dyDescent="0.2">
      <c r="A207" s="1" t="s">
        <v>597</v>
      </c>
      <c r="B207" s="8" t="s">
        <v>598</v>
      </c>
      <c r="C207" s="26" t="s">
        <v>599</v>
      </c>
      <c r="D207" s="23">
        <f t="shared" si="3"/>
        <v>-108525127.25</v>
      </c>
      <c r="E207" s="24">
        <v>-16128543.25</v>
      </c>
      <c r="F207" s="24">
        <v>-124653670.5</v>
      </c>
    </row>
    <row r="208" spans="1:6" outlineLevel="1" x14ac:dyDescent="0.2">
      <c r="A208" s="1" t="s">
        <v>600</v>
      </c>
      <c r="B208" s="8" t="s">
        <v>601</v>
      </c>
      <c r="C208" s="26" t="s">
        <v>602</v>
      </c>
      <c r="D208" s="23">
        <f t="shared" si="3"/>
        <v>-1163176.17</v>
      </c>
      <c r="E208" s="24">
        <v>-178352.05000000002</v>
      </c>
      <c r="F208" s="24">
        <v>-1341528.22</v>
      </c>
    </row>
    <row r="209" spans="1:6" outlineLevel="1" x14ac:dyDescent="0.2">
      <c r="A209" s="1" t="s">
        <v>603</v>
      </c>
      <c r="B209" s="8" t="s">
        <v>604</v>
      </c>
      <c r="C209" s="26" t="s">
        <v>605</v>
      </c>
      <c r="D209" s="23">
        <f t="shared" si="3"/>
        <v>50326.12</v>
      </c>
      <c r="E209" s="24">
        <v>5003.3900000000003</v>
      </c>
      <c r="F209" s="24">
        <v>55329.51</v>
      </c>
    </row>
    <row r="210" spans="1:6" outlineLevel="1" x14ac:dyDescent="0.2">
      <c r="A210" s="1" t="s">
        <v>606</v>
      </c>
      <c r="B210" s="8" t="s">
        <v>607</v>
      </c>
      <c r="C210" s="26" t="s">
        <v>608</v>
      </c>
      <c r="D210" s="23">
        <f t="shared" si="3"/>
        <v>2123658.2800000003</v>
      </c>
      <c r="E210" s="24">
        <v>432442.86</v>
      </c>
      <c r="F210" s="24">
        <v>2556101.14</v>
      </c>
    </row>
    <row r="211" spans="1:6" outlineLevel="1" x14ac:dyDescent="0.2">
      <c r="A211" s="1" t="s">
        <v>609</v>
      </c>
      <c r="B211" s="8" t="s">
        <v>610</v>
      </c>
      <c r="C211" s="26" t="s">
        <v>611</v>
      </c>
      <c r="D211" s="23">
        <f t="shared" si="3"/>
        <v>500780.53</v>
      </c>
      <c r="E211" s="24">
        <v>103149.90000000001</v>
      </c>
      <c r="F211" s="24">
        <v>603930.43000000005</v>
      </c>
    </row>
    <row r="212" spans="1:6" outlineLevel="1" x14ac:dyDescent="0.2">
      <c r="A212" s="1" t="s">
        <v>612</v>
      </c>
      <c r="B212" s="8" t="s">
        <v>613</v>
      </c>
      <c r="C212" s="26" t="s">
        <v>614</v>
      </c>
      <c r="D212" s="23">
        <f t="shared" si="3"/>
        <v>6815144.6399999997</v>
      </c>
      <c r="E212" s="24">
        <v>1010258.66</v>
      </c>
      <c r="F212" s="24">
        <v>7825403.2999999998</v>
      </c>
    </row>
    <row r="213" spans="1:6" outlineLevel="1" x14ac:dyDescent="0.2">
      <c r="A213" s="1" t="s">
        <v>615</v>
      </c>
      <c r="B213" s="8" t="s">
        <v>616</v>
      </c>
      <c r="C213" s="26" t="s">
        <v>617</v>
      </c>
      <c r="D213" s="23">
        <f t="shared" si="3"/>
        <v>177.27</v>
      </c>
      <c r="E213" s="24">
        <v>0</v>
      </c>
      <c r="F213" s="24">
        <v>177.27</v>
      </c>
    </row>
    <row r="214" spans="1:6" outlineLevel="1" x14ac:dyDescent="0.2">
      <c r="A214" s="1" t="s">
        <v>618</v>
      </c>
      <c r="B214" s="8" t="s">
        <v>619</v>
      </c>
      <c r="C214" s="26" t="s">
        <v>620</v>
      </c>
      <c r="D214" s="23">
        <f t="shared" si="3"/>
        <v>938974.32999999984</v>
      </c>
      <c r="E214" s="24">
        <v>181623.56</v>
      </c>
      <c r="F214" s="24">
        <v>1120597.8899999999</v>
      </c>
    </row>
    <row r="215" spans="1:6" outlineLevel="1" x14ac:dyDescent="0.2">
      <c r="A215" s="1" t="s">
        <v>621</v>
      </c>
      <c r="B215" s="8" t="s">
        <v>622</v>
      </c>
      <c r="C215" s="26" t="s">
        <v>623</v>
      </c>
      <c r="D215" s="23">
        <f t="shared" si="3"/>
        <v>125133.15</v>
      </c>
      <c r="E215" s="24">
        <v>25581.100000000002</v>
      </c>
      <c r="F215" s="24">
        <v>150714.25</v>
      </c>
    </row>
    <row r="216" spans="1:6" outlineLevel="1" x14ac:dyDescent="0.2">
      <c r="A216" s="1" t="s">
        <v>624</v>
      </c>
      <c r="B216" s="8" t="s">
        <v>625</v>
      </c>
      <c r="C216" s="26" t="s">
        <v>626</v>
      </c>
      <c r="D216" s="23">
        <f t="shared" si="3"/>
        <v>102381.44</v>
      </c>
      <c r="E216" s="24">
        <v>20930.09</v>
      </c>
      <c r="F216" s="24">
        <v>123311.53</v>
      </c>
    </row>
    <row r="217" spans="1:6" outlineLevel="1" x14ac:dyDescent="0.2">
      <c r="A217" s="1" t="s">
        <v>627</v>
      </c>
      <c r="B217" s="8" t="s">
        <v>628</v>
      </c>
      <c r="C217" s="26" t="s">
        <v>629</v>
      </c>
      <c r="D217" s="23">
        <f t="shared" si="3"/>
        <v>671710.61</v>
      </c>
      <c r="E217" s="24">
        <v>130010.73</v>
      </c>
      <c r="F217" s="24">
        <v>801721.34</v>
      </c>
    </row>
    <row r="218" spans="1:6" outlineLevel="1" x14ac:dyDescent="0.2">
      <c r="A218" s="1" t="s">
        <v>630</v>
      </c>
      <c r="B218" s="8" t="s">
        <v>631</v>
      </c>
      <c r="C218" s="26" t="s">
        <v>632</v>
      </c>
      <c r="D218" s="23">
        <f t="shared" si="3"/>
        <v>639445.47</v>
      </c>
      <c r="E218" s="24">
        <v>123936.41</v>
      </c>
      <c r="F218" s="24">
        <v>763381.88</v>
      </c>
    </row>
    <row r="219" spans="1:6" outlineLevel="1" x14ac:dyDescent="0.2">
      <c r="A219" s="1" t="s">
        <v>633</v>
      </c>
      <c r="B219" s="8" t="s">
        <v>634</v>
      </c>
      <c r="C219" s="26" t="s">
        <v>635</v>
      </c>
      <c r="D219" s="23">
        <f t="shared" si="3"/>
        <v>133472.94</v>
      </c>
      <c r="E219" s="24">
        <v>27998.2</v>
      </c>
      <c r="F219" s="24">
        <v>161471.14000000001</v>
      </c>
    </row>
    <row r="220" spans="1:6" outlineLevel="1" x14ac:dyDescent="0.2">
      <c r="A220" s="1" t="s">
        <v>636</v>
      </c>
      <c r="B220" s="8" t="s">
        <v>637</v>
      </c>
      <c r="C220" s="26" t="s">
        <v>638</v>
      </c>
      <c r="D220" s="23">
        <f t="shared" si="3"/>
        <v>373210.36</v>
      </c>
      <c r="E220" s="24">
        <v>73920.31</v>
      </c>
      <c r="F220" s="24">
        <v>447130.67</v>
      </c>
    </row>
    <row r="221" spans="1:6" outlineLevel="1" x14ac:dyDescent="0.2">
      <c r="A221" s="1" t="s">
        <v>639</v>
      </c>
      <c r="B221" s="8" t="s">
        <v>640</v>
      </c>
      <c r="C221" s="26" t="s">
        <v>641</v>
      </c>
      <c r="D221" s="23">
        <f t="shared" si="3"/>
        <v>125133.38</v>
      </c>
      <c r="E221" s="24">
        <v>25581.47</v>
      </c>
      <c r="F221" s="24">
        <v>150714.85</v>
      </c>
    </row>
    <row r="222" spans="1:6" outlineLevel="1" x14ac:dyDescent="0.2">
      <c r="A222" s="1" t="s">
        <v>642</v>
      </c>
      <c r="B222" s="8" t="s">
        <v>643</v>
      </c>
      <c r="C222" s="26" t="s">
        <v>644</v>
      </c>
      <c r="D222" s="23">
        <f t="shared" si="3"/>
        <v>139058.51</v>
      </c>
      <c r="E222" s="24">
        <v>25933.21</v>
      </c>
      <c r="F222" s="24">
        <v>164991.72</v>
      </c>
    </row>
    <row r="223" spans="1:6" outlineLevel="1" x14ac:dyDescent="0.2">
      <c r="A223" s="1" t="s">
        <v>645</v>
      </c>
      <c r="B223" s="8" t="s">
        <v>646</v>
      </c>
      <c r="C223" s="26" t="s">
        <v>647</v>
      </c>
      <c r="D223" s="23">
        <f t="shared" si="3"/>
        <v>148884.84999999998</v>
      </c>
      <c r="E223" s="24">
        <v>26137.64</v>
      </c>
      <c r="F223" s="24">
        <v>175022.49</v>
      </c>
    </row>
    <row r="224" spans="1:6" outlineLevel="1" x14ac:dyDescent="0.2">
      <c r="A224" s="1" t="s">
        <v>648</v>
      </c>
      <c r="B224" s="8" t="s">
        <v>649</v>
      </c>
      <c r="C224" s="26" t="s">
        <v>650</v>
      </c>
      <c r="D224" s="23">
        <f t="shared" si="3"/>
        <v>50073.61</v>
      </c>
      <c r="E224" s="24">
        <v>9952.9500000000007</v>
      </c>
      <c r="F224" s="24">
        <v>60026.559999999998</v>
      </c>
    </row>
    <row r="225" spans="1:6" outlineLevel="1" x14ac:dyDescent="0.2">
      <c r="A225" s="1" t="s">
        <v>651</v>
      </c>
      <c r="B225" s="8" t="s">
        <v>652</v>
      </c>
      <c r="C225" s="26" t="s">
        <v>653</v>
      </c>
      <c r="D225" s="23">
        <f t="shared" si="3"/>
        <v>331735.62000000005</v>
      </c>
      <c r="E225" s="24">
        <v>90202.42</v>
      </c>
      <c r="F225" s="24">
        <v>421938.04000000004</v>
      </c>
    </row>
    <row r="226" spans="1:6" outlineLevel="1" x14ac:dyDescent="0.2">
      <c r="A226" s="1" t="s">
        <v>654</v>
      </c>
      <c r="B226" s="8" t="s">
        <v>655</v>
      </c>
      <c r="C226" s="26" t="s">
        <v>656</v>
      </c>
      <c r="D226" s="23">
        <f t="shared" si="3"/>
        <v>11413133.58</v>
      </c>
      <c r="E226" s="24">
        <v>2232760.14</v>
      </c>
      <c r="F226" s="24">
        <v>13645893.720000001</v>
      </c>
    </row>
    <row r="227" spans="1:6" outlineLevel="1" x14ac:dyDescent="0.2">
      <c r="A227" s="1" t="s">
        <v>657</v>
      </c>
      <c r="B227" s="8" t="s">
        <v>658</v>
      </c>
      <c r="C227" s="26" t="s">
        <v>659</v>
      </c>
      <c r="D227" s="23">
        <f t="shared" si="3"/>
        <v>34484.720000000001</v>
      </c>
      <c r="E227" s="24">
        <v>5965.24</v>
      </c>
      <c r="F227" s="24">
        <v>40449.96</v>
      </c>
    </row>
    <row r="228" spans="1:6" outlineLevel="1" x14ac:dyDescent="0.2">
      <c r="A228" s="1" t="s">
        <v>660</v>
      </c>
      <c r="B228" s="8" t="s">
        <v>661</v>
      </c>
      <c r="C228" s="26" t="s">
        <v>662</v>
      </c>
      <c r="D228" s="23">
        <f t="shared" si="3"/>
        <v>68093.78</v>
      </c>
      <c r="E228" s="24">
        <v>0</v>
      </c>
      <c r="F228" s="24">
        <v>68093.78</v>
      </c>
    </row>
    <row r="229" spans="1:6" outlineLevel="1" x14ac:dyDescent="0.2">
      <c r="A229" s="1" t="s">
        <v>663</v>
      </c>
      <c r="B229" s="8" t="s">
        <v>664</v>
      </c>
      <c r="C229" s="26" t="s">
        <v>665</v>
      </c>
      <c r="D229" s="23">
        <f t="shared" si="3"/>
        <v>1850980.5499999998</v>
      </c>
      <c r="E229" s="24">
        <v>344748.75</v>
      </c>
      <c r="F229" s="24">
        <v>2195729.2999999998</v>
      </c>
    </row>
    <row r="230" spans="1:6" outlineLevel="1" x14ac:dyDescent="0.2">
      <c r="A230" s="1" t="s">
        <v>666</v>
      </c>
      <c r="B230" s="8" t="s">
        <v>667</v>
      </c>
      <c r="C230" s="26" t="s">
        <v>668</v>
      </c>
      <c r="D230" s="23">
        <f t="shared" si="3"/>
        <v>85622.34</v>
      </c>
      <c r="E230" s="24">
        <v>15216.39</v>
      </c>
      <c r="F230" s="24">
        <v>100838.73</v>
      </c>
    </row>
    <row r="231" spans="1:6" outlineLevel="1" x14ac:dyDescent="0.2">
      <c r="A231" s="1" t="s">
        <v>669</v>
      </c>
      <c r="B231" s="8" t="s">
        <v>670</v>
      </c>
      <c r="C231" s="26" t="s">
        <v>671</v>
      </c>
      <c r="D231" s="23">
        <f t="shared" si="3"/>
        <v>343901.67</v>
      </c>
      <c r="E231" s="24">
        <v>-3166.42</v>
      </c>
      <c r="F231" s="24">
        <v>340735.25</v>
      </c>
    </row>
    <row r="232" spans="1:6" outlineLevel="1" x14ac:dyDescent="0.2">
      <c r="A232" s="1" t="s">
        <v>672</v>
      </c>
      <c r="B232" s="8" t="s">
        <v>673</v>
      </c>
      <c r="C232" s="26" t="s">
        <v>674</v>
      </c>
      <c r="D232" s="23">
        <f t="shared" si="3"/>
        <v>27538</v>
      </c>
      <c r="E232" s="24">
        <v>0</v>
      </c>
      <c r="F232" s="24">
        <v>27538</v>
      </c>
    </row>
    <row r="233" spans="1:6" outlineLevel="1" x14ac:dyDescent="0.2">
      <c r="A233" s="1" t="s">
        <v>675</v>
      </c>
      <c r="B233" s="8" t="s">
        <v>676</v>
      </c>
      <c r="C233" s="26" t="s">
        <v>677</v>
      </c>
      <c r="D233" s="23">
        <f t="shared" si="3"/>
        <v>39286120.310000002</v>
      </c>
      <c r="E233" s="24">
        <v>7629252.6600000001</v>
      </c>
      <c r="F233" s="24">
        <v>46915372.969999999</v>
      </c>
    </row>
    <row r="234" spans="1:6" outlineLevel="1" x14ac:dyDescent="0.2">
      <c r="A234" s="1" t="s">
        <v>678</v>
      </c>
      <c r="B234" s="8" t="s">
        <v>679</v>
      </c>
      <c r="C234" s="26" t="s">
        <v>680</v>
      </c>
      <c r="D234" s="23">
        <f t="shared" si="3"/>
        <v>169023.63</v>
      </c>
      <c r="E234" s="24">
        <v>31327.420000000002</v>
      </c>
      <c r="F234" s="24">
        <v>200351.05000000002</v>
      </c>
    </row>
    <row r="235" spans="1:6" outlineLevel="1" x14ac:dyDescent="0.2">
      <c r="A235" s="1" t="s">
        <v>681</v>
      </c>
      <c r="B235" s="8" t="s">
        <v>682</v>
      </c>
      <c r="C235" s="26" t="s">
        <v>683</v>
      </c>
      <c r="D235" s="23">
        <f t="shared" si="3"/>
        <v>5043316.6899999995</v>
      </c>
      <c r="E235" s="24">
        <v>-1931334</v>
      </c>
      <c r="F235" s="24">
        <v>3111982.69</v>
      </c>
    </row>
    <row r="236" spans="1:6" outlineLevel="1" x14ac:dyDescent="0.2">
      <c r="A236" s="1" t="s">
        <v>684</v>
      </c>
      <c r="B236" s="8" t="s">
        <v>685</v>
      </c>
      <c r="C236" s="26" t="s">
        <v>686</v>
      </c>
      <c r="D236" s="23">
        <f t="shared" si="3"/>
        <v>3507016.65</v>
      </c>
      <c r="E236" s="24">
        <v>4123014.43</v>
      </c>
      <c r="F236" s="24">
        <v>7630031.0800000001</v>
      </c>
    </row>
    <row r="237" spans="1:6" outlineLevel="1" x14ac:dyDescent="0.2">
      <c r="A237" s="1" t="s">
        <v>687</v>
      </c>
      <c r="B237" s="8" t="s">
        <v>688</v>
      </c>
      <c r="C237" s="26" t="s">
        <v>689</v>
      </c>
      <c r="D237" s="23">
        <f t="shared" si="3"/>
        <v>1395844.96</v>
      </c>
      <c r="E237" s="24">
        <v>140390.58000000002</v>
      </c>
      <c r="F237" s="24">
        <v>1536235.54</v>
      </c>
    </row>
    <row r="238" spans="1:6" outlineLevel="1" x14ac:dyDescent="0.2">
      <c r="A238" s="1" t="s">
        <v>690</v>
      </c>
      <c r="B238" s="8" t="s">
        <v>691</v>
      </c>
      <c r="C238" s="26" t="s">
        <v>692</v>
      </c>
      <c r="D238" s="23">
        <f t="shared" si="3"/>
        <v>44490327.219999999</v>
      </c>
      <c r="E238" s="24">
        <v>9415817.5999999996</v>
      </c>
      <c r="F238" s="24">
        <v>53906144.82</v>
      </c>
    </row>
    <row r="239" spans="1:6" outlineLevel="1" x14ac:dyDescent="0.2">
      <c r="A239" s="1" t="s">
        <v>693</v>
      </c>
      <c r="B239" s="8" t="s">
        <v>694</v>
      </c>
      <c r="C239" s="26" t="s">
        <v>695</v>
      </c>
      <c r="D239" s="23">
        <f t="shared" si="3"/>
        <v>4536.28</v>
      </c>
      <c r="E239" s="24">
        <v>4135.88</v>
      </c>
      <c r="F239" s="24">
        <v>8672.16</v>
      </c>
    </row>
    <row r="240" spans="1:6" outlineLevel="1" x14ac:dyDescent="0.2">
      <c r="A240" s="1" t="s">
        <v>696</v>
      </c>
      <c r="B240" s="8" t="s">
        <v>697</v>
      </c>
      <c r="C240" s="26" t="s">
        <v>698</v>
      </c>
      <c r="D240" s="23">
        <f t="shared" si="3"/>
        <v>825418.62999999989</v>
      </c>
      <c r="E240" s="24">
        <v>388540.31</v>
      </c>
      <c r="F240" s="24">
        <v>1213958.94</v>
      </c>
    </row>
    <row r="241" spans="1:10" outlineLevel="1" x14ac:dyDescent="0.2">
      <c r="A241" s="1" t="s">
        <v>699</v>
      </c>
      <c r="B241" s="8" t="s">
        <v>700</v>
      </c>
      <c r="C241" s="26" t="s">
        <v>701</v>
      </c>
      <c r="D241" s="23">
        <f t="shared" si="3"/>
        <v>13301722.020000001</v>
      </c>
      <c r="E241" s="24">
        <v>2028198.11</v>
      </c>
      <c r="F241" s="24">
        <v>15329920.130000001</v>
      </c>
    </row>
    <row r="242" spans="1:10" outlineLevel="1" x14ac:dyDescent="0.2">
      <c r="A242" s="1" t="s">
        <v>702</v>
      </c>
      <c r="B242" s="8" t="s">
        <v>703</v>
      </c>
      <c r="C242" s="26" t="s">
        <v>704</v>
      </c>
      <c r="D242" s="23">
        <f t="shared" si="3"/>
        <v>-500775.14999999997</v>
      </c>
      <c r="E242" s="24">
        <v>-81035.83</v>
      </c>
      <c r="F242" s="24">
        <v>-581810.98</v>
      </c>
    </row>
    <row r="243" spans="1:10" outlineLevel="1" x14ac:dyDescent="0.2">
      <c r="A243" s="1" t="s">
        <v>705</v>
      </c>
      <c r="B243" s="8" t="s">
        <v>706</v>
      </c>
      <c r="C243" s="26" t="s">
        <v>707</v>
      </c>
      <c r="D243" s="23">
        <f t="shared" si="3"/>
        <v>23031.200000000001</v>
      </c>
      <c r="E243" s="24">
        <v>2008.6200000000001</v>
      </c>
      <c r="F243" s="24">
        <v>25039.82</v>
      </c>
    </row>
    <row r="244" spans="1:10" outlineLevel="1" x14ac:dyDescent="0.2">
      <c r="A244" s="1" t="s">
        <v>708</v>
      </c>
      <c r="B244" s="8" t="s">
        <v>709</v>
      </c>
      <c r="C244" s="26" t="s">
        <v>710</v>
      </c>
      <c r="D244" s="23">
        <f t="shared" si="3"/>
        <v>13151.07</v>
      </c>
      <c r="E244" s="24">
        <v>5392.4000000000005</v>
      </c>
      <c r="F244" s="24">
        <v>18543.47</v>
      </c>
    </row>
    <row r="245" spans="1:10" outlineLevel="1" x14ac:dyDescent="0.2">
      <c r="A245" s="1" t="s">
        <v>711</v>
      </c>
      <c r="B245" s="8" t="s">
        <v>712</v>
      </c>
      <c r="C245" s="26" t="s">
        <v>713</v>
      </c>
      <c r="D245" s="23">
        <f t="shared" si="3"/>
        <v>501112.23</v>
      </c>
      <c r="E245" s="24">
        <v>-110307.69</v>
      </c>
      <c r="F245" s="24">
        <v>390804.54</v>
      </c>
    </row>
    <row r="246" spans="1:10" outlineLevel="1" x14ac:dyDescent="0.2">
      <c r="A246" s="1" t="s">
        <v>714</v>
      </c>
      <c r="B246" s="8" t="s">
        <v>715</v>
      </c>
      <c r="C246" s="26" t="s">
        <v>716</v>
      </c>
      <c r="D246" s="23">
        <f t="shared" si="3"/>
        <v>7044130.9100000001</v>
      </c>
      <c r="E246" s="24">
        <v>1305065.19</v>
      </c>
      <c r="F246" s="24">
        <v>8349196.0999999996</v>
      </c>
    </row>
    <row r="247" spans="1:10" outlineLevel="1" x14ac:dyDescent="0.2">
      <c r="A247" s="1" t="s">
        <v>717</v>
      </c>
      <c r="B247" s="8" t="s">
        <v>718</v>
      </c>
      <c r="C247" s="26" t="s">
        <v>719</v>
      </c>
      <c r="D247" s="23">
        <f t="shared" si="3"/>
        <v>10782975.57</v>
      </c>
      <c r="E247" s="24">
        <v>1500314.18</v>
      </c>
      <c r="F247" s="24">
        <v>12283289.75</v>
      </c>
    </row>
    <row r="248" spans="1:10" outlineLevel="1" x14ac:dyDescent="0.2">
      <c r="A248" s="1" t="s">
        <v>720</v>
      </c>
      <c r="B248" s="8" t="s">
        <v>721</v>
      </c>
      <c r="C248" s="26" t="s">
        <v>722</v>
      </c>
      <c r="D248" s="23">
        <f t="shared" si="3"/>
        <v>13073043</v>
      </c>
      <c r="E248" s="24">
        <v>2551242.38</v>
      </c>
      <c r="F248" s="24">
        <v>15624285.380000001</v>
      </c>
    </row>
    <row r="249" spans="1:10" outlineLevel="1" x14ac:dyDescent="0.2">
      <c r="A249" s="1" t="s">
        <v>723</v>
      </c>
      <c r="B249" s="8" t="s">
        <v>724</v>
      </c>
      <c r="C249" s="26" t="s">
        <v>725</v>
      </c>
      <c r="D249" s="27">
        <f t="shared" si="3"/>
        <v>-13073043</v>
      </c>
      <c r="E249" s="28">
        <v>-2551242.38</v>
      </c>
      <c r="F249" s="28">
        <v>-15624285.380000001</v>
      </c>
    </row>
    <row r="250" spans="1:10" x14ac:dyDescent="0.2">
      <c r="A250" s="1" t="s">
        <v>4</v>
      </c>
      <c r="C250" s="17" t="s">
        <v>7</v>
      </c>
      <c r="D250" s="24">
        <f>F250-E250</f>
        <v>-2.0489096641540527E-7</v>
      </c>
      <c r="E250" s="24">
        <v>5.5879354476928711E-9</v>
      </c>
      <c r="F250" s="24">
        <v>-1.993030309677124E-7</v>
      </c>
      <c r="G250" s="6"/>
      <c r="H250" s="6"/>
      <c r="I250" s="2"/>
      <c r="J250" s="6"/>
    </row>
    <row r="251" spans="1:10" x14ac:dyDescent="0.2">
      <c r="D251" s="10"/>
      <c r="E251" s="11"/>
      <c r="G251" s="6"/>
      <c r="H251" s="6"/>
      <c r="I251" s="2"/>
      <c r="J251" s="6"/>
    </row>
    <row r="252" spans="1:10" x14ac:dyDescent="0.2">
      <c r="D252" s="10"/>
      <c r="E252" s="11"/>
      <c r="F252" s="10"/>
      <c r="G252" s="6"/>
      <c r="H252" s="6"/>
      <c r="I252" s="2"/>
      <c r="J252" s="6"/>
    </row>
    <row r="253" spans="1:10" x14ac:dyDescent="0.2">
      <c r="D253" s="10"/>
      <c r="E253" s="11"/>
      <c r="F253" s="14" t="str">
        <f>"Run:  "&amp;TEXT(NvsEndTime,"MMMM DD, YYYY at HH:MM")</f>
        <v>Run:  July 14, 2021 at 14:48</v>
      </c>
      <c r="G253" s="6"/>
      <c r="H253" s="6"/>
      <c r="I253" s="2"/>
      <c r="J253" s="6"/>
    </row>
    <row r="254" spans="1:10" x14ac:dyDescent="0.2">
      <c r="D254" s="10"/>
      <c r="E254" s="11"/>
      <c r="F254" s="22" t="s">
        <v>730</v>
      </c>
      <c r="G254" s="6"/>
      <c r="H254" s="6"/>
      <c r="I254" s="2"/>
      <c r="J254" s="6"/>
    </row>
    <row r="255" spans="1:10" x14ac:dyDescent="0.2">
      <c r="D255" s="10"/>
      <c r="E255" s="11"/>
      <c r="F255" s="10"/>
      <c r="G255" s="6"/>
      <c r="H255" s="6"/>
      <c r="I255" s="2"/>
      <c r="J255" s="6"/>
    </row>
    <row r="256" spans="1:10" x14ac:dyDescent="0.2">
      <c r="D256" s="10"/>
      <c r="E256" s="11"/>
      <c r="F256" s="10"/>
      <c r="G256" s="6"/>
      <c r="H256" s="6"/>
      <c r="I256" s="2"/>
      <c r="J256" s="6"/>
    </row>
    <row r="257" spans="4:10" x14ac:dyDescent="0.2">
      <c r="D257" s="10"/>
      <c r="E257" s="11"/>
      <c r="F257" s="10"/>
      <c r="G257" s="6"/>
      <c r="H257" s="6"/>
      <c r="I257" s="2"/>
      <c r="J257" s="6"/>
    </row>
    <row r="258" spans="4:10" x14ac:dyDescent="0.2">
      <c r="D258" s="10"/>
      <c r="E258" s="11"/>
      <c r="F258" s="10"/>
      <c r="G258" s="6"/>
      <c r="H258" s="6"/>
      <c r="I258" s="2"/>
      <c r="J258" s="6"/>
    </row>
    <row r="259" spans="4:10" x14ac:dyDescent="0.2">
      <c r="D259" s="10"/>
      <c r="E259" s="11"/>
      <c r="F259" s="10"/>
      <c r="G259" s="6"/>
      <c r="H259" s="6"/>
      <c r="I259" s="2"/>
      <c r="J259" s="6"/>
    </row>
    <row r="260" spans="4:10" x14ac:dyDescent="0.2">
      <c r="D260" s="10"/>
      <c r="E260" s="11"/>
      <c r="F260" s="10"/>
      <c r="G260" s="6"/>
      <c r="H260" s="6"/>
      <c r="I260" s="2"/>
      <c r="J260" s="6"/>
    </row>
    <row r="261" spans="4:10" x14ac:dyDescent="0.2">
      <c r="D261" s="10"/>
      <c r="E261" s="11"/>
      <c r="F261" s="10"/>
      <c r="G261" s="6"/>
      <c r="H261" s="6"/>
      <c r="I261" s="2"/>
      <c r="J261" s="6"/>
    </row>
    <row r="262" spans="4:10" x14ac:dyDescent="0.2">
      <c r="D262" s="10"/>
      <c r="E262" s="11"/>
      <c r="F262" s="10"/>
      <c r="G262" s="6"/>
      <c r="H262" s="6"/>
      <c r="I262" s="2"/>
      <c r="J262" s="6"/>
    </row>
    <row r="263" spans="4:10" x14ac:dyDescent="0.2">
      <c r="D263" s="10"/>
      <c r="E263" s="11"/>
      <c r="F263" s="10"/>
      <c r="G263" s="6"/>
      <c r="H263" s="6"/>
      <c r="I263" s="2"/>
      <c r="J263" s="6"/>
    </row>
    <row r="264" spans="4:10" x14ac:dyDescent="0.2">
      <c r="D264" s="10"/>
      <c r="E264" s="11"/>
      <c r="F264" s="10"/>
      <c r="G264" s="6"/>
      <c r="H264" s="6"/>
      <c r="I264" s="2"/>
      <c r="J264" s="6"/>
    </row>
    <row r="265" spans="4:10" x14ac:dyDescent="0.2">
      <c r="D265" s="10"/>
      <c r="E265" s="11"/>
      <c r="F265" s="10"/>
      <c r="G265" s="6"/>
      <c r="H265" s="6"/>
      <c r="I265" s="2"/>
      <c r="J265" s="6"/>
    </row>
    <row r="266" spans="4:10" x14ac:dyDescent="0.2">
      <c r="D266" s="10"/>
      <c r="E266" s="11"/>
      <c r="F266" s="10"/>
      <c r="G266" s="6"/>
      <c r="H266" s="6"/>
      <c r="I266" s="2"/>
      <c r="J266" s="6"/>
    </row>
    <row r="267" spans="4:10" x14ac:dyDescent="0.2">
      <c r="D267" s="10"/>
      <c r="E267" s="11"/>
      <c r="F267" s="10"/>
      <c r="G267" s="6"/>
      <c r="H267" s="6"/>
      <c r="I267" s="2"/>
      <c r="J267" s="6"/>
    </row>
    <row r="268" spans="4:10" x14ac:dyDescent="0.2">
      <c r="D268" s="10"/>
      <c r="E268" s="11"/>
      <c r="F268" s="10"/>
      <c r="G268" s="6"/>
      <c r="H268" s="6"/>
      <c r="I268" s="2"/>
      <c r="J268" s="6"/>
    </row>
    <row r="269" spans="4:10" x14ac:dyDescent="0.2">
      <c r="D269" s="10"/>
      <c r="E269" s="11"/>
      <c r="F269" s="10"/>
      <c r="G269" s="6"/>
      <c r="H269" s="6"/>
      <c r="I269" s="2"/>
      <c r="J269" s="6"/>
    </row>
    <row r="270" spans="4:10" x14ac:dyDescent="0.2">
      <c r="D270" s="10"/>
      <c r="E270" s="11"/>
      <c r="F270" s="10"/>
      <c r="G270" s="6"/>
      <c r="H270" s="6"/>
      <c r="I270" s="2"/>
      <c r="J270" s="6"/>
    </row>
    <row r="271" spans="4:10" x14ac:dyDescent="0.2">
      <c r="D271" s="10"/>
      <c r="E271" s="11"/>
      <c r="F271" s="10"/>
      <c r="G271" s="6"/>
      <c r="H271" s="6"/>
      <c r="I271" s="2"/>
      <c r="J271" s="6"/>
    </row>
    <row r="272" spans="4:10" x14ac:dyDescent="0.2">
      <c r="D272" s="10"/>
      <c r="E272" s="11"/>
      <c r="F272" s="10"/>
      <c r="G272" s="6"/>
      <c r="H272" s="6"/>
      <c r="I272" s="2"/>
      <c r="J272" s="6"/>
    </row>
    <row r="273" spans="4:10" x14ac:dyDescent="0.2">
      <c r="D273" s="10"/>
      <c r="E273" s="11"/>
      <c r="F273" s="10"/>
      <c r="G273" s="6"/>
      <c r="H273" s="6"/>
      <c r="I273" s="2"/>
      <c r="J273" s="6"/>
    </row>
    <row r="274" spans="4:10" x14ac:dyDescent="0.2">
      <c r="D274" s="10"/>
      <c r="E274" s="11"/>
      <c r="F274" s="10"/>
      <c r="G274" s="6"/>
      <c r="H274" s="6"/>
      <c r="I274" s="2"/>
      <c r="J274" s="6"/>
    </row>
    <row r="275" spans="4:10" x14ac:dyDescent="0.2">
      <c r="D275" s="10"/>
      <c r="E275" s="11"/>
      <c r="F275" s="10"/>
      <c r="G275" s="6"/>
      <c r="H275" s="6"/>
      <c r="I275" s="2"/>
      <c r="J275" s="6"/>
    </row>
    <row r="276" spans="4:10" x14ac:dyDescent="0.2">
      <c r="D276" s="10"/>
      <c r="E276" s="11"/>
      <c r="F276" s="10"/>
      <c r="G276" s="6"/>
      <c r="H276" s="6"/>
      <c r="I276" s="2"/>
      <c r="J276" s="6"/>
    </row>
    <row r="277" spans="4:10" x14ac:dyDescent="0.2">
      <c r="D277" s="10"/>
      <c r="E277" s="11"/>
      <c r="F277" s="10"/>
      <c r="G277" s="6"/>
      <c r="H277" s="6"/>
      <c r="I277" s="2"/>
      <c r="J277" s="6"/>
    </row>
    <row r="278" spans="4:10" x14ac:dyDescent="0.2">
      <c r="D278" s="10"/>
      <c r="E278" s="11"/>
      <c r="F278" s="10"/>
      <c r="G278" s="6"/>
      <c r="H278" s="6"/>
      <c r="I278" s="2"/>
      <c r="J278" s="6"/>
    </row>
    <row r="279" spans="4:10" x14ac:dyDescent="0.2">
      <c r="D279" s="10"/>
      <c r="E279" s="11"/>
      <c r="F279" s="10"/>
      <c r="G279" s="6"/>
      <c r="H279" s="6"/>
      <c r="I279" s="2"/>
      <c r="J279" s="6"/>
    </row>
    <row r="280" spans="4:10" x14ac:dyDescent="0.2">
      <c r="D280" s="10"/>
      <c r="E280" s="11"/>
      <c r="F280" s="10"/>
      <c r="G280" s="6"/>
      <c r="H280" s="6"/>
      <c r="I280" s="2"/>
      <c r="J280" s="6"/>
    </row>
    <row r="281" spans="4:10" x14ac:dyDescent="0.2">
      <c r="D281" s="10"/>
      <c r="E281" s="11"/>
      <c r="F281" s="10"/>
      <c r="G281" s="6"/>
      <c r="H281" s="6"/>
      <c r="I281" s="2"/>
      <c r="J281" s="6"/>
    </row>
    <row r="282" spans="4:10" x14ac:dyDescent="0.2">
      <c r="D282" s="10"/>
      <c r="E282" s="11"/>
      <c r="F282" s="10"/>
      <c r="G282" s="6"/>
      <c r="H282" s="6"/>
      <c r="I282" s="2"/>
      <c r="J282" s="6"/>
    </row>
    <row r="283" spans="4:10" x14ac:dyDescent="0.2">
      <c r="D283" s="10"/>
      <c r="E283" s="11"/>
      <c r="F283" s="10"/>
      <c r="G283" s="6"/>
      <c r="H283" s="6"/>
      <c r="I283" s="2"/>
      <c r="J283" s="6"/>
    </row>
    <row r="284" spans="4:10" x14ac:dyDescent="0.2">
      <c r="D284" s="10"/>
      <c r="E284" s="11"/>
      <c r="F284" s="10"/>
      <c r="G284" s="6"/>
      <c r="H284" s="6"/>
      <c r="I284" s="2"/>
      <c r="J284" s="6"/>
    </row>
    <row r="285" spans="4:10" x14ac:dyDescent="0.2">
      <c r="D285" s="10"/>
      <c r="E285" s="11"/>
      <c r="F285" s="10"/>
      <c r="G285" s="6"/>
      <c r="H285" s="6"/>
      <c r="I285" s="2"/>
      <c r="J285" s="6"/>
    </row>
    <row r="286" spans="4:10" x14ac:dyDescent="0.2">
      <c r="D286" s="10"/>
      <c r="E286" s="11"/>
      <c r="F286" s="10"/>
      <c r="G286" s="6"/>
      <c r="H286" s="6"/>
      <c r="I286" s="2"/>
      <c r="J286" s="6"/>
    </row>
    <row r="287" spans="4:10" x14ac:dyDescent="0.2">
      <c r="D287" s="10"/>
      <c r="E287" s="11"/>
      <c r="F287" s="10"/>
      <c r="G287" s="6"/>
      <c r="H287" s="6"/>
      <c r="I287" s="2"/>
      <c r="J287" s="6"/>
    </row>
    <row r="288" spans="4:10" x14ac:dyDescent="0.2">
      <c r="D288" s="10"/>
      <c r="E288" s="11"/>
      <c r="F288" s="10"/>
      <c r="G288" s="6"/>
      <c r="H288" s="6"/>
      <c r="I288" s="2"/>
      <c r="J288" s="6"/>
    </row>
    <row r="289" spans="4:10" x14ac:dyDescent="0.2">
      <c r="D289" s="10"/>
      <c r="E289" s="11"/>
      <c r="F289" s="10"/>
      <c r="G289" s="6"/>
      <c r="H289" s="6"/>
      <c r="I289" s="2"/>
      <c r="J289" s="6"/>
    </row>
    <row r="290" spans="4:10" x14ac:dyDescent="0.2">
      <c r="D290" s="10"/>
      <c r="E290" s="11"/>
      <c r="F290" s="10"/>
      <c r="G290" s="6"/>
      <c r="H290" s="6"/>
      <c r="I290" s="2"/>
      <c r="J290" s="6"/>
    </row>
    <row r="291" spans="4:10" x14ac:dyDescent="0.2">
      <c r="D291" s="10"/>
      <c r="E291" s="11"/>
      <c r="F291" s="10"/>
      <c r="G291" s="6"/>
      <c r="H291" s="6"/>
      <c r="I291" s="2"/>
      <c r="J291" s="6"/>
    </row>
    <row r="292" spans="4:10" x14ac:dyDescent="0.2">
      <c r="D292" s="10"/>
      <c r="E292" s="11"/>
      <c r="F292" s="10"/>
      <c r="G292" s="6"/>
      <c r="H292" s="6"/>
      <c r="I292" s="2"/>
      <c r="J292" s="6"/>
    </row>
    <row r="293" spans="4:10" x14ac:dyDescent="0.2">
      <c r="D293" s="10"/>
      <c r="E293" s="11"/>
      <c r="F293" s="10"/>
      <c r="G293" s="6"/>
      <c r="H293" s="6"/>
      <c r="I293" s="2"/>
      <c r="J293" s="6"/>
    </row>
    <row r="294" spans="4:10" x14ac:dyDescent="0.2">
      <c r="D294" s="10"/>
      <c r="E294" s="11"/>
      <c r="F294" s="10"/>
      <c r="G294" s="6"/>
      <c r="H294" s="6"/>
      <c r="I294" s="2"/>
      <c r="J294" s="6"/>
    </row>
    <row r="295" spans="4:10" x14ac:dyDescent="0.2">
      <c r="D295" s="10"/>
      <c r="E295" s="11"/>
      <c r="F295" s="10"/>
      <c r="G295" s="6"/>
      <c r="H295" s="6"/>
      <c r="I295" s="2"/>
      <c r="J295" s="6"/>
    </row>
    <row r="296" spans="4:10" x14ac:dyDescent="0.2">
      <c r="D296" s="10"/>
      <c r="E296" s="11"/>
      <c r="F296" s="10"/>
      <c r="G296" s="6"/>
      <c r="H296" s="6"/>
      <c r="I296" s="2"/>
      <c r="J296" s="6"/>
    </row>
    <row r="297" spans="4:10" x14ac:dyDescent="0.2">
      <c r="D297" s="10"/>
      <c r="E297" s="11"/>
      <c r="F297" s="10"/>
      <c r="G297" s="6"/>
      <c r="H297" s="6"/>
      <c r="I297" s="2"/>
      <c r="J297" s="6"/>
    </row>
    <row r="298" spans="4:10" x14ac:dyDescent="0.2">
      <c r="D298" s="10"/>
      <c r="E298" s="11"/>
      <c r="F298" s="10"/>
      <c r="G298" s="6"/>
      <c r="H298" s="6"/>
      <c r="I298" s="2"/>
      <c r="J298" s="6"/>
    </row>
    <row r="299" spans="4:10" x14ac:dyDescent="0.2">
      <c r="D299" s="10"/>
      <c r="E299" s="11"/>
      <c r="F299" s="10"/>
      <c r="G299" s="6"/>
      <c r="H299" s="6"/>
      <c r="I299" s="2"/>
      <c r="J299" s="6"/>
    </row>
    <row r="300" spans="4:10" x14ac:dyDescent="0.2">
      <c r="D300" s="10"/>
      <c r="E300" s="11"/>
      <c r="F300" s="10"/>
      <c r="G300" s="6"/>
      <c r="H300" s="6"/>
      <c r="I300" s="2"/>
      <c r="J300" s="6"/>
    </row>
    <row r="301" spans="4:10" x14ac:dyDescent="0.2">
      <c r="D301" s="10"/>
      <c r="E301" s="11"/>
      <c r="F301" s="10"/>
      <c r="G301" s="6"/>
      <c r="H301" s="6"/>
      <c r="I301" s="2"/>
      <c r="J301" s="6"/>
    </row>
    <row r="302" spans="4:10" x14ac:dyDescent="0.2">
      <c r="D302" s="10"/>
      <c r="E302" s="11"/>
      <c r="F302" s="10"/>
      <c r="G302" s="6"/>
      <c r="H302" s="6"/>
      <c r="I302" s="2"/>
      <c r="J302" s="6"/>
    </row>
    <row r="303" spans="4:10" x14ac:dyDescent="0.2">
      <c r="D303" s="10"/>
      <c r="E303" s="11"/>
      <c r="F303" s="10"/>
      <c r="G303" s="6"/>
      <c r="H303" s="6"/>
      <c r="I303" s="2"/>
      <c r="J303" s="6"/>
    </row>
    <row r="304" spans="4:10" x14ac:dyDescent="0.2">
      <c r="D304" s="10"/>
      <c r="E304" s="11"/>
      <c r="F304" s="10"/>
      <c r="G304" s="6"/>
      <c r="H304" s="6"/>
      <c r="I304" s="2"/>
      <c r="J304" s="6"/>
    </row>
    <row r="305" spans="4:10" x14ac:dyDescent="0.2">
      <c r="D305" s="10"/>
      <c r="E305" s="11"/>
      <c r="F305" s="10"/>
      <c r="G305" s="6"/>
      <c r="H305" s="6"/>
      <c r="I305" s="2"/>
      <c r="J305" s="6"/>
    </row>
    <row r="306" spans="4:10" x14ac:dyDescent="0.2">
      <c r="D306" s="10"/>
      <c r="E306" s="11"/>
      <c r="F306" s="10"/>
      <c r="G306" s="6"/>
      <c r="H306" s="6"/>
      <c r="I306" s="2"/>
      <c r="J306" s="6"/>
    </row>
    <row r="307" spans="4:10" x14ac:dyDescent="0.2">
      <c r="D307" s="10"/>
      <c r="E307" s="11"/>
      <c r="F307" s="10"/>
      <c r="G307" s="6"/>
      <c r="H307" s="6"/>
      <c r="I307" s="2"/>
      <c r="J307" s="6"/>
    </row>
    <row r="308" spans="4:10" x14ac:dyDescent="0.2">
      <c r="D308" s="10"/>
      <c r="E308" s="11"/>
      <c r="F308" s="10"/>
      <c r="G308" s="6"/>
      <c r="H308" s="6"/>
      <c r="I308" s="2"/>
      <c r="J308" s="6"/>
    </row>
    <row r="309" spans="4:10" x14ac:dyDescent="0.2">
      <c r="D309" s="10"/>
      <c r="E309" s="11"/>
      <c r="F309" s="10"/>
      <c r="G309" s="6"/>
      <c r="H309" s="6"/>
      <c r="I309" s="2"/>
      <c r="J309" s="6"/>
    </row>
    <row r="310" spans="4:10" x14ac:dyDescent="0.2">
      <c r="D310" s="10"/>
      <c r="E310" s="11"/>
      <c r="F310" s="10"/>
      <c r="G310" s="6"/>
      <c r="H310" s="6"/>
      <c r="I310" s="2"/>
      <c r="J310" s="6"/>
    </row>
    <row r="311" spans="4:10" x14ac:dyDescent="0.2">
      <c r="D311" s="10"/>
      <c r="E311" s="11"/>
      <c r="F311" s="10"/>
      <c r="G311" s="6"/>
      <c r="H311" s="6"/>
      <c r="I311" s="2"/>
      <c r="J311" s="6"/>
    </row>
    <row r="312" spans="4:10" x14ac:dyDescent="0.2">
      <c r="D312" s="10"/>
      <c r="E312" s="11"/>
      <c r="F312" s="10"/>
      <c r="G312" s="6"/>
      <c r="H312" s="6"/>
      <c r="I312" s="2"/>
      <c r="J312" s="6"/>
    </row>
    <row r="313" spans="4:10" x14ac:dyDescent="0.2">
      <c r="D313" s="10"/>
      <c r="E313" s="11"/>
      <c r="F313" s="10"/>
      <c r="G313" s="6"/>
      <c r="H313" s="6"/>
      <c r="I313" s="2"/>
      <c r="J313" s="6"/>
    </row>
    <row r="314" spans="4:10" x14ac:dyDescent="0.2">
      <c r="D314" s="10"/>
      <c r="E314" s="11"/>
      <c r="F314" s="10"/>
      <c r="G314" s="6"/>
      <c r="H314" s="6"/>
      <c r="I314" s="2"/>
      <c r="J314" s="6"/>
    </row>
    <row r="315" spans="4:10" x14ac:dyDescent="0.2">
      <c r="D315" s="10"/>
      <c r="E315" s="11"/>
      <c r="F315" s="10"/>
      <c r="G315" s="6"/>
      <c r="H315" s="6"/>
      <c r="I315" s="2"/>
      <c r="J315" s="6"/>
    </row>
    <row r="316" spans="4:10" x14ac:dyDescent="0.2">
      <c r="D316" s="10"/>
      <c r="E316" s="11"/>
      <c r="F316" s="10"/>
      <c r="G316" s="6"/>
      <c r="H316" s="6"/>
      <c r="I316" s="2"/>
      <c r="J316" s="6"/>
    </row>
    <row r="317" spans="4:10" x14ac:dyDescent="0.2">
      <c r="D317" s="10"/>
      <c r="E317" s="11"/>
      <c r="F317" s="10"/>
      <c r="G317" s="6"/>
      <c r="H317" s="6"/>
      <c r="I317" s="2"/>
      <c r="J317" s="6"/>
    </row>
    <row r="318" spans="4:10" x14ac:dyDescent="0.2">
      <c r="D318" s="10"/>
      <c r="E318" s="11"/>
      <c r="F318" s="10"/>
      <c r="G318" s="6"/>
      <c r="H318" s="6"/>
      <c r="I318" s="2"/>
      <c r="J318" s="6"/>
    </row>
    <row r="319" spans="4:10" x14ac:dyDescent="0.2">
      <c r="D319" s="10"/>
      <c r="E319" s="11"/>
      <c r="F319" s="10"/>
      <c r="G319" s="6"/>
      <c r="H319" s="6"/>
      <c r="I319" s="2"/>
      <c r="J319" s="6"/>
    </row>
    <row r="320" spans="4:10" x14ac:dyDescent="0.2">
      <c r="D320" s="10"/>
      <c r="E320" s="11"/>
      <c r="F320" s="10"/>
      <c r="G320" s="6"/>
      <c r="H320" s="6"/>
      <c r="I320" s="2"/>
      <c r="J320" s="6"/>
    </row>
    <row r="321" spans="4:10" x14ac:dyDescent="0.2">
      <c r="D321" s="10"/>
      <c r="E321" s="11"/>
      <c r="F321" s="10"/>
      <c r="G321" s="6"/>
      <c r="H321" s="6"/>
      <c r="I321" s="2"/>
      <c r="J321" s="6"/>
    </row>
    <row r="322" spans="4:10" x14ac:dyDescent="0.2">
      <c r="D322" s="10"/>
      <c r="E322" s="11"/>
      <c r="F322" s="10"/>
      <c r="G322" s="6"/>
      <c r="H322" s="6"/>
      <c r="I322" s="2"/>
      <c r="J322" s="6"/>
    </row>
    <row r="323" spans="4:10" x14ac:dyDescent="0.2">
      <c r="D323" s="10"/>
      <c r="E323" s="11"/>
      <c r="F323" s="10"/>
      <c r="G323" s="6"/>
      <c r="H323" s="6"/>
      <c r="I323" s="2"/>
      <c r="J323" s="6"/>
    </row>
    <row r="324" spans="4:10" x14ac:dyDescent="0.2">
      <c r="D324" s="10"/>
      <c r="E324" s="11"/>
      <c r="F324" s="10"/>
      <c r="G324" s="6"/>
      <c r="H324" s="6"/>
      <c r="I324" s="2"/>
      <c r="J324" s="6"/>
    </row>
    <row r="325" spans="4:10" x14ac:dyDescent="0.2">
      <c r="D325" s="10"/>
      <c r="E325" s="11"/>
      <c r="F325" s="10"/>
      <c r="G325" s="6"/>
      <c r="H325" s="6"/>
      <c r="I325" s="2"/>
      <c r="J325" s="6"/>
    </row>
    <row r="326" spans="4:10" x14ac:dyDescent="0.2">
      <c r="D326" s="10"/>
      <c r="E326" s="11"/>
      <c r="F326" s="10"/>
      <c r="G326" s="6"/>
      <c r="H326" s="6"/>
      <c r="I326" s="2"/>
      <c r="J326" s="6"/>
    </row>
    <row r="327" spans="4:10" x14ac:dyDescent="0.2">
      <c r="D327" s="10"/>
      <c r="E327" s="11"/>
      <c r="F327" s="10"/>
      <c r="G327" s="6"/>
      <c r="H327" s="6"/>
      <c r="I327" s="2"/>
      <c r="J327" s="6"/>
    </row>
    <row r="328" spans="4:10" x14ac:dyDescent="0.2">
      <c r="D328" s="10"/>
      <c r="E328" s="11"/>
      <c r="F328" s="10"/>
      <c r="G328" s="6"/>
      <c r="H328" s="6"/>
      <c r="I328" s="2"/>
      <c r="J328" s="6"/>
    </row>
    <row r="329" spans="4:10" x14ac:dyDescent="0.2">
      <c r="D329" s="10"/>
      <c r="E329" s="11"/>
      <c r="F329" s="10"/>
      <c r="G329" s="6"/>
      <c r="H329" s="6"/>
      <c r="I329" s="2"/>
      <c r="J329" s="6"/>
    </row>
    <row r="330" spans="4:10" x14ac:dyDescent="0.2">
      <c r="D330" s="10"/>
      <c r="E330" s="11"/>
      <c r="F330" s="10"/>
      <c r="G330" s="6"/>
      <c r="H330" s="6"/>
      <c r="I330" s="2"/>
      <c r="J330" s="6"/>
    </row>
    <row r="331" spans="4:10" x14ac:dyDescent="0.2">
      <c r="D331" s="10"/>
      <c r="E331" s="11"/>
      <c r="F331" s="10"/>
      <c r="G331" s="6"/>
      <c r="H331" s="6"/>
      <c r="I331" s="2"/>
      <c r="J331" s="6"/>
    </row>
    <row r="332" spans="4:10" x14ac:dyDescent="0.2">
      <c r="D332" s="10"/>
      <c r="E332" s="11"/>
      <c r="F332" s="10"/>
      <c r="G332" s="6"/>
      <c r="H332" s="6"/>
      <c r="I332" s="2"/>
      <c r="J332" s="6"/>
    </row>
    <row r="333" spans="4:10" x14ac:dyDescent="0.2">
      <c r="D333" s="10"/>
      <c r="E333" s="11"/>
      <c r="F333" s="10"/>
      <c r="G333" s="6"/>
      <c r="H333" s="6"/>
      <c r="I333" s="2"/>
      <c r="J333" s="6"/>
    </row>
    <row r="334" spans="4:10" x14ac:dyDescent="0.2">
      <c r="D334" s="10"/>
      <c r="E334" s="11"/>
      <c r="F334" s="10"/>
      <c r="G334" s="6"/>
      <c r="H334" s="6"/>
      <c r="I334" s="2"/>
      <c r="J334" s="6"/>
    </row>
    <row r="335" spans="4:10" x14ac:dyDescent="0.2">
      <c r="D335" s="10"/>
      <c r="E335" s="11"/>
      <c r="F335" s="10"/>
      <c r="G335" s="6"/>
      <c r="H335" s="6"/>
      <c r="I335" s="2"/>
      <c r="J335" s="6"/>
    </row>
    <row r="336" spans="4:10" x14ac:dyDescent="0.2">
      <c r="D336" s="10"/>
      <c r="E336" s="11"/>
      <c r="F336" s="10"/>
      <c r="G336" s="6"/>
      <c r="H336" s="6"/>
      <c r="I336" s="2"/>
      <c r="J336" s="6"/>
    </row>
    <row r="337" spans="4:10" x14ac:dyDescent="0.2">
      <c r="D337" s="10"/>
      <c r="E337" s="11"/>
      <c r="F337" s="10"/>
      <c r="G337" s="6"/>
      <c r="H337" s="6"/>
      <c r="I337" s="2"/>
      <c r="J337" s="6"/>
    </row>
    <row r="338" spans="4:10" x14ac:dyDescent="0.2">
      <c r="D338" s="10"/>
      <c r="E338" s="11"/>
      <c r="F338" s="10"/>
      <c r="G338" s="6"/>
      <c r="H338" s="6"/>
      <c r="I338" s="2"/>
      <c r="J338" s="5"/>
    </row>
    <row r="339" spans="4:10" x14ac:dyDescent="0.2">
      <c r="D339" s="10"/>
      <c r="E339" s="11"/>
      <c r="F339" s="10"/>
      <c r="G339" s="6"/>
      <c r="H339" s="6"/>
      <c r="I339" s="2"/>
      <c r="J339" s="5"/>
    </row>
    <row r="340" spans="4:10" x14ac:dyDescent="0.2">
      <c r="D340" s="10"/>
      <c r="E340" s="11"/>
      <c r="F340" s="10"/>
      <c r="G340" s="6"/>
      <c r="H340" s="6"/>
      <c r="I340" s="2"/>
      <c r="J340" s="5"/>
    </row>
    <row r="341" spans="4:10" x14ac:dyDescent="0.2">
      <c r="D341" s="10"/>
      <c r="E341" s="11"/>
      <c r="F341" s="10"/>
      <c r="G341" s="6"/>
      <c r="H341" s="6"/>
      <c r="I341" s="2"/>
      <c r="J341" s="5"/>
    </row>
    <row r="342" spans="4:10" x14ac:dyDescent="0.2">
      <c r="D342" s="10"/>
      <c r="E342" s="11"/>
      <c r="F342" s="10"/>
      <c r="G342" s="6"/>
      <c r="H342" s="6"/>
      <c r="I342" s="2"/>
      <c r="J342" s="5"/>
    </row>
    <row r="343" spans="4:10" x14ac:dyDescent="0.2">
      <c r="D343" s="10"/>
      <c r="E343" s="11"/>
      <c r="F343" s="10"/>
      <c r="G343" s="6"/>
      <c r="H343" s="6"/>
      <c r="I343" s="2"/>
      <c r="J343" s="5"/>
    </row>
    <row r="344" spans="4:10" x14ac:dyDescent="0.2">
      <c r="D344" s="10"/>
      <c r="E344" s="11"/>
      <c r="F344" s="10"/>
      <c r="G344" s="6"/>
      <c r="H344" s="6"/>
      <c r="I344" s="2"/>
      <c r="J344" s="5"/>
    </row>
    <row r="345" spans="4:10" x14ac:dyDescent="0.2">
      <c r="D345" s="10"/>
      <c r="E345" s="11"/>
      <c r="F345" s="10"/>
      <c r="G345" s="6"/>
      <c r="H345" s="6"/>
      <c r="I345" s="2"/>
      <c r="J345" s="5"/>
    </row>
    <row r="346" spans="4:10" x14ac:dyDescent="0.2">
      <c r="D346" s="10"/>
      <c r="E346" s="11"/>
      <c r="F346" s="10"/>
      <c r="G346" s="6"/>
      <c r="H346" s="6"/>
      <c r="I346" s="2"/>
      <c r="J346" s="5"/>
    </row>
    <row r="347" spans="4:10" x14ac:dyDescent="0.2">
      <c r="D347" s="10"/>
      <c r="E347" s="11"/>
      <c r="F347" s="10"/>
      <c r="G347" s="6"/>
      <c r="H347" s="6"/>
      <c r="I347" s="2"/>
      <c r="J347" s="5"/>
    </row>
    <row r="348" spans="4:10" x14ac:dyDescent="0.2">
      <c r="D348" s="10"/>
      <c r="E348" s="11"/>
      <c r="F348" s="10"/>
      <c r="G348" s="6"/>
      <c r="H348" s="6"/>
      <c r="I348" s="2"/>
      <c r="J348" s="5"/>
    </row>
    <row r="349" spans="4:10" x14ac:dyDescent="0.2">
      <c r="D349" s="10"/>
      <c r="E349" s="11"/>
      <c r="F349" s="10"/>
      <c r="G349" s="6"/>
      <c r="H349" s="6"/>
      <c r="I349" s="2"/>
      <c r="J349" s="5"/>
    </row>
    <row r="350" spans="4:10" x14ac:dyDescent="0.2">
      <c r="D350" s="10"/>
      <c r="E350" s="11"/>
      <c r="F350" s="10"/>
      <c r="G350" s="6"/>
      <c r="H350" s="6"/>
      <c r="I350" s="2"/>
      <c r="J350" s="5"/>
    </row>
    <row r="351" spans="4:10" x14ac:dyDescent="0.2">
      <c r="D351" s="10"/>
      <c r="E351" s="11"/>
      <c r="F351" s="10"/>
      <c r="G351" s="6"/>
      <c r="H351" s="6"/>
      <c r="I351" s="2"/>
      <c r="J351" s="5"/>
    </row>
    <row r="352" spans="4:10" x14ac:dyDescent="0.2">
      <c r="D352" s="10"/>
      <c r="E352" s="11"/>
      <c r="F352" s="10"/>
      <c r="G352" s="6"/>
      <c r="H352" s="6"/>
      <c r="I352" s="2"/>
      <c r="J352" s="5"/>
    </row>
    <row r="353" spans="4:10" x14ac:dyDescent="0.2">
      <c r="D353" s="10"/>
      <c r="E353" s="11"/>
      <c r="F353" s="10"/>
      <c r="G353" s="6"/>
      <c r="H353" s="6"/>
      <c r="I353" s="2"/>
      <c r="J353" s="5"/>
    </row>
    <row r="354" spans="4:10" x14ac:dyDescent="0.2">
      <c r="D354" s="10"/>
      <c r="E354" s="11"/>
      <c r="F354" s="10"/>
      <c r="G354" s="6"/>
      <c r="H354" s="6"/>
      <c r="I354" s="2"/>
      <c r="J354" s="5"/>
    </row>
    <row r="355" spans="4:10" x14ac:dyDescent="0.2">
      <c r="D355" s="10"/>
      <c r="E355" s="11"/>
      <c r="F355" s="10"/>
      <c r="G355" s="6"/>
      <c r="H355" s="6"/>
      <c r="I355" s="2"/>
      <c r="J355" s="5"/>
    </row>
    <row r="356" spans="4:10" x14ac:dyDescent="0.2">
      <c r="D356" s="10"/>
      <c r="E356" s="11"/>
      <c r="F356" s="10"/>
      <c r="G356" s="6"/>
      <c r="H356" s="6"/>
      <c r="I356" s="2"/>
      <c r="J356" s="5"/>
    </row>
    <row r="357" spans="4:10" x14ac:dyDescent="0.2">
      <c r="D357" s="10"/>
      <c r="E357" s="11"/>
      <c r="F357" s="10"/>
      <c r="G357" s="6"/>
      <c r="H357" s="6"/>
      <c r="I357" s="2"/>
      <c r="J357" s="5"/>
    </row>
    <row r="358" spans="4:10" x14ac:dyDescent="0.2">
      <c r="D358" s="10"/>
      <c r="E358" s="11"/>
      <c r="F358" s="10"/>
      <c r="G358" s="6"/>
      <c r="H358" s="6"/>
      <c r="I358" s="2"/>
      <c r="J358" s="5"/>
    </row>
    <row r="359" spans="4:10" x14ac:dyDescent="0.2">
      <c r="D359" s="10"/>
      <c r="E359" s="11"/>
      <c r="F359" s="10"/>
      <c r="G359" s="6"/>
      <c r="H359" s="6"/>
      <c r="I359" s="2"/>
      <c r="J359" s="5"/>
    </row>
    <row r="360" spans="4:10" x14ac:dyDescent="0.2">
      <c r="D360" s="10"/>
      <c r="E360" s="11"/>
      <c r="F360" s="10"/>
      <c r="G360" s="6"/>
      <c r="H360" s="6"/>
      <c r="I360" s="2"/>
      <c r="J360" s="5"/>
    </row>
    <row r="361" spans="4:10" x14ac:dyDescent="0.2">
      <c r="D361" s="10"/>
      <c r="E361" s="11"/>
      <c r="F361" s="10"/>
      <c r="G361" s="6"/>
      <c r="H361" s="6"/>
      <c r="I361" s="2"/>
      <c r="J361" s="5"/>
    </row>
    <row r="362" spans="4:10" x14ac:dyDescent="0.2">
      <c r="D362" s="10"/>
      <c r="E362" s="11"/>
      <c r="F362" s="10"/>
      <c r="G362" s="6"/>
      <c r="H362" s="6"/>
      <c r="I362" s="2"/>
      <c r="J362" s="5"/>
    </row>
    <row r="363" spans="4:10" x14ac:dyDescent="0.2">
      <c r="D363" s="10"/>
      <c r="E363" s="11"/>
      <c r="F363" s="10"/>
      <c r="G363" s="6"/>
      <c r="H363" s="6"/>
      <c r="I363" s="2"/>
      <c r="J363" s="5"/>
    </row>
    <row r="364" spans="4:10" x14ac:dyDescent="0.2">
      <c r="D364" s="10"/>
      <c r="E364" s="11"/>
      <c r="F364" s="10"/>
      <c r="G364" s="6"/>
      <c r="H364" s="6"/>
      <c r="I364" s="2"/>
      <c r="J364" s="5"/>
    </row>
    <row r="365" spans="4:10" x14ac:dyDescent="0.2">
      <c r="D365" s="10"/>
      <c r="E365" s="11"/>
      <c r="F365" s="10"/>
      <c r="G365" s="6"/>
      <c r="H365" s="6"/>
      <c r="I365" s="2"/>
      <c r="J365" s="5"/>
    </row>
    <row r="366" spans="4:10" x14ac:dyDescent="0.2">
      <c r="D366" s="10"/>
      <c r="E366" s="11"/>
      <c r="F366" s="10"/>
      <c r="G366" s="6"/>
      <c r="H366" s="6"/>
      <c r="I366" s="2"/>
      <c r="J366" s="5"/>
    </row>
    <row r="367" spans="4:10" x14ac:dyDescent="0.2">
      <c r="D367" s="10"/>
      <c r="E367" s="11"/>
      <c r="F367" s="10"/>
      <c r="G367" s="6"/>
      <c r="H367" s="6"/>
      <c r="I367" s="2"/>
      <c r="J367" s="5"/>
    </row>
    <row r="368" spans="4:10" x14ac:dyDescent="0.2">
      <c r="D368" s="10"/>
      <c r="E368" s="11"/>
      <c r="F368" s="10"/>
      <c r="G368" s="6"/>
      <c r="H368" s="6"/>
      <c r="I368" s="2"/>
      <c r="J368" s="5"/>
    </row>
    <row r="369" spans="4:10" x14ac:dyDescent="0.2">
      <c r="D369" s="10"/>
      <c r="E369" s="11"/>
      <c r="F369" s="10"/>
      <c r="G369" s="6"/>
      <c r="H369" s="6"/>
      <c r="I369" s="2"/>
      <c r="J369" s="5"/>
    </row>
    <row r="370" spans="4:10" x14ac:dyDescent="0.2">
      <c r="D370" s="10"/>
      <c r="E370" s="11"/>
      <c r="F370" s="10"/>
      <c r="G370" s="6"/>
      <c r="H370" s="6"/>
      <c r="I370" s="2"/>
      <c r="J370" s="5"/>
    </row>
    <row r="371" spans="4:10" x14ac:dyDescent="0.2">
      <c r="D371" s="10"/>
      <c r="E371" s="11"/>
      <c r="F371" s="10"/>
      <c r="G371" s="6"/>
      <c r="H371" s="6"/>
      <c r="I371" s="2"/>
      <c r="J371" s="5"/>
    </row>
    <row r="372" spans="4:10" x14ac:dyDescent="0.2">
      <c r="D372" s="10"/>
      <c r="E372" s="11"/>
      <c r="F372" s="10"/>
      <c r="G372" s="6"/>
      <c r="H372" s="6"/>
      <c r="I372" s="2"/>
      <c r="J372" s="5"/>
    </row>
    <row r="373" spans="4:10" x14ac:dyDescent="0.2">
      <c r="D373" s="10"/>
      <c r="E373" s="11"/>
      <c r="F373" s="10"/>
      <c r="G373" s="6"/>
      <c r="H373" s="6"/>
      <c r="I373" s="2"/>
      <c r="J373" s="5"/>
    </row>
    <row r="374" spans="4:10" x14ac:dyDescent="0.2">
      <c r="D374" s="10"/>
      <c r="E374" s="11"/>
      <c r="F374" s="10"/>
      <c r="G374" s="6"/>
      <c r="H374" s="6"/>
      <c r="I374" s="2"/>
      <c r="J374" s="5"/>
    </row>
    <row r="375" spans="4:10" x14ac:dyDescent="0.2">
      <c r="D375" s="10"/>
      <c r="E375" s="11"/>
      <c r="F375" s="10"/>
      <c r="G375" s="6"/>
      <c r="H375" s="6"/>
      <c r="I375" s="2"/>
      <c r="J375" s="5"/>
    </row>
    <row r="376" spans="4:10" x14ac:dyDescent="0.2">
      <c r="D376" s="10"/>
      <c r="E376" s="11"/>
      <c r="F376" s="10"/>
      <c r="G376" s="6"/>
      <c r="H376" s="6"/>
      <c r="I376" s="2"/>
      <c r="J376" s="5"/>
    </row>
    <row r="377" spans="4:10" x14ac:dyDescent="0.2">
      <c r="D377" s="10"/>
      <c r="E377" s="11"/>
      <c r="F377" s="10"/>
      <c r="G377" s="6"/>
      <c r="H377" s="6"/>
      <c r="I377" s="2"/>
      <c r="J377" s="5"/>
    </row>
    <row r="378" spans="4:10" x14ac:dyDescent="0.2">
      <c r="D378" s="10"/>
      <c r="E378" s="11"/>
      <c r="F378" s="10"/>
      <c r="G378" s="6"/>
      <c r="H378" s="6"/>
      <c r="I378" s="2"/>
      <c r="J378" s="5"/>
    </row>
    <row r="379" spans="4:10" x14ac:dyDescent="0.2">
      <c r="D379" s="10"/>
      <c r="E379" s="11"/>
      <c r="F379" s="10"/>
      <c r="G379" s="6"/>
      <c r="H379" s="6"/>
      <c r="I379" s="2"/>
      <c r="J379" s="5"/>
    </row>
    <row r="380" spans="4:10" x14ac:dyDescent="0.2">
      <c r="D380" s="10"/>
      <c r="E380" s="11"/>
      <c r="F380" s="10"/>
      <c r="G380" s="6"/>
      <c r="H380" s="6"/>
      <c r="I380" s="2"/>
      <c r="J380" s="5"/>
    </row>
    <row r="381" spans="4:10" x14ac:dyDescent="0.2">
      <c r="D381" s="10"/>
      <c r="E381" s="11"/>
      <c r="F381" s="10"/>
      <c r="G381" s="6"/>
      <c r="H381" s="6"/>
      <c r="I381" s="2"/>
      <c r="J381" s="2"/>
    </row>
    <row r="382" spans="4:10" x14ac:dyDescent="0.2">
      <c r="D382" s="10"/>
      <c r="E382" s="11"/>
      <c r="F382" s="10"/>
      <c r="G382" s="6"/>
      <c r="H382" s="6"/>
      <c r="I382" s="2"/>
      <c r="J382" s="2"/>
    </row>
    <row r="383" spans="4:10" x14ac:dyDescent="0.2">
      <c r="D383" s="10"/>
      <c r="E383" s="11"/>
      <c r="F383" s="10"/>
      <c r="G383" s="6"/>
      <c r="H383" s="6"/>
      <c r="I383" s="2"/>
      <c r="J383" s="2"/>
    </row>
    <row r="384" spans="4:10" x14ac:dyDescent="0.2">
      <c r="D384" s="10"/>
      <c r="E384" s="11"/>
      <c r="F384" s="10"/>
      <c r="G384" s="6"/>
      <c r="H384" s="6"/>
      <c r="I384" s="2"/>
      <c r="J384" s="2"/>
    </row>
    <row r="385" spans="4:10" x14ac:dyDescent="0.2">
      <c r="D385" s="10"/>
      <c r="E385" s="11"/>
      <c r="F385" s="10"/>
      <c r="G385" s="6"/>
      <c r="H385" s="6"/>
      <c r="I385" s="2"/>
      <c r="J385" s="2"/>
    </row>
    <row r="386" spans="4:10" x14ac:dyDescent="0.2">
      <c r="D386" s="10"/>
      <c r="E386" s="11"/>
      <c r="F386" s="10"/>
      <c r="G386" s="6"/>
      <c r="H386" s="6"/>
      <c r="I386" s="2"/>
      <c r="J386" s="2"/>
    </row>
    <row r="387" spans="4:10" x14ac:dyDescent="0.2">
      <c r="E387" s="11"/>
      <c r="F387" s="10"/>
      <c r="G387" s="6"/>
      <c r="H387" s="6"/>
      <c r="I387" s="2"/>
    </row>
    <row r="388" spans="4:10" x14ac:dyDescent="0.2">
      <c r="E388" s="11"/>
      <c r="F388" s="10"/>
      <c r="G388" s="6"/>
      <c r="H388" s="6"/>
      <c r="I388" s="2"/>
    </row>
    <row r="389" spans="4:10" x14ac:dyDescent="0.2">
      <c r="E389" s="11"/>
      <c r="F389" s="10"/>
      <c r="G389" s="6"/>
      <c r="H389" s="6"/>
      <c r="I389" s="2"/>
    </row>
    <row r="390" spans="4:10" x14ac:dyDescent="0.2">
      <c r="E390" s="11"/>
      <c r="F390" s="10"/>
      <c r="G390" s="6"/>
      <c r="H390" s="6"/>
      <c r="I390" s="2"/>
    </row>
    <row r="391" spans="4:10" x14ac:dyDescent="0.2">
      <c r="E391" s="11"/>
      <c r="F391" s="10"/>
      <c r="G391" s="6"/>
      <c r="H391" s="6"/>
      <c r="I391" s="2"/>
    </row>
    <row r="392" spans="4:10" x14ac:dyDescent="0.2">
      <c r="E392" s="11"/>
      <c r="F392" s="10"/>
      <c r="G392" s="6"/>
      <c r="H392" s="6"/>
      <c r="I392" s="2"/>
    </row>
    <row r="393" spans="4:10" x14ac:dyDescent="0.2">
      <c r="E393" s="11"/>
      <c r="F393" s="10"/>
      <c r="G393" s="6"/>
      <c r="H393" s="6"/>
      <c r="I393" s="2"/>
    </row>
    <row r="394" spans="4:10" x14ac:dyDescent="0.2">
      <c r="I394" s="2"/>
    </row>
    <row r="395" spans="4:10" x14ac:dyDescent="0.2">
      <c r="I395" s="2"/>
    </row>
    <row r="396" spans="4:10" x14ac:dyDescent="0.2">
      <c r="I396" s="2"/>
    </row>
    <row r="397" spans="4:10" x14ac:dyDescent="0.2">
      <c r="I397" s="2"/>
    </row>
    <row r="398" spans="4:10" x14ac:dyDescent="0.2">
      <c r="I398" s="2"/>
    </row>
    <row r="399" spans="4:10" x14ac:dyDescent="0.2">
      <c r="I399" s="2"/>
    </row>
    <row r="400" spans="4:10" x14ac:dyDescent="0.2">
      <c r="I400" s="2"/>
    </row>
    <row r="401" spans="9:9" x14ac:dyDescent="0.2">
      <c r="I401" s="2"/>
    </row>
    <row r="402" spans="9:9" x14ac:dyDescent="0.2">
      <c r="I402" s="2"/>
    </row>
    <row r="403" spans="9:9" x14ac:dyDescent="0.2">
      <c r="I403" s="2"/>
    </row>
    <row r="404" spans="9:9" x14ac:dyDescent="0.2">
      <c r="I404" s="2"/>
    </row>
    <row r="405" spans="9:9" x14ac:dyDescent="0.2">
      <c r="I405" s="2"/>
    </row>
    <row r="406" spans="9:9" x14ac:dyDescent="0.2">
      <c r="I406" s="2"/>
    </row>
    <row r="407" spans="9:9" x14ac:dyDescent="0.2">
      <c r="I407" s="2"/>
    </row>
    <row r="408" spans="9:9" x14ac:dyDescent="0.2">
      <c r="I408" s="2"/>
    </row>
    <row r="409" spans="9:9" x14ac:dyDescent="0.2">
      <c r="I409" s="2"/>
    </row>
    <row r="410" spans="9:9" x14ac:dyDescent="0.2">
      <c r="I410" s="2"/>
    </row>
    <row r="411" spans="9:9" x14ac:dyDescent="0.2">
      <c r="I411" s="2"/>
    </row>
    <row r="412" spans="9:9" x14ac:dyDescent="0.2">
      <c r="I412" s="2"/>
    </row>
    <row r="413" spans="9:9" x14ac:dyDescent="0.2">
      <c r="I413" s="2"/>
    </row>
    <row r="414" spans="9:9" x14ac:dyDescent="0.2">
      <c r="I414" s="2"/>
    </row>
    <row r="415" spans="9:9" x14ac:dyDescent="0.2">
      <c r="I415" s="2"/>
    </row>
    <row r="416" spans="9:9" x14ac:dyDescent="0.2">
      <c r="I416" s="2"/>
    </row>
    <row r="417" spans="9:9" x14ac:dyDescent="0.2">
      <c r="I417" s="2"/>
    </row>
    <row r="418" spans="9:9" x14ac:dyDescent="0.2">
      <c r="I418" s="2"/>
    </row>
    <row r="419" spans="9:9" x14ac:dyDescent="0.2">
      <c r="I419" s="2"/>
    </row>
    <row r="420" spans="9:9" x14ac:dyDescent="0.2">
      <c r="I420" s="2"/>
    </row>
    <row r="421" spans="9:9" x14ac:dyDescent="0.2">
      <c r="I421" s="2"/>
    </row>
    <row r="422" spans="9:9" x14ac:dyDescent="0.2">
      <c r="I422" s="2"/>
    </row>
    <row r="423" spans="9:9" x14ac:dyDescent="0.2">
      <c r="I423" s="2"/>
    </row>
    <row r="424" spans="9:9" x14ac:dyDescent="0.2">
      <c r="I424" s="2"/>
    </row>
    <row r="425" spans="9:9" x14ac:dyDescent="0.2">
      <c r="I425" s="2"/>
    </row>
    <row r="426" spans="9:9" x14ac:dyDescent="0.2">
      <c r="I426" s="2"/>
    </row>
    <row r="427" spans="9:9" x14ac:dyDescent="0.2">
      <c r="I427" s="2"/>
    </row>
    <row r="428" spans="9:9" x14ac:dyDescent="0.2">
      <c r="I428" s="2"/>
    </row>
    <row r="429" spans="9:9" x14ac:dyDescent="0.2">
      <c r="I429" s="2"/>
    </row>
    <row r="430" spans="9:9" x14ac:dyDescent="0.2">
      <c r="I430" s="2"/>
    </row>
    <row r="431" spans="9:9" x14ac:dyDescent="0.2">
      <c r="I431" s="2"/>
    </row>
    <row r="432" spans="9:9" x14ac:dyDescent="0.2">
      <c r="I432" s="2"/>
    </row>
    <row r="433" spans="9:9" x14ac:dyDescent="0.2">
      <c r="I433" s="2"/>
    </row>
    <row r="434" spans="9:9" x14ac:dyDescent="0.2">
      <c r="I434" s="2"/>
    </row>
    <row r="435" spans="9:9" x14ac:dyDescent="0.2">
      <c r="I435" s="2"/>
    </row>
    <row r="436" spans="9:9" x14ac:dyDescent="0.2">
      <c r="I436" s="2"/>
    </row>
    <row r="437" spans="9:9" x14ac:dyDescent="0.2">
      <c r="I437" s="2"/>
    </row>
    <row r="438" spans="9:9" x14ac:dyDescent="0.2">
      <c r="I438" s="2"/>
    </row>
    <row r="439" spans="9:9" x14ac:dyDescent="0.2">
      <c r="I439" s="2"/>
    </row>
    <row r="440" spans="9:9" x14ac:dyDescent="0.2">
      <c r="I440" s="2"/>
    </row>
    <row r="441" spans="9:9" x14ac:dyDescent="0.2">
      <c r="I441" s="2"/>
    </row>
    <row r="442" spans="9:9" x14ac:dyDescent="0.2">
      <c r="I442" s="2"/>
    </row>
    <row r="443" spans="9:9" x14ac:dyDescent="0.2">
      <c r="I443" s="2"/>
    </row>
    <row r="444" spans="9:9" x14ac:dyDescent="0.2">
      <c r="I444" s="2"/>
    </row>
    <row r="445" spans="9:9" x14ac:dyDescent="0.2">
      <c r="I445" s="2"/>
    </row>
    <row r="446" spans="9:9" x14ac:dyDescent="0.2">
      <c r="I446" s="2"/>
    </row>
    <row r="447" spans="9:9" x14ac:dyDescent="0.2">
      <c r="I447" s="2"/>
    </row>
    <row r="448" spans="9:9" x14ac:dyDescent="0.2">
      <c r="I448" s="2"/>
    </row>
    <row r="449" spans="9:9" x14ac:dyDescent="0.2">
      <c r="I449" s="2"/>
    </row>
    <row r="450" spans="9:9" x14ac:dyDescent="0.2">
      <c r="I450" s="2"/>
    </row>
    <row r="451" spans="9:9" x14ac:dyDescent="0.2">
      <c r="I451" s="2"/>
    </row>
    <row r="452" spans="9:9" x14ac:dyDescent="0.2">
      <c r="I452" s="2"/>
    </row>
    <row r="453" spans="9:9" x14ac:dyDescent="0.2">
      <c r="I453" s="2"/>
    </row>
    <row r="454" spans="9:9" x14ac:dyDescent="0.2">
      <c r="I454" s="2"/>
    </row>
    <row r="455" spans="9:9" x14ac:dyDescent="0.2">
      <c r="I455" s="2"/>
    </row>
    <row r="456" spans="9:9" x14ac:dyDescent="0.2">
      <c r="I456" s="2"/>
    </row>
    <row r="457" spans="9:9" x14ac:dyDescent="0.2">
      <c r="I457" s="2"/>
    </row>
    <row r="458" spans="9:9" x14ac:dyDescent="0.2">
      <c r="I458" s="2"/>
    </row>
    <row r="459" spans="9:9" x14ac:dyDescent="0.2">
      <c r="I459" s="2"/>
    </row>
    <row r="460" spans="9:9" x14ac:dyDescent="0.2">
      <c r="I460" s="2"/>
    </row>
    <row r="461" spans="9:9" x14ac:dyDescent="0.2">
      <c r="I461" s="2"/>
    </row>
    <row r="462" spans="9:9" x14ac:dyDescent="0.2">
      <c r="I462" s="2"/>
    </row>
    <row r="463" spans="9:9" x14ac:dyDescent="0.2">
      <c r="I463" s="2"/>
    </row>
  </sheetData>
  <mergeCells count="1">
    <mergeCell ref="B9:F9"/>
  </mergeCells>
  <phoneticPr fontId="0" type="noConversion"/>
  <printOptions horizontalCentered="1" gridLines="1"/>
  <pageMargins left="0.5" right="0.5" top="0.5" bottom="0.5" header="0.25" footer="0.25"/>
  <pageSetup fitToHeight="20" orientation="portrait" horizontalDpi="4294967292" r:id="rId1"/>
  <headerFooter alignWithMargins="0">
    <oddHeader xml:space="preserve">&amp;RKY PSC Case No 2021-00183
AG 1-64
Attachment F
Page &amp;P of &amp;N
</oddHeader>
    <oddFooter>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8AF91583974B42BDCE2899A5541F64" ma:contentTypeVersion="6" ma:contentTypeDescription="Create a new document." ma:contentTypeScope="" ma:versionID="865255b741b3fbe269548cec823d392b">
  <xsd:schema xmlns:xsd="http://www.w3.org/2001/XMLSchema" xmlns:xs="http://www.w3.org/2001/XMLSchema" xmlns:p="http://schemas.microsoft.com/office/2006/metadata/properties" xmlns:ns2="c7850468-2df2-4397-af97-93229de7519b" xmlns:ns3="96f95b1e-f714-4306-9f9f-67aa92c10a3c" xmlns:ns4="9a40e759-d0ac-4d06-9599-a4582100b560" targetNamespace="http://schemas.microsoft.com/office/2006/metadata/properties" ma:root="true" ma:fieldsID="d5f8c02d00e152ec1da35785e9b24510" ns2:_="" ns3:_="" ns4:_="">
    <xsd:import namespace="c7850468-2df2-4397-af97-93229de7519b"/>
    <xsd:import namespace="96f95b1e-f714-4306-9f9f-67aa92c10a3c"/>
    <xsd:import namespace="9a40e759-d0ac-4d06-9599-a4582100b560"/>
    <xsd:element name="properties">
      <xsd:complexType>
        <xsd:sequence>
          <xsd:element name="documentManagement">
            <xsd:complexType>
              <xsd:all>
                <xsd:element ref="ns2:Responsible_x0020_Team" minOccurs="0"/>
                <xsd:element ref="ns2:Work_x0020_Streams" minOccurs="0"/>
                <xsd:element ref="ns3:PMMPhase" minOccurs="0"/>
                <xsd:element ref="ns4:_dlc_DocId" minOccurs="0"/>
                <xsd:element ref="ns4:_dlc_DocIdUrl" minOccurs="0"/>
                <xsd:element ref="ns4:_dlc_DocIdPersistId" minOccurs="0"/>
                <xsd:element ref="ns2:Short_x0020_Descrip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850468-2df2-4397-af97-93229de7519b" elementFormDefault="qualified">
    <xsd:import namespace="http://schemas.microsoft.com/office/2006/documentManagement/types"/>
    <xsd:import namespace="http://schemas.microsoft.com/office/infopath/2007/PartnerControls"/>
    <xsd:element name="Responsible_x0020_Team" ma:index="2" nillable="true" ma:displayName="Responsible Team" ma:default="Business Solutions" ma:internalName="Responsible_x0020_Team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Business Solutions"/>
                    <xsd:enumeration value="BU Representatives"/>
                    <xsd:enumeration value="Change Management"/>
                    <xsd:enumeration value="Technology"/>
                    <xsd:enumeration value="PMO"/>
                    <xsd:enumeration value="Other"/>
                  </xsd:restriction>
                </xsd:simpleType>
              </xsd:element>
            </xsd:sequence>
          </xsd:extension>
        </xsd:complexContent>
      </xsd:complexType>
    </xsd:element>
    <xsd:element name="Work_x0020_Streams" ma:index="3" nillable="true" ma:displayName="Work Streams" ma:default="Accounting" ma:internalName="Work_x0020_Streams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ccounting"/>
                    <xsd:enumeration value="Chart of Accounts"/>
                    <xsd:enumeration value="Cost Mgt Reporting Analysis"/>
                    <xsd:enumeration value="Supply Chain"/>
                    <xsd:enumeration value="Time and Labor"/>
                    <xsd:enumeration value="Work and Asset Mgt"/>
                    <xsd:enumeration value="Tech - Integration"/>
                    <xsd:enumeration value="Tech - Data Mgt"/>
                    <xsd:enumeration value="Tech - Solution Architect"/>
                    <xsd:enumeration value="Other"/>
                  </xsd:restriction>
                </xsd:simpleType>
              </xsd:element>
            </xsd:sequence>
          </xsd:extension>
        </xsd:complexContent>
      </xsd:complexType>
    </xsd:element>
    <xsd:element name="Short_x0020_Description" ma:index="14" nillable="true" ma:displayName="Short Description" ma:internalName="Short_x0020_Description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f95b1e-f714-4306-9f9f-67aa92c10a3c" elementFormDefault="qualified">
    <xsd:import namespace="http://schemas.microsoft.com/office/2006/documentManagement/types"/>
    <xsd:import namespace="http://schemas.microsoft.com/office/infopath/2007/PartnerControls"/>
    <xsd:element name="PMMPhase" ma:index="4" nillable="true" ma:displayName="PMM Phase" ma:default="1 - Initiation and Formation" ma:format="RadioButtons" ma:internalName="PMMPhase">
      <xsd:simpleType>
        <xsd:restriction base="dms:Choice">
          <xsd:enumeration value="0 - Concept"/>
          <xsd:enumeration value="1 - Initiation and Formation"/>
          <xsd:enumeration value="2 - Design / Build"/>
          <xsd:enumeration value="3 - Test"/>
          <xsd:enumeration value="4 - Deployment"/>
          <xsd:enumeration value="5 - Turnover"/>
          <xsd:enumeration value="N/A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40e759-d0ac-4d06-9599-a4582100b560" elementFormDefault="qualified">
    <xsd:import namespace="http://schemas.microsoft.com/office/2006/documentManagement/types"/>
    <xsd:import namespace="http://schemas.microsoft.com/office/infopath/2007/PartnerControls"/>
    <xsd:element name="_dlc_DocId" ma:index="7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8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9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1FB78492-D8BE-4E2B-9091-C8C2A8D6D4F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5E21C25-1194-44FA-8CE0-1FAE2954FFB5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962EA3E4-9203-4AC5-B001-455699C3EA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7850468-2df2-4397-af97-93229de7519b"/>
    <ds:schemaRef ds:uri="96f95b1e-f714-4306-9f9f-67aa92c10a3c"/>
    <ds:schemaRef ds:uri="9a40e759-d0ac-4d06-9599-a4582100b5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51F9B1DD-79CF-430B-A0C8-66D362682339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8</vt:i4>
      </vt:variant>
    </vt:vector>
  </HeadingPairs>
  <TitlesOfParts>
    <vt:vector size="9" baseType="lpstr">
      <vt:lpstr>Sheet1</vt:lpstr>
      <vt:lpstr>ASD</vt:lpstr>
      <vt:lpstr>bun</vt:lpstr>
      <vt:lpstr>DATE</vt:lpstr>
      <vt:lpstr>Sheet1!Print_Area</vt:lpstr>
      <vt:lpstr>Sheet1!Print_Titles</vt:lpstr>
      <vt:lpstr>RBN</vt:lpstr>
      <vt:lpstr>RBU</vt:lpstr>
      <vt:lpstr>RTT</vt:lpstr>
    </vt:vector>
  </TitlesOfParts>
  <Company>SM&amp;P Utility Resources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Cheryl Pillar</dc:creator>
  <cp:lastModifiedBy>Ryan \ John</cp:lastModifiedBy>
  <cp:lastPrinted>2013-05-20T08:38:28Z</cp:lastPrinted>
  <dcterms:created xsi:type="dcterms:W3CDTF">1998-01-05T19:32:38Z</dcterms:created>
  <dcterms:modified xsi:type="dcterms:W3CDTF">2021-07-19T19:17:21Z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SYY2R52VZ5PT-68-6407</vt:lpwstr>
  </property>
  <property fmtid="{D5CDD505-2E9C-101B-9397-08002B2CF9AE}" pid="3" name="_dlc_DocIdItemGuid">
    <vt:lpwstr>1dbde3bb-cb18-4f52-9d03-01c9a7e1ebdc</vt:lpwstr>
  </property>
  <property fmtid="{D5CDD505-2E9C-101B-9397-08002B2CF9AE}" pid="4" name="_dlc_DocIdUrl">
    <vt:lpwstr>http://projects.nisource.net/itpmo/financeroadmap/_layouts/DocIdRedir.aspx?ID=SYY2R52VZ5PT-68-6407, SYY2R52VZ5PT-68-6407</vt:lpwstr>
  </property>
  <property fmtid="{D5CDD505-2E9C-101B-9397-08002B2CF9AE}" pid="5" name="Short Description">
    <vt:lpwstr/>
  </property>
  <property fmtid="{D5CDD505-2E9C-101B-9397-08002B2CF9AE}" pid="6" name="Responsible Team">
    <vt:lpwstr>;#Business Solutions;#</vt:lpwstr>
  </property>
  <property fmtid="{D5CDD505-2E9C-101B-9397-08002B2CF9AE}" pid="7" name="Work Streams">
    <vt:lpwstr>;#Accounting;#</vt:lpwstr>
  </property>
  <property fmtid="{D5CDD505-2E9C-101B-9397-08002B2CF9AE}" pid="8" name="PMMPhase">
    <vt:lpwstr>1 - Initiation and Formation</vt:lpwstr>
  </property>
</Properties>
</file>