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2\FINAL - Staff 2\"/>
    </mc:Choice>
  </mc:AlternateContent>
  <xr:revisionPtr revIDLastSave="0" documentId="8_{0BD51A0A-54D9-4BFC-BD80-C8AC67128E0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K10" i="1"/>
  <c r="D11" i="1" s="1"/>
  <c r="J10" i="1"/>
  <c r="C11" i="1" s="1"/>
  <c r="K11" i="1" l="1"/>
  <c r="D12" i="1" s="1"/>
  <c r="J11" i="1"/>
  <c r="C12" i="1" l="1"/>
  <c r="K12" i="1" l="1"/>
  <c r="J12" i="1"/>
  <c r="D13" i="1" l="1"/>
  <c r="C13" i="1"/>
  <c r="J13" i="1" l="1"/>
  <c r="K13" i="1"/>
  <c r="C14" i="1" l="1"/>
  <c r="D14" i="1"/>
  <c r="K14" i="1" l="1"/>
  <c r="J14" i="1"/>
  <c r="D15" i="1" l="1"/>
  <c r="C15" i="1"/>
  <c r="K15" i="1" l="1"/>
  <c r="J15" i="1"/>
  <c r="D16" i="1" l="1"/>
  <c r="C16" i="1"/>
  <c r="K16" i="1" l="1"/>
  <c r="J16" i="1"/>
  <c r="D17" i="1" l="1"/>
  <c r="C17" i="1"/>
  <c r="J17" i="1" l="1"/>
  <c r="K17" i="1"/>
  <c r="C18" i="1" l="1"/>
  <c r="D18" i="1"/>
  <c r="K18" i="1" l="1"/>
  <c r="J18" i="1"/>
  <c r="D19" i="1" l="1"/>
  <c r="C19" i="1"/>
  <c r="K19" i="1" l="1"/>
  <c r="J19" i="1"/>
  <c r="C20" i="1" l="1"/>
  <c r="D20" i="1"/>
  <c r="K20" i="1" l="1"/>
  <c r="J20" i="1"/>
  <c r="C21" i="1" l="1"/>
  <c r="D21" i="1"/>
  <c r="J21" i="1" l="1"/>
  <c r="K21" i="1"/>
  <c r="D22" i="1" l="1"/>
  <c r="C22" i="1"/>
  <c r="K22" i="1" l="1"/>
  <c r="J22" i="1"/>
  <c r="C23" i="1" l="1"/>
  <c r="D23" i="1"/>
  <c r="K23" i="1" l="1"/>
  <c r="J23" i="1"/>
  <c r="C24" i="1" l="1"/>
  <c r="D24" i="1"/>
  <c r="K24" i="1" l="1"/>
  <c r="J24" i="1"/>
  <c r="C25" i="1" l="1"/>
  <c r="D25" i="1"/>
  <c r="J25" i="1" l="1"/>
  <c r="K25" i="1"/>
  <c r="D26" i="1" l="1"/>
  <c r="C26" i="1"/>
  <c r="J26" i="1" l="1"/>
  <c r="K26" i="1"/>
  <c r="D27" i="1" l="1"/>
  <c r="C27" i="1"/>
  <c r="K27" i="1" l="1"/>
  <c r="J27" i="1"/>
  <c r="C28" i="1" l="1"/>
  <c r="D28" i="1"/>
  <c r="K28" i="1" l="1"/>
  <c r="J28" i="1"/>
  <c r="C29" i="1" l="1"/>
  <c r="D29" i="1"/>
  <c r="J29" i="1" l="1"/>
  <c r="K29" i="1"/>
  <c r="D30" i="1" l="1"/>
  <c r="C30" i="1"/>
  <c r="K30" i="1" l="1"/>
  <c r="J30" i="1"/>
  <c r="C31" i="1" l="1"/>
  <c r="D31" i="1"/>
  <c r="K31" i="1" l="1"/>
  <c r="J31" i="1"/>
</calcChain>
</file>

<file path=xl/sharedStrings.xml><?xml version="1.0" encoding="utf-8"?>
<sst xmlns="http://schemas.openxmlformats.org/spreadsheetml/2006/main" count="14" uniqueCount="12">
  <si>
    <t>Beginning Balance</t>
  </si>
  <si>
    <t>Monthly Cash Flow</t>
  </si>
  <si>
    <t>Ending Balance</t>
  </si>
  <si>
    <t>Money Pool Borrowings</t>
  </si>
  <si>
    <t>Money Pool Deposits</t>
  </si>
  <si>
    <t>Operating / Investing</t>
  </si>
  <si>
    <t>LT Debt / APIC</t>
  </si>
  <si>
    <t>Money Pool</t>
  </si>
  <si>
    <t>KY PSC Case No. 2021-00183</t>
  </si>
  <si>
    <t>Staff 2-03</t>
  </si>
  <si>
    <t>Attachment A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</si>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</sst>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_(#,##0_);_(\(#,##0\);_(&quot;-&quot;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3"/>
  <sheetViews>
    <sheetView showGridLines="0" tabSelected="1" workbookViewId="0">
      <selection activeCell="K23" sqref="K23"/>
    </sheetView>
  </sheetViews>
  <sheetFormatPr defaultColWidth="9.140625" defaultRowHeight="14.25" x14ac:dyDescent="0.2"/>
  <cols>
    <col min="1" max="2" width="9.140625" style="1"/>
    <col min="3" max="4" width="13.5703125" style="1" customWidth="1"/>
    <col min="5" max="5" width="2.7109375" style="3" customWidth="1"/>
    <col min="6" max="8" width="13.5703125" style="1" customWidth="1"/>
    <col min="9" max="9" width="2.7109375" style="3" customWidth="1"/>
    <col min="10" max="11" width="13.5703125" style="1" customWidth="1"/>
    <col min="12" max="12" width="2.7109375" style="1" customWidth="1"/>
    <col min="13" max="16384" width="9.140625" style="1"/>
  </cols>
  <sheetData>
    <row r="1" spans="2:12" x14ac:dyDescent="0.2">
      <c r="J1" s="10" t="s">
        <v>8</v>
      </c>
    </row>
    <row r="2" spans="2:12" x14ac:dyDescent="0.2">
      <c r="J2" s="10" t="s">
        <v>9</v>
      </c>
    </row>
    <row r="3" spans="2:12" x14ac:dyDescent="0.2">
      <c r="J3" s="10" t="s">
        <v>10</v>
      </c>
    </row>
    <row r="4" spans="2:12" x14ac:dyDescent="0.2">
      <c r="J4" s="10" t="s">
        <v>11</v>
      </c>
    </row>
    <row r="8" spans="2:12" ht="15" x14ac:dyDescent="0.25">
      <c r="C8" s="11" t="s">
        <v>0</v>
      </c>
      <c r="D8" s="11"/>
      <c r="E8" s="2"/>
      <c r="F8" s="11" t="s">
        <v>1</v>
      </c>
      <c r="G8" s="11"/>
      <c r="H8" s="11"/>
      <c r="J8" s="11" t="s">
        <v>2</v>
      </c>
      <c r="K8" s="11"/>
      <c r="L8" s="2"/>
    </row>
    <row r="9" spans="2:12" ht="28.5" x14ac:dyDescent="0.2">
      <c r="C9" s="4" t="s">
        <v>3</v>
      </c>
      <c r="D9" s="4" t="s">
        <v>4</v>
      </c>
      <c r="E9" s="5"/>
      <c r="F9" s="6" t="s">
        <v>5</v>
      </c>
      <c r="G9" s="6" t="s">
        <v>6</v>
      </c>
      <c r="H9" s="6" t="s">
        <v>7</v>
      </c>
      <c r="I9" s="5"/>
      <c r="J9" s="4" t="s">
        <v>3</v>
      </c>
      <c r="K9" s="4" t="s">
        <v>4</v>
      </c>
      <c r="L9" s="5"/>
    </row>
    <row r="10" spans="2:12" x14ac:dyDescent="0.2">
      <c r="B10" s="7">
        <v>44286</v>
      </c>
      <c r="C10" s="8">
        <v>26848405.57</v>
      </c>
      <c r="D10" s="8">
        <v>0</v>
      </c>
      <c r="E10" s="9"/>
      <c r="F10" s="8">
        <v>5680440.8576227501</v>
      </c>
      <c r="G10" s="8">
        <v>0</v>
      </c>
      <c r="H10" s="8">
        <v>-5680440.8576227501</v>
      </c>
      <c r="I10" s="9"/>
      <c r="J10" s="8">
        <f>IF(C10-D10+H10&gt;0,C10-D10+H10,0)</f>
        <v>21167964.71237725</v>
      </c>
      <c r="K10" s="8">
        <f>IF(C10-D10+H10&lt;0,-(C10-D10+H10),0)</f>
        <v>0</v>
      </c>
      <c r="L10" s="8"/>
    </row>
    <row r="11" spans="2:12" x14ac:dyDescent="0.2">
      <c r="B11" s="7">
        <f>EOMONTH(B10,1)</f>
        <v>44316</v>
      </c>
      <c r="C11" s="8">
        <f>J10</f>
        <v>21167964.71237725</v>
      </c>
      <c r="D11" s="8">
        <f>K10</f>
        <v>0</v>
      </c>
      <c r="E11" s="9"/>
      <c r="F11" s="8">
        <v>1332387.45969069</v>
      </c>
      <c r="G11" s="8">
        <v>0</v>
      </c>
      <c r="H11" s="8">
        <v>-1332387.45969069</v>
      </c>
      <c r="I11" s="9"/>
      <c r="J11" s="8">
        <f>IF(C11-D11+H11&gt;0,C11-D11+H11,0)</f>
        <v>19835577.25268656</v>
      </c>
      <c r="K11" s="8">
        <f t="shared" ref="K11:K31" si="0">IF(C11-D11+H11&lt;0,-(C11-D11+H11),0)</f>
        <v>0</v>
      </c>
      <c r="L11" s="8"/>
    </row>
    <row r="12" spans="2:12" x14ac:dyDescent="0.2">
      <c r="B12" s="7">
        <f t="shared" ref="B12:B30" si="1">EOMONTH(B11,1)</f>
        <v>44347</v>
      </c>
      <c r="C12" s="8">
        <f t="shared" ref="C12:D31" si="2">J11</f>
        <v>19835577.25268656</v>
      </c>
      <c r="D12" s="8">
        <f t="shared" si="2"/>
        <v>0</v>
      </c>
      <c r="E12" s="9"/>
      <c r="F12" s="8">
        <v>-3600538.8151278496</v>
      </c>
      <c r="G12" s="8">
        <v>0</v>
      </c>
      <c r="H12" s="8">
        <v>3600538.8151278496</v>
      </c>
      <c r="I12" s="9"/>
      <c r="J12" s="8">
        <f t="shared" ref="J12:J31" si="3">IF(C12-D12+H12&gt;0,C12-D12+H12,0)</f>
        <v>23436116.06781441</v>
      </c>
      <c r="K12" s="8">
        <f t="shared" si="0"/>
        <v>0</v>
      </c>
      <c r="L12" s="8"/>
    </row>
    <row r="13" spans="2:12" x14ac:dyDescent="0.2">
      <c r="B13" s="7">
        <f t="shared" si="1"/>
        <v>44377</v>
      </c>
      <c r="C13" s="8">
        <f t="shared" si="2"/>
        <v>23436116.06781441</v>
      </c>
      <c r="D13" s="8">
        <f t="shared" si="2"/>
        <v>0</v>
      </c>
      <c r="E13" s="9"/>
      <c r="F13" s="8">
        <v>-12396482.07430768</v>
      </c>
      <c r="G13" s="8">
        <v>33000000</v>
      </c>
      <c r="H13" s="8">
        <v>-20603517.92569232</v>
      </c>
      <c r="I13" s="9"/>
      <c r="J13" s="8">
        <f t="shared" si="3"/>
        <v>2832598.1421220899</v>
      </c>
      <c r="K13" s="8">
        <f t="shared" si="0"/>
        <v>0</v>
      </c>
      <c r="L13" s="8"/>
    </row>
    <row r="14" spans="2:12" x14ac:dyDescent="0.2">
      <c r="B14" s="7">
        <f t="shared" si="1"/>
        <v>44408</v>
      </c>
      <c r="C14" s="8">
        <f t="shared" si="2"/>
        <v>2832598.1421220899</v>
      </c>
      <c r="D14" s="8">
        <f t="shared" si="2"/>
        <v>0</v>
      </c>
      <c r="E14" s="9"/>
      <c r="F14" s="8">
        <v>-8448542.3756402116</v>
      </c>
      <c r="G14" s="8">
        <v>0</v>
      </c>
      <c r="H14" s="8">
        <v>8448542.3756402116</v>
      </c>
      <c r="I14" s="9"/>
      <c r="J14" s="8">
        <f t="shared" si="3"/>
        <v>11281140.517762301</v>
      </c>
      <c r="K14" s="8">
        <f t="shared" si="0"/>
        <v>0</v>
      </c>
      <c r="L14" s="8"/>
    </row>
    <row r="15" spans="2:12" x14ac:dyDescent="0.2">
      <c r="B15" s="7">
        <f t="shared" si="1"/>
        <v>44439</v>
      </c>
      <c r="C15" s="8">
        <f t="shared" si="2"/>
        <v>11281140.517762301</v>
      </c>
      <c r="D15" s="8">
        <f t="shared" si="2"/>
        <v>0</v>
      </c>
      <c r="E15" s="9"/>
      <c r="F15" s="8">
        <v>-9676563.9204285759</v>
      </c>
      <c r="G15" s="8">
        <v>0</v>
      </c>
      <c r="H15" s="8">
        <v>9676563.9204285759</v>
      </c>
      <c r="I15" s="9"/>
      <c r="J15" s="8">
        <f t="shared" si="3"/>
        <v>20957704.438190877</v>
      </c>
      <c r="K15" s="8">
        <f t="shared" si="0"/>
        <v>0</v>
      </c>
      <c r="L15" s="8"/>
    </row>
    <row r="16" spans="2:12" x14ac:dyDescent="0.2">
      <c r="B16" s="7">
        <f t="shared" si="1"/>
        <v>44469</v>
      </c>
      <c r="C16" s="8">
        <f t="shared" si="2"/>
        <v>20957704.438190877</v>
      </c>
      <c r="D16" s="8">
        <f t="shared" si="2"/>
        <v>0</v>
      </c>
      <c r="E16" s="9"/>
      <c r="F16" s="8">
        <v>-8127890.954521358</v>
      </c>
      <c r="G16" s="8">
        <v>37000000</v>
      </c>
      <c r="H16" s="8">
        <v>-28872109.045478642</v>
      </c>
      <c r="I16" s="9"/>
      <c r="J16" s="8">
        <f t="shared" si="3"/>
        <v>0</v>
      </c>
      <c r="K16" s="8">
        <f t="shared" si="0"/>
        <v>7914404.6072877645</v>
      </c>
      <c r="L16" s="8"/>
    </row>
    <row r="17" spans="2:12" x14ac:dyDescent="0.2">
      <c r="B17" s="7">
        <f t="shared" si="1"/>
        <v>44500</v>
      </c>
      <c r="C17" s="8">
        <f t="shared" si="2"/>
        <v>0</v>
      </c>
      <c r="D17" s="8">
        <f t="shared" si="2"/>
        <v>7914404.6072877645</v>
      </c>
      <c r="E17" s="9"/>
      <c r="F17" s="8">
        <v>-2337892.3351131668</v>
      </c>
      <c r="G17" s="8">
        <v>0</v>
      </c>
      <c r="H17" s="8">
        <v>2337892.3351131668</v>
      </c>
      <c r="I17" s="9"/>
      <c r="J17" s="8">
        <f t="shared" si="3"/>
        <v>0</v>
      </c>
      <c r="K17" s="8">
        <f t="shared" si="0"/>
        <v>5576512.2721745977</v>
      </c>
      <c r="L17" s="8"/>
    </row>
    <row r="18" spans="2:12" x14ac:dyDescent="0.2">
      <c r="B18" s="7">
        <f t="shared" si="1"/>
        <v>44530</v>
      </c>
      <c r="C18" s="8">
        <f t="shared" si="2"/>
        <v>0</v>
      </c>
      <c r="D18" s="8">
        <f t="shared" si="2"/>
        <v>5576512.2721745977</v>
      </c>
      <c r="E18" s="9"/>
      <c r="F18" s="8">
        <v>-9137665.8664681911</v>
      </c>
      <c r="G18" s="8">
        <v>-16000000</v>
      </c>
      <c r="H18" s="8">
        <v>25137665.866468191</v>
      </c>
      <c r="I18" s="9"/>
      <c r="J18" s="8">
        <f t="shared" si="3"/>
        <v>19561153.594293594</v>
      </c>
      <c r="K18" s="8">
        <f t="shared" si="0"/>
        <v>0</v>
      </c>
      <c r="L18" s="8"/>
    </row>
    <row r="19" spans="2:12" x14ac:dyDescent="0.2">
      <c r="B19" s="7">
        <f t="shared" si="1"/>
        <v>44561</v>
      </c>
      <c r="C19" s="8">
        <f t="shared" si="2"/>
        <v>19561153.594293594</v>
      </c>
      <c r="D19" s="8">
        <f t="shared" si="2"/>
        <v>0</v>
      </c>
      <c r="E19" s="9"/>
      <c r="F19" s="8">
        <v>-8459075.6472116709</v>
      </c>
      <c r="G19" s="8">
        <v>0</v>
      </c>
      <c r="H19" s="8">
        <v>8459075.6472116709</v>
      </c>
      <c r="I19" s="9"/>
      <c r="J19" s="8">
        <f t="shared" si="3"/>
        <v>28020229.241505265</v>
      </c>
      <c r="K19" s="8">
        <f t="shared" si="0"/>
        <v>0</v>
      </c>
      <c r="L19" s="8"/>
    </row>
    <row r="20" spans="2:12" x14ac:dyDescent="0.2">
      <c r="B20" s="7">
        <f t="shared" si="1"/>
        <v>44592</v>
      </c>
      <c r="C20" s="8">
        <f t="shared" si="2"/>
        <v>28020229.241505265</v>
      </c>
      <c r="D20" s="8">
        <f t="shared" si="2"/>
        <v>0</v>
      </c>
      <c r="E20" s="9"/>
      <c r="F20" s="8">
        <v>5189112.7308974229</v>
      </c>
      <c r="G20" s="8">
        <v>0</v>
      </c>
      <c r="H20" s="8">
        <v>-5189112.7308974229</v>
      </c>
      <c r="I20" s="9"/>
      <c r="J20" s="8">
        <f t="shared" si="3"/>
        <v>22831116.510607842</v>
      </c>
      <c r="K20" s="8">
        <f t="shared" si="0"/>
        <v>0</v>
      </c>
      <c r="L20" s="8"/>
    </row>
    <row r="21" spans="2:12" x14ac:dyDescent="0.2">
      <c r="B21" s="7">
        <f t="shared" si="1"/>
        <v>44620</v>
      </c>
      <c r="C21" s="8">
        <f t="shared" si="2"/>
        <v>22831116.510607842</v>
      </c>
      <c r="D21" s="8">
        <f t="shared" si="2"/>
        <v>0</v>
      </c>
      <c r="E21" s="9"/>
      <c r="F21" s="8">
        <v>4221731.1341319121</v>
      </c>
      <c r="G21" s="8">
        <v>0</v>
      </c>
      <c r="H21" s="8">
        <v>-4221731.1341319121</v>
      </c>
      <c r="I21" s="9"/>
      <c r="J21" s="8">
        <f t="shared" si="3"/>
        <v>18609385.37647593</v>
      </c>
      <c r="K21" s="8">
        <f t="shared" si="0"/>
        <v>0</v>
      </c>
      <c r="L21" s="8"/>
    </row>
    <row r="22" spans="2:12" x14ac:dyDescent="0.2">
      <c r="B22" s="7">
        <f t="shared" si="1"/>
        <v>44651</v>
      </c>
      <c r="C22" s="8">
        <f t="shared" si="2"/>
        <v>18609385.37647593</v>
      </c>
      <c r="D22" s="8">
        <f t="shared" si="2"/>
        <v>0</v>
      </c>
      <c r="E22" s="9"/>
      <c r="F22" s="8">
        <v>4535058.9405921698</v>
      </c>
      <c r="G22" s="8">
        <v>18000000</v>
      </c>
      <c r="H22" s="8">
        <v>-22535058.94059217</v>
      </c>
      <c r="I22" s="9"/>
      <c r="J22" s="8">
        <f t="shared" si="3"/>
        <v>0</v>
      </c>
      <c r="K22" s="8">
        <f t="shared" si="0"/>
        <v>3925673.5641162395</v>
      </c>
      <c r="L22" s="8"/>
    </row>
    <row r="23" spans="2:12" x14ac:dyDescent="0.2">
      <c r="B23" s="7">
        <f t="shared" si="1"/>
        <v>44681</v>
      </c>
      <c r="C23" s="8">
        <f t="shared" si="2"/>
        <v>0</v>
      </c>
      <c r="D23" s="8">
        <f t="shared" si="2"/>
        <v>3925673.5641162395</v>
      </c>
      <c r="E23" s="9"/>
      <c r="F23" s="8">
        <v>1624373.0758179426</v>
      </c>
      <c r="G23" s="8">
        <v>0</v>
      </c>
      <c r="H23" s="8">
        <v>-1624373.0758179426</v>
      </c>
      <c r="I23" s="9"/>
      <c r="J23" s="8">
        <f t="shared" si="3"/>
        <v>0</v>
      </c>
      <c r="K23" s="8">
        <f t="shared" si="0"/>
        <v>5550046.6399341822</v>
      </c>
      <c r="L23" s="8"/>
    </row>
    <row r="24" spans="2:12" x14ac:dyDescent="0.2">
      <c r="B24" s="7">
        <f>EOMONTH(B23,1)</f>
        <v>44712</v>
      </c>
      <c r="C24" s="8">
        <f t="shared" si="2"/>
        <v>0</v>
      </c>
      <c r="D24" s="8">
        <f t="shared" si="2"/>
        <v>5550046.6399341822</v>
      </c>
      <c r="E24" s="9"/>
      <c r="F24" s="8">
        <v>-3504305.2959470749</v>
      </c>
      <c r="G24" s="8">
        <v>0</v>
      </c>
      <c r="H24" s="8">
        <v>3504305.2959470749</v>
      </c>
      <c r="I24" s="9"/>
      <c r="J24" s="8">
        <f t="shared" si="3"/>
        <v>0</v>
      </c>
      <c r="K24" s="8">
        <f t="shared" si="0"/>
        <v>2045741.3439871073</v>
      </c>
      <c r="L24" s="8"/>
    </row>
    <row r="25" spans="2:12" x14ac:dyDescent="0.2">
      <c r="B25" s="7">
        <f t="shared" si="1"/>
        <v>44742</v>
      </c>
      <c r="C25" s="8">
        <f t="shared" si="2"/>
        <v>0</v>
      </c>
      <c r="D25" s="8">
        <f t="shared" si="2"/>
        <v>2045741.3439871073</v>
      </c>
      <c r="E25" s="9"/>
      <c r="F25" s="8">
        <v>-11473200.605848787</v>
      </c>
      <c r="G25" s="8">
        <v>10000000</v>
      </c>
      <c r="H25" s="8">
        <v>1473200.6058487874</v>
      </c>
      <c r="I25" s="9"/>
      <c r="J25" s="8">
        <f t="shared" si="3"/>
        <v>0</v>
      </c>
      <c r="K25" s="8">
        <f t="shared" si="0"/>
        <v>572540.73813831992</v>
      </c>
      <c r="L25" s="8"/>
    </row>
    <row r="26" spans="2:12" x14ac:dyDescent="0.2">
      <c r="B26" s="7">
        <f t="shared" si="1"/>
        <v>44773</v>
      </c>
      <c r="C26" s="8">
        <f t="shared" si="2"/>
        <v>0</v>
      </c>
      <c r="D26" s="8">
        <f t="shared" si="2"/>
        <v>572540.73813831992</v>
      </c>
      <c r="E26" s="9"/>
      <c r="F26" s="8">
        <v>-6094861.7562639732</v>
      </c>
      <c r="G26" s="8">
        <v>0</v>
      </c>
      <c r="H26" s="8">
        <v>6094861.7562639732</v>
      </c>
      <c r="I26" s="9"/>
      <c r="J26" s="8">
        <f t="shared" si="3"/>
        <v>5522321.0181256533</v>
      </c>
      <c r="K26" s="8">
        <f t="shared" si="0"/>
        <v>0</v>
      </c>
      <c r="L26" s="8"/>
    </row>
    <row r="27" spans="2:12" x14ac:dyDescent="0.2">
      <c r="B27" s="7">
        <f t="shared" si="1"/>
        <v>44804</v>
      </c>
      <c r="C27" s="8">
        <f t="shared" si="2"/>
        <v>5522321.0181256533</v>
      </c>
      <c r="D27" s="8">
        <f t="shared" si="2"/>
        <v>0</v>
      </c>
      <c r="E27" s="9"/>
      <c r="F27" s="8">
        <v>-7921233.1538686743</v>
      </c>
      <c r="G27" s="8">
        <v>0</v>
      </c>
      <c r="H27" s="8">
        <v>7921233.1538686743</v>
      </c>
      <c r="I27" s="9"/>
      <c r="J27" s="8">
        <f t="shared" si="3"/>
        <v>13443554.171994328</v>
      </c>
      <c r="K27" s="8">
        <f t="shared" si="0"/>
        <v>0</v>
      </c>
      <c r="L27" s="8"/>
    </row>
    <row r="28" spans="2:12" x14ac:dyDescent="0.2">
      <c r="B28" s="7">
        <f>EOMONTH(B27,1)</f>
        <v>44834</v>
      </c>
      <c r="C28" s="8">
        <f t="shared" si="2"/>
        <v>13443554.171994328</v>
      </c>
      <c r="D28" s="8">
        <f t="shared" si="2"/>
        <v>0</v>
      </c>
      <c r="E28" s="9"/>
      <c r="F28" s="8">
        <v>-6708677.7054518461</v>
      </c>
      <c r="G28" s="8">
        <v>0</v>
      </c>
      <c r="H28" s="8">
        <v>6708677.7054518461</v>
      </c>
      <c r="I28" s="9"/>
      <c r="J28" s="8">
        <f t="shared" si="3"/>
        <v>20152231.877446175</v>
      </c>
      <c r="K28" s="8">
        <f t="shared" si="0"/>
        <v>0</v>
      </c>
      <c r="L28" s="8"/>
    </row>
    <row r="29" spans="2:12" x14ac:dyDescent="0.2">
      <c r="B29" s="7">
        <f t="shared" si="1"/>
        <v>44865</v>
      </c>
      <c r="C29" s="8">
        <f t="shared" si="2"/>
        <v>20152231.877446175</v>
      </c>
      <c r="D29" s="8">
        <f t="shared" si="2"/>
        <v>0</v>
      </c>
      <c r="E29" s="9"/>
      <c r="F29" s="8">
        <v>163592.58778584003</v>
      </c>
      <c r="G29" s="8">
        <v>0</v>
      </c>
      <c r="H29" s="8">
        <v>-163592.58778584003</v>
      </c>
      <c r="I29" s="9"/>
      <c r="J29" s="8">
        <f t="shared" si="3"/>
        <v>19988639.289660335</v>
      </c>
      <c r="K29" s="8">
        <f t="shared" si="0"/>
        <v>0</v>
      </c>
      <c r="L29" s="8"/>
    </row>
    <row r="30" spans="2:12" x14ac:dyDescent="0.2">
      <c r="B30" s="7">
        <f t="shared" si="1"/>
        <v>44895</v>
      </c>
      <c r="C30" s="8">
        <f t="shared" si="2"/>
        <v>19988639.289660335</v>
      </c>
      <c r="D30" s="8">
        <f t="shared" si="2"/>
        <v>0</v>
      </c>
      <c r="E30" s="9"/>
      <c r="F30" s="8">
        <v>-4002179.6930081844</v>
      </c>
      <c r="G30" s="8">
        <v>0</v>
      </c>
      <c r="H30" s="8">
        <v>4002179.6930081844</v>
      </c>
      <c r="I30" s="9"/>
      <c r="J30" s="8">
        <f t="shared" si="3"/>
        <v>23990818.982668519</v>
      </c>
      <c r="K30" s="8">
        <f t="shared" si="0"/>
        <v>0</v>
      </c>
      <c r="L30" s="8"/>
    </row>
    <row r="31" spans="2:12" x14ac:dyDescent="0.2">
      <c r="B31" s="7">
        <f>EOMONTH(B30,1)</f>
        <v>44926</v>
      </c>
      <c r="C31" s="8">
        <f t="shared" si="2"/>
        <v>23990818.982668519</v>
      </c>
      <c r="D31" s="8">
        <f t="shared" si="2"/>
        <v>0</v>
      </c>
      <c r="E31" s="9"/>
      <c r="F31" s="8">
        <v>-3602763.2618464231</v>
      </c>
      <c r="G31" s="8">
        <v>0</v>
      </c>
      <c r="H31" s="8">
        <v>3602763.2618464231</v>
      </c>
      <c r="I31" s="9"/>
      <c r="J31" s="8">
        <f t="shared" si="3"/>
        <v>27593582.244514942</v>
      </c>
      <c r="K31" s="8">
        <f t="shared" si="0"/>
        <v>0</v>
      </c>
      <c r="L31" s="8"/>
    </row>
    <row r="33" spans="10:10" x14ac:dyDescent="0.2">
      <c r="J33" s="8"/>
    </row>
  </sheetData>
  <mergeCells count="3">
    <mergeCell ref="C8:D8"/>
    <mergeCell ref="F8:H8"/>
    <mergeCell ref="J8:K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 \ Anthony \ James</dc:creator>
  <cp:lastModifiedBy>Ryan \ John</cp:lastModifiedBy>
  <dcterms:created xsi:type="dcterms:W3CDTF">2021-07-14T18:44:33Z</dcterms:created>
  <dcterms:modified xsi:type="dcterms:W3CDTF">2021-07-21T04:00:24Z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