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3040" windowHeight="9380"/>
  </bookViews>
  <sheets>
    <sheet name="7-h-4 Forecast Rev Re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f">'[1]E-2'!#REF!</definedName>
    <definedName name="\P">#REF!</definedName>
    <definedName name="\s">'[1]E-2'!#REF!</definedName>
    <definedName name="_235">#REF!</definedName>
    <definedName name="_Fill" hidden="1">#REF!</definedName>
    <definedName name="_FS_ESC_3_X_\TA">'[1]E-2'!#REF!</definedName>
    <definedName name="_HOME__APP1__PC">'[1]E-2'!#REF!</definedName>
    <definedName name="_HOME__FS_ESC_3">'[1]E-2'!#REF!</definedName>
    <definedName name="_PRCRSA148..O17">'[1]E-2'!#REF!</definedName>
    <definedName name="_PRCRSQ148..AE1">'[1]E-2'!#REF!</definedName>
    <definedName name="ahahahahaha" hidden="1">{"'Server Configuration'!$A$1:$DB$281"}</definedName>
    <definedName name="blip" hidden="1">{"'Server Configuration'!$A$1:$DB$281"}</definedName>
    <definedName name="BOB">#REF!</definedName>
    <definedName name="case">'[2]B-1 p.1 Summary (Base)'!$A$2</definedName>
    <definedName name="cen">'[2]B-1 p.1 Summary (Base)'!$L$8</definedName>
    <definedName name="co">'[2]Index A'!$A$5</definedName>
    <definedName name="dateb">'[2]B-1 p.1 Summary (Base)'!$A$4</definedName>
    <definedName name="datef">'[2]B-1 p.2 Summary (Forecast)'!$A$4</definedName>
    <definedName name="DAVE">'[1]E-2'!#REF!</definedName>
    <definedName name="DEBT">[3]RORB!$B$2:$F$24</definedName>
    <definedName name="EQUITY">[3]RORB!$A$25:$G$49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No.">#REF!</definedName>
    <definedName name="PAGE_1">#REF!</definedName>
    <definedName name="PAGE2">'[4]Rate Base Summary Sch B-1'!#REF!</definedName>
    <definedName name="PAGE3">#REF!</definedName>
    <definedName name="PAGE4">#REF!</definedName>
    <definedName name="PAGE5">'[5]B-2.3'!#REF!</definedName>
    <definedName name="PAGE6">'[5]B-2.3'!#REF!</definedName>
    <definedName name="_xlnm.Print_Area" localSheetId="0">'7-h-4 Forecast Rev Req'!$A$1:$F$32</definedName>
    <definedName name="Print_Area_MI">#REF!</definedName>
    <definedName name="SMK">'[2]Operating Income Summary C-1'!$M$9</definedName>
    <definedName name="TYDESC">'[6]4-B'!$A$3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2" i="1"/>
  <c r="F24" i="1" s="1"/>
  <c r="E22" i="1"/>
  <c r="E24" i="1" s="1"/>
  <c r="F20" i="1"/>
  <c r="E20" i="1"/>
  <c r="A20" i="1"/>
  <c r="A22" i="1" s="1"/>
  <c r="A24" i="1" s="1"/>
  <c r="A26" i="1" s="1"/>
  <c r="A28" i="1" s="1"/>
  <c r="A30" i="1" s="1"/>
  <c r="A32" i="1" s="1"/>
  <c r="F18" i="1"/>
  <c r="A18" i="1"/>
  <c r="E18" i="1"/>
  <c r="D18" i="1"/>
  <c r="C18" i="1"/>
  <c r="A16" i="1"/>
  <c r="D22" i="1"/>
  <c r="D24" i="1" s="1"/>
  <c r="C22" i="1"/>
  <c r="C24" i="1" s="1"/>
  <c r="C28" i="1" s="1"/>
  <c r="D28" i="1" l="1"/>
  <c r="D32" i="1" s="1"/>
  <c r="E28" i="1"/>
  <c r="E32" i="1" s="1"/>
  <c r="F28" i="1"/>
  <c r="F32" i="1" s="1"/>
  <c r="C32" i="1"/>
  <c r="E26" i="1"/>
  <c r="F26" i="1" s="1"/>
</calcChain>
</file>

<file path=xl/sharedStrings.xml><?xml version="1.0" encoding="utf-8"?>
<sst xmlns="http://schemas.openxmlformats.org/spreadsheetml/2006/main" count="21" uniqueCount="18">
  <si>
    <t>Columbia Gas of Kentucky, Inc.</t>
  </si>
  <si>
    <t>Revenue Requirements Necessary to Support the Forecasted Rate of Return</t>
  </si>
  <si>
    <t>For the Twelve Months Ended December 31, 201X</t>
  </si>
  <si>
    <t>Line</t>
  </si>
  <si>
    <t>No.</t>
  </si>
  <si>
    <t>Description</t>
  </si>
  <si>
    <t>(000)</t>
  </si>
  <si>
    <t>13 Month Average Rate Base</t>
  </si>
  <si>
    <t>Operating Income</t>
  </si>
  <si>
    <t>Earned Rate of Return</t>
  </si>
  <si>
    <t>Required Rate of Return</t>
  </si>
  <si>
    <t>Required Operating Income (1 x 4)</t>
  </si>
  <si>
    <t>Operating Income Deficiency (5 - 2)</t>
  </si>
  <si>
    <t>Gross Revenue Conversion Factor</t>
  </si>
  <si>
    <t>Revenue Deficiency (6 x 7)</t>
  </si>
  <si>
    <t>Operating Revenues</t>
  </si>
  <si>
    <t>Revenue Requirements (8 + 9)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</si>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</sst>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2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Border="1"/>
    <xf numFmtId="164" fontId="2" fillId="0" borderId="0" xfId="0" applyNumberFormat="1" applyFont="1" applyFill="1"/>
    <xf numFmtId="165" fontId="2" fillId="0" borderId="0" xfId="2" applyNumberFormat="1" applyFont="1" applyFill="1"/>
    <xf numFmtId="10" fontId="2" fillId="0" borderId="0" xfId="3" applyNumberFormat="1" applyFont="1" applyFill="1"/>
    <xf numFmtId="10" fontId="2" fillId="0" borderId="0" xfId="0" applyNumberFormat="1" applyFont="1" applyFill="1"/>
    <xf numFmtId="165" fontId="2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N32"/>
  <sheetViews>
    <sheetView tabSelected="1" zoomScale="90" zoomScaleNormal="90" workbookViewId="0">
      <selection activeCell="N28" sqref="N28"/>
    </sheetView>
  </sheetViews>
  <sheetFormatPr defaultColWidth="9.08984375" defaultRowHeight="15.5" x14ac:dyDescent="0.35"/>
  <cols>
    <col min="1" max="1" width="4.54296875" style="1" customWidth="1"/>
    <col min="2" max="2" width="38.90625" style="1" customWidth="1"/>
    <col min="3" max="6" width="16.36328125" style="1" bestFit="1" customWidth="1"/>
    <col min="7" max="16384" width="9.08984375" style="1"/>
  </cols>
  <sheetData>
    <row r="2" spans="1:14" x14ac:dyDescent="0.35">
      <c r="F2" s="2"/>
    </row>
    <row r="3" spans="1:14" x14ac:dyDescent="0.35">
      <c r="F3" s="2"/>
    </row>
    <row r="4" spans="1:14" x14ac:dyDescent="0.35">
      <c r="A4" s="14"/>
      <c r="B4" s="14"/>
      <c r="C4" s="14"/>
      <c r="D4" s="14"/>
      <c r="E4" s="14"/>
      <c r="F4" s="15"/>
    </row>
    <row r="5" spans="1:14" x14ac:dyDescent="0.35">
      <c r="A5" s="20" t="s">
        <v>0</v>
      </c>
      <c r="B5" s="20"/>
      <c r="C5" s="20"/>
      <c r="D5" s="20"/>
      <c r="E5" s="20"/>
      <c r="F5" s="20"/>
      <c r="G5" s="3"/>
      <c r="H5" s="3"/>
      <c r="I5" s="3"/>
      <c r="J5" s="3"/>
      <c r="K5" s="3"/>
      <c r="L5" s="3"/>
      <c r="M5" s="3"/>
    </row>
    <row r="6" spans="1:14" x14ac:dyDescent="0.35">
      <c r="A6" s="20" t="s">
        <v>17</v>
      </c>
      <c r="B6" s="20"/>
      <c r="C6" s="20"/>
      <c r="D6" s="20"/>
      <c r="E6" s="20"/>
      <c r="F6" s="20"/>
      <c r="G6" s="4"/>
      <c r="H6" s="4"/>
      <c r="I6" s="4"/>
      <c r="J6" s="4"/>
      <c r="K6" s="4"/>
      <c r="L6" s="4"/>
      <c r="M6" s="4"/>
      <c r="N6" s="4"/>
    </row>
    <row r="7" spans="1:14" x14ac:dyDescent="0.35">
      <c r="A7" s="20" t="s">
        <v>1</v>
      </c>
      <c r="B7" s="20"/>
      <c r="C7" s="20"/>
      <c r="D7" s="20"/>
      <c r="E7" s="20"/>
      <c r="F7" s="20"/>
      <c r="G7" s="3"/>
      <c r="H7" s="3"/>
      <c r="I7" s="3"/>
      <c r="J7" s="3"/>
      <c r="K7" s="3"/>
      <c r="L7" s="3"/>
      <c r="M7" s="3"/>
      <c r="N7" s="3"/>
    </row>
    <row r="8" spans="1:14" x14ac:dyDescent="0.35">
      <c r="A8" s="20" t="s">
        <v>2</v>
      </c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</row>
    <row r="9" spans="1:14" x14ac:dyDescent="0.35">
      <c r="A9" s="14"/>
      <c r="B9" s="14"/>
      <c r="C9" s="14"/>
      <c r="D9" s="16"/>
      <c r="E9" s="14"/>
      <c r="F9" s="14"/>
    </row>
    <row r="10" spans="1:14" x14ac:dyDescent="0.35">
      <c r="A10" s="17" t="s">
        <v>3</v>
      </c>
      <c r="B10" s="17"/>
      <c r="C10" s="14"/>
      <c r="D10" s="14"/>
      <c r="E10" s="18"/>
      <c r="F10" s="18"/>
    </row>
    <row r="11" spans="1:14" x14ac:dyDescent="0.35">
      <c r="A11" s="19" t="s">
        <v>4</v>
      </c>
      <c r="B11" s="19" t="s">
        <v>5</v>
      </c>
      <c r="C11" s="19">
        <v>2021</v>
      </c>
      <c r="D11" s="19">
        <v>2022</v>
      </c>
      <c r="E11" s="19">
        <v>2023</v>
      </c>
      <c r="F11" s="19">
        <v>2024</v>
      </c>
    </row>
    <row r="12" spans="1:14" x14ac:dyDescent="0.35">
      <c r="A12" s="5"/>
      <c r="B12" s="5"/>
      <c r="C12" s="6" t="s">
        <v>6</v>
      </c>
      <c r="D12" s="6" t="s">
        <v>6</v>
      </c>
      <c r="E12" s="6" t="s">
        <v>6</v>
      </c>
      <c r="F12" s="6" t="s">
        <v>6</v>
      </c>
    </row>
    <row r="13" spans="1:14" x14ac:dyDescent="0.35">
      <c r="A13" s="5"/>
      <c r="B13" s="5"/>
      <c r="C13" s="7"/>
      <c r="D13" s="7"/>
      <c r="E13" s="7"/>
      <c r="F13" s="7"/>
    </row>
    <row r="14" spans="1:14" x14ac:dyDescent="0.35">
      <c r="A14" s="4">
        <v>1</v>
      </c>
      <c r="B14" s="1" t="s">
        <v>7</v>
      </c>
      <c r="C14" s="8">
        <v>395722.9543364346</v>
      </c>
      <c r="D14" s="8">
        <v>446223.81892532285</v>
      </c>
      <c r="E14" s="8">
        <v>491504.54360675754</v>
      </c>
      <c r="F14" s="8">
        <v>545175.67792799568</v>
      </c>
    </row>
    <row r="15" spans="1:14" x14ac:dyDescent="0.35">
      <c r="A15" s="4"/>
      <c r="D15" s="9"/>
      <c r="E15" s="9"/>
      <c r="F15" s="9"/>
    </row>
    <row r="16" spans="1:14" x14ac:dyDescent="0.35">
      <c r="A16" s="4">
        <f>A14+1</f>
        <v>2</v>
      </c>
      <c r="B16" s="1" t="s">
        <v>8</v>
      </c>
      <c r="C16" s="10">
        <v>2404.4101944847362</v>
      </c>
      <c r="D16" s="10">
        <v>13468.736742988705</v>
      </c>
      <c r="E16" s="10">
        <v>10987.431071740224</v>
      </c>
      <c r="F16" s="10">
        <v>8179.0329728079878</v>
      </c>
    </row>
    <row r="17" spans="1:6" x14ac:dyDescent="0.35">
      <c r="A17" s="4"/>
    </row>
    <row r="18" spans="1:6" x14ac:dyDescent="0.35">
      <c r="A18" s="4">
        <f>A16+1</f>
        <v>3</v>
      </c>
      <c r="B18" s="1" t="s">
        <v>9</v>
      </c>
      <c r="C18" s="11">
        <f>ROUND(C16/C14,4)</f>
        <v>6.1000000000000004E-3</v>
      </c>
      <c r="D18" s="11">
        <f t="shared" ref="D18:F18" si="0">ROUND(D16/D14,4)</f>
        <v>3.0200000000000001E-2</v>
      </c>
      <c r="E18" s="11">
        <f t="shared" si="0"/>
        <v>2.24E-2</v>
      </c>
      <c r="F18" s="11">
        <f t="shared" si="0"/>
        <v>1.4999999999999999E-2</v>
      </c>
    </row>
    <row r="19" spans="1:6" x14ac:dyDescent="0.35">
      <c r="A19" s="4"/>
    </row>
    <row r="20" spans="1:6" x14ac:dyDescent="0.35">
      <c r="A20" s="4">
        <f>A18+1</f>
        <v>4</v>
      </c>
      <c r="B20" s="1" t="s">
        <v>10</v>
      </c>
      <c r="C20" s="12">
        <v>7.6237761469520299E-2</v>
      </c>
      <c r="D20" s="12">
        <v>7.4800000000000005E-2</v>
      </c>
      <c r="E20" s="12">
        <f>D20</f>
        <v>7.4800000000000005E-2</v>
      </c>
      <c r="F20" s="12">
        <f>E20</f>
        <v>7.4800000000000005E-2</v>
      </c>
    </row>
    <row r="21" spans="1:6" x14ac:dyDescent="0.35">
      <c r="A21" s="4"/>
    </row>
    <row r="22" spans="1:6" x14ac:dyDescent="0.35">
      <c r="A22" s="4">
        <f>A20+1</f>
        <v>5</v>
      </c>
      <c r="B22" s="1" t="s">
        <v>11</v>
      </c>
      <c r="C22" s="13">
        <f>C14*C20</f>
        <v>30169.032200714973</v>
      </c>
      <c r="D22" s="13">
        <f>D14*D20</f>
        <v>33377.54165561415</v>
      </c>
      <c r="E22" s="13">
        <f t="shared" ref="E22:F22" si="1">E14*E20</f>
        <v>36764.539861785466</v>
      </c>
      <c r="F22" s="13">
        <f t="shared" si="1"/>
        <v>40779.140709014078</v>
      </c>
    </row>
    <row r="23" spans="1:6" x14ac:dyDescent="0.35">
      <c r="A23" s="4"/>
    </row>
    <row r="24" spans="1:6" x14ac:dyDescent="0.35">
      <c r="A24" s="4">
        <f>A22+1</f>
        <v>6</v>
      </c>
      <c r="B24" s="1" t="s">
        <v>12</v>
      </c>
      <c r="C24" s="13">
        <f>C22-C16</f>
        <v>27764.622006230238</v>
      </c>
      <c r="D24" s="13">
        <f t="shared" ref="D24:F24" si="2">D22-D16</f>
        <v>19908.804912625445</v>
      </c>
      <c r="E24" s="13">
        <f t="shared" si="2"/>
        <v>25777.10879004524</v>
      </c>
      <c r="F24" s="13">
        <f t="shared" si="2"/>
        <v>32600.10773620609</v>
      </c>
    </row>
    <row r="25" spans="1:6" x14ac:dyDescent="0.35">
      <c r="A25" s="4"/>
    </row>
    <row r="26" spans="1:6" x14ac:dyDescent="0.35">
      <c r="A26" s="4">
        <f>A24+1</f>
        <v>7</v>
      </c>
      <c r="B26" s="1" t="s">
        <v>13</v>
      </c>
      <c r="C26" s="1">
        <v>1.3408659999999999</v>
      </c>
      <c r="D26" s="1">
        <f>C26</f>
        <v>1.3408659999999999</v>
      </c>
      <c r="E26" s="1">
        <f>D26</f>
        <v>1.3408659999999999</v>
      </c>
      <c r="F26" s="1">
        <f>E26</f>
        <v>1.3408659999999999</v>
      </c>
    </row>
    <row r="27" spans="1:6" x14ac:dyDescent="0.35">
      <c r="A27" s="4"/>
    </row>
    <row r="28" spans="1:6" x14ac:dyDescent="0.35">
      <c r="A28" s="4">
        <f>A26+1</f>
        <v>8</v>
      </c>
      <c r="B28" s="1" t="s">
        <v>14</v>
      </c>
      <c r="C28" s="13">
        <f>C24*C26</f>
        <v>37228.637651005913</v>
      </c>
      <c r="D28" s="13">
        <f>(D26*D24)</f>
        <v>26695.039607972427</v>
      </c>
      <c r="E28" s="13">
        <f t="shared" ref="E28:F28" si="3">E24*E26</f>
        <v>34563.648754872796</v>
      </c>
      <c r="F28" s="13">
        <f t="shared" si="3"/>
        <v>43712.37605981571</v>
      </c>
    </row>
    <row r="30" spans="1:6" x14ac:dyDescent="0.35">
      <c r="A30" s="4">
        <f>A28+1</f>
        <v>9</v>
      </c>
      <c r="B30" s="1" t="s">
        <v>15</v>
      </c>
      <c r="C30" s="10">
        <v>147130.11996331994</v>
      </c>
      <c r="D30" s="10">
        <v>147364.86137</v>
      </c>
      <c r="E30" s="10">
        <v>147682.69828304226</v>
      </c>
      <c r="F30" s="10">
        <v>147667.484620776</v>
      </c>
    </row>
    <row r="32" spans="1:6" x14ac:dyDescent="0.35">
      <c r="A32" s="4">
        <f>A30+1</f>
        <v>10</v>
      </c>
      <c r="B32" s="1" t="s">
        <v>16</v>
      </c>
      <c r="C32" s="13">
        <f>C30+C28</f>
        <v>184358.75761432585</v>
      </c>
      <c r="D32" s="13">
        <f t="shared" ref="D32:F32" si="4">D30+D28</f>
        <v>174059.90097797243</v>
      </c>
      <c r="E32" s="13">
        <f t="shared" si="4"/>
        <v>182246.34703791505</v>
      </c>
      <c r="F32" s="13">
        <f t="shared" si="4"/>
        <v>191379.86068059172</v>
      </c>
    </row>
  </sheetData>
  <mergeCells count="4">
    <mergeCell ref="A5:F5"/>
    <mergeCell ref="A6:F6"/>
    <mergeCell ref="A7:F7"/>
    <mergeCell ref="A8:F8"/>
  </mergeCells>
  <printOptions horizontalCentered="1"/>
  <pageMargins left="0.75" right="0.5" top="0.5" bottom="0.5" header="0.3" footer="0.3"/>
  <pageSetup scale="84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7-h-4 Forecast Rev Req</vt:lpstr>
      <vt:lpstr>'7-h-4 Forecast Rev Req'!Print_Area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2021-05-19T16:08:42Z</cp:lastPrinted>
  <dcterms:created xsi:type="dcterms:W3CDTF">2021-05-19T16:07:09Z</dcterms:created>
  <dcterms:modified xsi:type="dcterms:W3CDTF">2021-06-11T16:47:29Z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