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Draft Responses\DR 55 Excel Sheets\"/>
    </mc:Choice>
  </mc:AlternateContent>
  <bookViews>
    <workbookView xWindow="0" yWindow="0" windowWidth="23040" windowHeight="9380"/>
  </bookViews>
  <sheets>
    <sheet name="7-h-3 Cash Flow Statem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'[1]TRANSPORTS-revised'!#REF!</definedName>
    <definedName name="\C">#REF!</definedName>
    <definedName name="\f" localSheetId="0">'[2]E-2'!#REF!</definedName>
    <definedName name="\f">'[2]E-2'!#REF!</definedName>
    <definedName name="\P" localSheetId="0">#REF!</definedName>
    <definedName name="\P">#REF!</definedName>
    <definedName name="\s" localSheetId="0">'[2]E-2'!#REF!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 localSheetId="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localSheetId="0" hidden="1">#REF!</definedName>
    <definedName name="_Fill" hidden="1">#REF!</definedName>
    <definedName name="_FS_ESC_3_X_\TA" localSheetId="0">'[2]E-2'!#REF!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 localSheetId="0">'[2]E-2'!#REF!</definedName>
    <definedName name="_HOME__APP1__PC">'[2]E-2'!#REF!</definedName>
    <definedName name="_HOME__FS_ESC_3" localSheetId="0">'[2]E-2'!#REF!</definedName>
    <definedName name="_HOME__FS_ESC_3">'[2]E-2'!#REF!</definedName>
    <definedName name="_Order1" hidden="1">255</definedName>
    <definedName name="_Order2" hidden="1">255</definedName>
    <definedName name="_PRCRSA148..O17" localSheetId="0">'[2]E-2'!#REF!</definedName>
    <definedName name="_PRCRSA148..O17">'[2]E-2'!#REF!</definedName>
    <definedName name="_PRCRSAC1..AK46">#REF!</definedName>
    <definedName name="_PRCRSO1..Y60_G">#REF!</definedName>
    <definedName name="_PRCRSQ148..AE1" localSheetId="0">'[2]E-2'!#REF!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localSheetId="0" hidden="1">{"'Server Configuration'!$A$1:$DB$281"}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localSheetId="0" hidden="1">{"'Server Configuration'!$A$1:$DB$281"}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">'[21]B-1 p.1 Summary (Base)'!$L$8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A'!$A$5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Print_Area_MI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'[21]Operating Income Summary C-1'!$M$9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[15]B!#REF!</definedName>
    <definedName name="TYDESC">'[33]4-B'!$A$3</definedName>
    <definedName name="UNEMPLOY_TAX">#REF!</definedName>
    <definedName name="Usage_per_Cust">[7]Inputs!$B$12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'[35]xref acct'!$A$3:$C$167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42" i="1"/>
  <c r="A38" i="1"/>
  <c r="A34" i="1"/>
  <c r="A32" i="1"/>
  <c r="A21" i="1"/>
  <c r="F40" i="1" l="1"/>
  <c r="E40" i="1"/>
  <c r="D40" i="1"/>
  <c r="C40" i="1"/>
  <c r="F36" i="1"/>
  <c r="E36" i="1"/>
  <c r="D36" i="1"/>
  <c r="C36" i="1"/>
  <c r="F32" i="1"/>
  <c r="F42" i="1" s="1"/>
  <c r="F45" i="1" s="1"/>
  <c r="D32" i="1"/>
  <c r="D42" i="1" s="1"/>
  <c r="D45" i="1" s="1"/>
  <c r="C32" i="1"/>
  <c r="C42" i="1" s="1"/>
  <c r="C45" i="1" s="1"/>
  <c r="F30" i="1"/>
  <c r="E30" i="1"/>
  <c r="E32" i="1" s="1"/>
  <c r="E42" i="1" s="1"/>
  <c r="E45" i="1" s="1"/>
  <c r="D30" i="1"/>
  <c r="C30" i="1"/>
  <c r="F19" i="1"/>
  <c r="E19" i="1"/>
  <c r="D19" i="1"/>
  <c r="C19" i="1"/>
  <c r="A14" i="1"/>
  <c r="A15" i="1" s="1"/>
  <c r="A16" i="1" s="1"/>
  <c r="A17" i="1" s="1"/>
  <c r="A18" i="1" s="1"/>
  <c r="A19" i="1" s="1"/>
  <c r="A22" i="1" s="1"/>
  <c r="A23" i="1" s="1"/>
  <c r="A24" i="1" s="1"/>
  <c r="A25" i="1" s="1"/>
  <c r="A26" i="1" s="1"/>
  <c r="A27" i="1" s="1"/>
  <c r="A28" i="1" s="1"/>
  <c r="A29" i="1" s="1"/>
  <c r="A30" i="1" s="1"/>
  <c r="A35" i="1" s="1"/>
  <c r="A36" i="1" s="1"/>
  <c r="A39" i="1" s="1"/>
  <c r="A40" i="1" s="1"/>
  <c r="A45" i="1" s="1"/>
</calcChain>
</file>

<file path=xl/sharedStrings.xml><?xml version="1.0" encoding="utf-8"?>
<sst xmlns="http://schemas.openxmlformats.org/spreadsheetml/2006/main" count="38" uniqueCount="35">
  <si>
    <t>Columbia Gas of Kentucky, Inc.</t>
  </si>
  <si>
    <t>Forecasted Statements of Cash Flow</t>
  </si>
  <si>
    <t>Line</t>
  </si>
  <si>
    <t>No.</t>
  </si>
  <si>
    <t>Description</t>
  </si>
  <si>
    <t>(000)</t>
  </si>
  <si>
    <t>Cash Flow from Operations</t>
  </si>
  <si>
    <t>Net Income</t>
  </si>
  <si>
    <t>Depreciation</t>
  </si>
  <si>
    <t>Deferred Income Taxes And Investment Tax Credits</t>
  </si>
  <si>
    <t>Deferred Benefits Plan</t>
  </si>
  <si>
    <t>AFUDC</t>
  </si>
  <si>
    <t>Cash flow from operations</t>
  </si>
  <si>
    <t>Change in Current Assets/Liabilities:</t>
  </si>
  <si>
    <t>Regulatory Assets/Liabilities</t>
  </si>
  <si>
    <t>Accounts Receivable</t>
  </si>
  <si>
    <t>Inventories</t>
  </si>
  <si>
    <t>Accounts Payable</t>
  </si>
  <si>
    <t>Taxes Accrued</t>
  </si>
  <si>
    <t>Other Current Liabilities</t>
  </si>
  <si>
    <t>Other Current Assets</t>
  </si>
  <si>
    <t>Change in Other Non-current Liabilities</t>
  </si>
  <si>
    <t>Net Cash from Operations</t>
  </si>
  <si>
    <t>Cash Flow from Investing Activities</t>
  </si>
  <si>
    <t>Net Capital Expenditures</t>
  </si>
  <si>
    <t>Total Cash from Investing</t>
  </si>
  <si>
    <t>Cash from Financing Activity</t>
  </si>
  <si>
    <t>Net Financing Activity</t>
  </si>
  <si>
    <t>Total Cash from Financing</t>
  </si>
  <si>
    <t>Total Increase/(Decrease) in Cash</t>
  </si>
  <si>
    <t>Beginning Cash</t>
  </si>
  <si>
    <t>Ending Cash</t>
  </si>
  <si>
    <t>Case No. 2021-00183</t>
  </si>
  <si>
    <t>Calendar Years 2021 - 2024</t>
  </si>
  <si>
    <t>Change in Current Assets/Liabilities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</si>
</sst>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37" fontId="2" fillId="0" borderId="0" xfId="0" quotePrefix="1" applyNumberFormat="1" applyFont="1" applyFill="1" applyAlignment="1">
      <alignment horizontal="center"/>
    </xf>
    <xf numFmtId="164" fontId="2" fillId="0" borderId="0" xfId="2" applyNumberFormat="1" applyFont="1" applyFill="1" applyBorder="1"/>
    <xf numFmtId="0" fontId="3" fillId="0" borderId="0" xfId="0" applyFont="1" applyFill="1"/>
    <xf numFmtId="0" fontId="2" fillId="0" borderId="0" xfId="0" applyFont="1" applyFill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165" fontId="2" fillId="0" borderId="0" xfId="0" applyNumberFormat="1" applyFont="1" applyFill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165" fontId="2" fillId="0" borderId="0" xfId="1" applyNumberFormat="1" applyFont="1" applyFill="1" applyBorder="1"/>
    <xf numFmtId="0" fontId="7" fillId="0" borderId="0" xfId="0" applyFont="1" applyFill="1"/>
    <xf numFmtId="165" fontId="2" fillId="0" borderId="0" xfId="1" applyNumberFormat="1" applyFont="1" applyBorder="1"/>
    <xf numFmtId="164" fontId="2" fillId="0" borderId="0" xfId="2" applyNumberFormat="1" applyFont="1" applyFill="1"/>
    <xf numFmtId="165" fontId="5" fillId="0" borderId="0" xfId="1" applyNumberFormat="1" applyFont="1" applyFill="1" applyBorder="1"/>
    <xf numFmtId="166" fontId="2" fillId="0" borderId="0" xfId="1" applyNumberFormat="1" applyFont="1" applyFill="1" applyBorder="1"/>
    <xf numFmtId="164" fontId="2" fillId="0" borderId="1" xfId="2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6"/>
  <sheetViews>
    <sheetView tabSelected="1" zoomScale="110" zoomScaleNormal="110" workbookViewId="0">
      <selection activeCell="C48" sqref="C48"/>
    </sheetView>
  </sheetViews>
  <sheetFormatPr defaultColWidth="9.08984375" defaultRowHeight="15.5" x14ac:dyDescent="0.35"/>
  <cols>
    <col min="1" max="1" width="4.54296875" style="1" customWidth="1"/>
    <col min="2" max="2" width="54.1796875" style="2" bestFit="1" customWidth="1"/>
    <col min="3" max="3" width="12.36328125" style="2" customWidth="1"/>
    <col min="4" max="4" width="15.6328125" style="2" bestFit="1" customWidth="1"/>
    <col min="5" max="5" width="12.36328125" style="2" customWidth="1"/>
    <col min="6" max="6" width="12.54296875" style="2" customWidth="1"/>
    <col min="7" max="16384" width="9.08984375" style="2"/>
  </cols>
  <sheetData>
    <row r="1" spans="1:12" x14ac:dyDescent="0.35">
      <c r="F1" s="3"/>
    </row>
    <row r="2" spans="1:12" x14ac:dyDescent="0.35">
      <c r="A2" s="4"/>
      <c r="F2" s="3"/>
    </row>
    <row r="3" spans="1:12" x14ac:dyDescent="0.35">
      <c r="A3" s="4"/>
      <c r="F3" s="3"/>
    </row>
    <row r="4" spans="1:12" x14ac:dyDescent="0.35">
      <c r="A4" s="29" t="s">
        <v>0</v>
      </c>
      <c r="B4" s="29"/>
      <c r="C4" s="29"/>
      <c r="D4" s="29"/>
      <c r="E4" s="29"/>
      <c r="F4" s="29"/>
      <c r="G4" s="5"/>
    </row>
    <row r="5" spans="1:12" x14ac:dyDescent="0.35">
      <c r="A5" s="30" t="s">
        <v>32</v>
      </c>
      <c r="B5" s="30"/>
      <c r="C5" s="30"/>
      <c r="D5" s="30"/>
      <c r="E5" s="30"/>
      <c r="F5" s="30"/>
      <c r="G5" s="1"/>
    </row>
    <row r="6" spans="1:12" x14ac:dyDescent="0.35">
      <c r="A6" s="30" t="s">
        <v>1</v>
      </c>
      <c r="B6" s="30"/>
      <c r="C6" s="30"/>
      <c r="D6" s="30"/>
      <c r="E6" s="30"/>
      <c r="F6" s="30"/>
      <c r="G6" s="5"/>
    </row>
    <row r="7" spans="1:12" x14ac:dyDescent="0.35">
      <c r="A7" s="30" t="s">
        <v>33</v>
      </c>
      <c r="B7" s="30"/>
      <c r="C7" s="30"/>
      <c r="D7" s="30"/>
      <c r="E7" s="30"/>
      <c r="F7" s="30"/>
      <c r="G7" s="5"/>
    </row>
    <row r="8" spans="1:12" s="8" customFormat="1" x14ac:dyDescent="0.35">
      <c r="A8" s="27"/>
      <c r="B8" s="27"/>
      <c r="C8" s="27"/>
      <c r="D8" s="27"/>
      <c r="E8" s="27"/>
      <c r="F8" s="27"/>
      <c r="G8" s="7"/>
    </row>
    <row r="9" spans="1:12" x14ac:dyDescent="0.35">
      <c r="A9" s="9" t="s">
        <v>2</v>
      </c>
      <c r="B9" s="9"/>
      <c r="C9" s="9"/>
      <c r="D9" s="9"/>
      <c r="E9" s="9"/>
      <c r="F9" s="9"/>
    </row>
    <row r="10" spans="1:12" s="8" customFormat="1" x14ac:dyDescent="0.35">
      <c r="A10" s="28" t="s">
        <v>3</v>
      </c>
      <c r="B10" s="28" t="s">
        <v>4</v>
      </c>
      <c r="C10" s="28">
        <v>2021</v>
      </c>
      <c r="D10" s="28">
        <v>2022</v>
      </c>
      <c r="E10" s="28">
        <v>2023</v>
      </c>
      <c r="F10" s="28">
        <v>2024</v>
      </c>
    </row>
    <row r="11" spans="1:12" s="8" customFormat="1" x14ac:dyDescent="0.35">
      <c r="A11" s="10"/>
      <c r="B11" s="10"/>
      <c r="C11" s="11" t="s">
        <v>5</v>
      </c>
      <c r="D11" s="11" t="s">
        <v>5</v>
      </c>
      <c r="E11" s="11" t="s">
        <v>5</v>
      </c>
      <c r="F11" s="11" t="s">
        <v>5</v>
      </c>
    </row>
    <row r="12" spans="1:12" s="8" customFormat="1" x14ac:dyDescent="0.35">
      <c r="A12" s="6"/>
      <c r="C12" s="12"/>
      <c r="D12" s="12"/>
      <c r="E12" s="12"/>
      <c r="F12" s="12"/>
    </row>
    <row r="13" spans="1:12" s="8" customFormat="1" x14ac:dyDescent="0.35">
      <c r="A13" s="6">
        <v>1</v>
      </c>
      <c r="B13" s="13" t="s">
        <v>6</v>
      </c>
      <c r="C13" s="12"/>
      <c r="D13" s="12"/>
      <c r="E13" s="12"/>
      <c r="F13" s="12"/>
    </row>
    <row r="14" spans="1:12" s="8" customFormat="1" x14ac:dyDescent="0.35">
      <c r="A14" s="6">
        <f>A13+1</f>
        <v>2</v>
      </c>
      <c r="B14" s="14" t="s">
        <v>7</v>
      </c>
      <c r="C14" s="23">
        <v>-4413.5782111263761</v>
      </c>
      <c r="D14" s="23">
        <v>-5608.6792712293</v>
      </c>
      <c r="E14" s="23">
        <v>-9292.6711837323492</v>
      </c>
      <c r="F14" s="23">
        <v>-13430.750593803141</v>
      </c>
    </row>
    <row r="15" spans="1:12" s="8" customFormat="1" x14ac:dyDescent="0.35">
      <c r="A15" s="6">
        <f t="shared" ref="A15:A45" si="0">A14+1</f>
        <v>3</v>
      </c>
      <c r="B15" s="15" t="s">
        <v>8</v>
      </c>
      <c r="C15" s="20">
        <v>16575.73702812894</v>
      </c>
      <c r="D15" s="20">
        <v>18212.604723176606</v>
      </c>
      <c r="E15" s="20">
        <v>19872.494385326059</v>
      </c>
      <c r="F15" s="20">
        <v>21599.857910598213</v>
      </c>
      <c r="I15" s="16"/>
      <c r="J15" s="16"/>
      <c r="K15" s="16"/>
      <c r="L15" s="16"/>
    </row>
    <row r="16" spans="1:12" s="8" customFormat="1" x14ac:dyDescent="0.35">
      <c r="A16" s="6">
        <f t="shared" si="0"/>
        <v>4</v>
      </c>
      <c r="B16" s="15" t="s">
        <v>9</v>
      </c>
      <c r="C16" s="20">
        <v>2403.3099640196783</v>
      </c>
      <c r="D16" s="20">
        <v>2837.4409344446835</v>
      </c>
      <c r="E16" s="20">
        <v>1683.2536117158668</v>
      </c>
      <c r="F16" s="20">
        <v>4638.8120366691173</v>
      </c>
    </row>
    <row r="17" spans="1:6" s="8" customFormat="1" x14ac:dyDescent="0.35">
      <c r="A17" s="6">
        <f t="shared" si="0"/>
        <v>5</v>
      </c>
      <c r="B17" s="15" t="s">
        <v>10</v>
      </c>
      <c r="C17" s="20">
        <v>187.5501833921449</v>
      </c>
      <c r="D17" s="20">
        <v>362.68776474480995</v>
      </c>
      <c r="E17" s="20">
        <v>279.93812321197356</v>
      </c>
      <c r="F17" s="20">
        <v>144.35179312019429</v>
      </c>
    </row>
    <row r="18" spans="1:6" s="8" customFormat="1" ht="18.5" x14ac:dyDescent="0.65">
      <c r="A18" s="6">
        <f t="shared" si="0"/>
        <v>6</v>
      </c>
      <c r="B18" s="15" t="s">
        <v>11</v>
      </c>
      <c r="C18" s="24">
        <v>-243.54404380999998</v>
      </c>
      <c r="D18" s="24">
        <v>-234.46114960200001</v>
      </c>
      <c r="E18" s="24">
        <v>-232.35883329999999</v>
      </c>
      <c r="F18" s="24">
        <v>-286.01874080000005</v>
      </c>
    </row>
    <row r="19" spans="1:6" s="8" customFormat="1" x14ac:dyDescent="0.35">
      <c r="A19" s="6">
        <f t="shared" si="0"/>
        <v>7</v>
      </c>
      <c r="B19" s="15" t="s">
        <v>12</v>
      </c>
      <c r="C19" s="20">
        <f>SUM(C14:C18)</f>
        <v>14509.474920604387</v>
      </c>
      <c r="D19" s="20">
        <f>SUM(D14:D18)</f>
        <v>15569.593001534799</v>
      </c>
      <c r="E19" s="20">
        <f>SUM(E14:E18)</f>
        <v>12310.65610322155</v>
      </c>
      <c r="F19" s="20">
        <f>SUM(F14:F18)</f>
        <v>12666.252405784384</v>
      </c>
    </row>
    <row r="20" spans="1:6" s="8" customFormat="1" x14ac:dyDescent="0.35">
      <c r="A20" s="6"/>
      <c r="B20" s="17"/>
      <c r="C20" s="20"/>
      <c r="D20" s="20"/>
      <c r="E20" s="20"/>
      <c r="F20" s="20"/>
    </row>
    <row r="21" spans="1:6" s="8" customFormat="1" x14ac:dyDescent="0.35">
      <c r="A21" s="6">
        <f>A19+1</f>
        <v>8</v>
      </c>
      <c r="B21" s="15" t="s">
        <v>13</v>
      </c>
      <c r="C21" s="20"/>
      <c r="D21" s="20"/>
      <c r="E21" s="20"/>
      <c r="F21" s="20"/>
    </row>
    <row r="22" spans="1:6" s="8" customFormat="1" x14ac:dyDescent="0.35">
      <c r="A22" s="6">
        <f t="shared" si="0"/>
        <v>9</v>
      </c>
      <c r="B22" s="15" t="s">
        <v>14</v>
      </c>
      <c r="C22" s="20">
        <v>102.80699999999953</v>
      </c>
      <c r="D22" s="20">
        <v>102.807</v>
      </c>
      <c r="E22" s="20">
        <v>102.80699999999953</v>
      </c>
      <c r="F22" s="20">
        <v>102.8069999999972</v>
      </c>
    </row>
    <row r="23" spans="1:6" s="8" customFormat="1" x14ac:dyDescent="0.35">
      <c r="A23" s="6">
        <f t="shared" si="0"/>
        <v>10</v>
      </c>
      <c r="B23" s="15" t="s">
        <v>15</v>
      </c>
      <c r="C23" s="20">
        <v>-209.39282712803407</v>
      </c>
      <c r="D23" s="20">
        <v>-209.39282712803782</v>
      </c>
      <c r="E23" s="20">
        <v>-200</v>
      </c>
      <c r="F23" s="20">
        <v>-200</v>
      </c>
    </row>
    <row r="24" spans="1:6" s="8" customFormat="1" x14ac:dyDescent="0.35">
      <c r="A24" s="6">
        <f t="shared" si="0"/>
        <v>11</v>
      </c>
      <c r="B24" s="15" t="s">
        <v>16</v>
      </c>
      <c r="C24" s="20">
        <v>567.78370333333316</v>
      </c>
      <c r="D24" s="20">
        <v>567.78370333333316</v>
      </c>
      <c r="E24" s="20">
        <v>461.43722500000149</v>
      </c>
      <c r="F24" s="20">
        <v>461.43722500000149</v>
      </c>
    </row>
    <row r="25" spans="1:6" s="8" customFormat="1" x14ac:dyDescent="0.35">
      <c r="A25" s="6">
        <f t="shared" si="0"/>
        <v>12</v>
      </c>
      <c r="B25" s="15" t="s">
        <v>17</v>
      </c>
      <c r="C25" s="20">
        <v>68.968403825668616</v>
      </c>
      <c r="D25" s="20">
        <v>68.968403825668616</v>
      </c>
      <c r="E25" s="20">
        <v>58.93035769115761</v>
      </c>
      <c r="F25" s="20">
        <v>72.758902216272432</v>
      </c>
    </row>
    <row r="26" spans="1:6" s="8" customFormat="1" x14ac:dyDescent="0.35">
      <c r="A26" s="6">
        <f t="shared" si="0"/>
        <v>13</v>
      </c>
      <c r="B26" s="15" t="s">
        <v>18</v>
      </c>
      <c r="C26" s="20">
        <v>-7745.5607382848539</v>
      </c>
      <c r="D26" s="20">
        <v>-7053.0183990039304</v>
      </c>
      <c r="E26" s="20">
        <v>-2828.5877139893119</v>
      </c>
      <c r="F26" s="20">
        <v>-13313.56978765364</v>
      </c>
    </row>
    <row r="27" spans="1:6" s="8" customFormat="1" x14ac:dyDescent="0.35">
      <c r="A27" s="6">
        <f t="shared" si="0"/>
        <v>14</v>
      </c>
      <c r="B27" s="14" t="s">
        <v>19</v>
      </c>
      <c r="C27" s="20">
        <v>-815.26997100411222</v>
      </c>
      <c r="D27" s="20">
        <v>-421.00236565980771</v>
      </c>
      <c r="E27" s="20">
        <v>-345.82934000000006</v>
      </c>
      <c r="F27" s="20">
        <v>-345.82934000000006</v>
      </c>
    </row>
    <row r="28" spans="1:6" s="8" customFormat="1" x14ac:dyDescent="0.35">
      <c r="A28" s="6">
        <f t="shared" si="0"/>
        <v>15</v>
      </c>
      <c r="B28" s="15" t="s">
        <v>20</v>
      </c>
      <c r="C28" s="20">
        <v>1857.6349428533426</v>
      </c>
      <c r="D28" s="20">
        <v>1976.334942853339</v>
      </c>
      <c r="E28" s="20">
        <v>2048.3031667799969</v>
      </c>
      <c r="F28" s="20">
        <v>2192.1032467799978</v>
      </c>
    </row>
    <row r="29" spans="1:6" s="8" customFormat="1" ht="18.5" x14ac:dyDescent="0.65">
      <c r="A29" s="6">
        <f t="shared" si="0"/>
        <v>16</v>
      </c>
      <c r="B29" s="15" t="s">
        <v>21</v>
      </c>
      <c r="C29" s="24">
        <v>315.59472999999861</v>
      </c>
      <c r="D29" s="24">
        <v>314.1183799999971</v>
      </c>
      <c r="E29" s="24">
        <v>312.58490999999827</v>
      </c>
      <c r="F29" s="24">
        <v>310.99247000000065</v>
      </c>
    </row>
    <row r="30" spans="1:6" s="8" customFormat="1" x14ac:dyDescent="0.35">
      <c r="A30" s="6">
        <f t="shared" si="0"/>
        <v>17</v>
      </c>
      <c r="B30" s="15" t="s">
        <v>34</v>
      </c>
      <c r="C30" s="20">
        <f>SUM(C20:C29)</f>
        <v>-5857.4347564046584</v>
      </c>
      <c r="D30" s="20">
        <f>SUM(D20:D29)</f>
        <v>-4653.4011617794376</v>
      </c>
      <c r="E30" s="20">
        <f>SUM(E20:E29)</f>
        <v>-390.35439451815813</v>
      </c>
      <c r="F30" s="20">
        <f>SUM(F20:F29)</f>
        <v>-10719.300283657371</v>
      </c>
    </row>
    <row r="31" spans="1:6" s="8" customFormat="1" x14ac:dyDescent="0.35">
      <c r="A31" s="6"/>
      <c r="B31" s="18"/>
      <c r="C31" s="20"/>
      <c r="D31" s="20"/>
      <c r="E31" s="20"/>
      <c r="F31" s="20"/>
    </row>
    <row r="32" spans="1:6" s="8" customFormat="1" x14ac:dyDescent="0.35">
      <c r="A32" s="6">
        <f>A30+1</f>
        <v>18</v>
      </c>
      <c r="B32" s="19" t="s">
        <v>22</v>
      </c>
      <c r="C32" s="20">
        <f>C30+C19</f>
        <v>8652.0401641997287</v>
      </c>
      <c r="D32" s="20">
        <f>D30+D19</f>
        <v>10916.19183975536</v>
      </c>
      <c r="E32" s="20">
        <f>E30+E19</f>
        <v>11920.301708703393</v>
      </c>
      <c r="F32" s="20">
        <f>F30+F19</f>
        <v>1946.9521221270134</v>
      </c>
    </row>
    <row r="33" spans="1:6" s="8" customFormat="1" x14ac:dyDescent="0.35">
      <c r="A33" s="6"/>
      <c r="B33" s="17"/>
      <c r="C33" s="20"/>
      <c r="D33" s="20"/>
      <c r="E33" s="20"/>
      <c r="F33" s="20"/>
    </row>
    <row r="34" spans="1:6" s="8" customFormat="1" x14ac:dyDescent="0.35">
      <c r="A34" s="6">
        <f>A32+1</f>
        <v>19</v>
      </c>
      <c r="B34" s="19" t="s">
        <v>23</v>
      </c>
      <c r="C34" s="20"/>
      <c r="D34" s="20"/>
      <c r="E34" s="20"/>
      <c r="F34" s="20"/>
    </row>
    <row r="35" spans="1:6" s="8" customFormat="1" x14ac:dyDescent="0.35">
      <c r="A35" s="6">
        <f t="shared" si="0"/>
        <v>20</v>
      </c>
      <c r="B35" s="15" t="s">
        <v>24</v>
      </c>
      <c r="C35" s="20">
        <v>-72046.883772539179</v>
      </c>
      <c r="D35" s="20">
        <v>-70610.936662736305</v>
      </c>
      <c r="E35" s="20">
        <v>-69836.256290378849</v>
      </c>
      <c r="F35" s="20">
        <v>-84234.678931789458</v>
      </c>
    </row>
    <row r="36" spans="1:6" s="8" customFormat="1" x14ac:dyDescent="0.35">
      <c r="A36" s="6">
        <f t="shared" si="0"/>
        <v>21</v>
      </c>
      <c r="B36" s="15" t="s">
        <v>25</v>
      </c>
      <c r="C36" s="20">
        <f t="shared" ref="C36:F36" si="1">C35</f>
        <v>-72046.883772539179</v>
      </c>
      <c r="D36" s="20">
        <f t="shared" si="1"/>
        <v>-70610.936662736305</v>
      </c>
      <c r="E36" s="20">
        <f t="shared" si="1"/>
        <v>-69836.256290378849</v>
      </c>
      <c r="F36" s="20">
        <f t="shared" si="1"/>
        <v>-84234.678931789458</v>
      </c>
    </row>
    <row r="37" spans="1:6" s="8" customFormat="1" x14ac:dyDescent="0.35">
      <c r="A37" s="6"/>
      <c r="B37" s="17"/>
      <c r="C37" s="20"/>
      <c r="D37" s="20"/>
      <c r="E37" s="20"/>
      <c r="F37" s="20"/>
    </row>
    <row r="38" spans="1:6" s="8" customFormat="1" x14ac:dyDescent="0.35">
      <c r="A38" s="6">
        <f>A36+1</f>
        <v>22</v>
      </c>
      <c r="B38" s="19" t="s">
        <v>26</v>
      </c>
      <c r="C38" s="20"/>
      <c r="D38" s="20"/>
      <c r="E38" s="20"/>
      <c r="F38" s="20"/>
    </row>
    <row r="39" spans="1:6" s="8" customFormat="1" x14ac:dyDescent="0.35">
      <c r="A39" s="6">
        <f t="shared" si="0"/>
        <v>23</v>
      </c>
      <c r="B39" s="15" t="s">
        <v>27</v>
      </c>
      <c r="C39" s="20">
        <v>63394.84360833931</v>
      </c>
      <c r="D39" s="20">
        <v>59694.744822980829</v>
      </c>
      <c r="E39" s="20">
        <v>57915.954581675665</v>
      </c>
      <c r="F39" s="20">
        <v>82287.726809662418</v>
      </c>
    </row>
    <row r="40" spans="1:6" s="8" customFormat="1" x14ac:dyDescent="0.35">
      <c r="A40" s="6">
        <f t="shared" si="0"/>
        <v>24</v>
      </c>
      <c r="B40" s="15" t="s">
        <v>28</v>
      </c>
      <c r="C40" s="20">
        <f t="shared" ref="C40:F40" si="2">C39</f>
        <v>63394.84360833931</v>
      </c>
      <c r="D40" s="20">
        <f t="shared" si="2"/>
        <v>59694.744822980829</v>
      </c>
      <c r="E40" s="20">
        <f t="shared" si="2"/>
        <v>57915.954581675665</v>
      </c>
      <c r="F40" s="20">
        <f t="shared" si="2"/>
        <v>82287.726809662418</v>
      </c>
    </row>
    <row r="41" spans="1:6" s="8" customFormat="1" x14ac:dyDescent="0.35">
      <c r="A41" s="6"/>
      <c r="B41" s="17"/>
      <c r="C41" s="20"/>
      <c r="D41" s="20"/>
      <c r="E41" s="20"/>
      <c r="F41" s="20"/>
    </row>
    <row r="42" spans="1:6" s="8" customFormat="1" x14ac:dyDescent="0.35">
      <c r="A42" s="6">
        <f>A40+1</f>
        <v>25</v>
      </c>
      <c r="B42" s="17" t="s">
        <v>29</v>
      </c>
      <c r="C42" s="25">
        <f>TRUNC(C32+C36+C40,0)</f>
        <v>0</v>
      </c>
      <c r="D42" s="25">
        <f>TRUNC(D32+D36+D40,0)</f>
        <v>0</v>
      </c>
      <c r="E42" s="25">
        <f>TRUNC(E32+E36+E40,0)</f>
        <v>0</v>
      </c>
      <c r="F42" s="25">
        <f>TRUNC(F32+F36+F40,0)</f>
        <v>0</v>
      </c>
    </row>
    <row r="43" spans="1:6" s="8" customFormat="1" x14ac:dyDescent="0.35">
      <c r="A43" s="6"/>
      <c r="B43" s="17"/>
      <c r="C43" s="20"/>
      <c r="D43" s="20"/>
      <c r="E43" s="20"/>
      <c r="F43" s="20"/>
    </row>
    <row r="44" spans="1:6" s="8" customFormat="1" x14ac:dyDescent="0.35">
      <c r="A44" s="6">
        <f>+A42+1</f>
        <v>26</v>
      </c>
      <c r="B44" s="17" t="s">
        <v>30</v>
      </c>
      <c r="C44" s="20">
        <v>781.57302000000004</v>
      </c>
      <c r="D44" s="20">
        <v>781.57302000000004</v>
      </c>
      <c r="E44" s="20">
        <v>781.57302000000004</v>
      </c>
      <c r="F44" s="20">
        <v>781.57302000000004</v>
      </c>
    </row>
    <row r="45" spans="1:6" s="8" customFormat="1" ht="16" thickBot="1" x14ac:dyDescent="0.4">
      <c r="A45" s="6">
        <f t="shared" si="0"/>
        <v>27</v>
      </c>
      <c r="B45" s="17" t="s">
        <v>31</v>
      </c>
      <c r="C45" s="26">
        <f t="shared" ref="C45:F45" si="3">C42+C44</f>
        <v>781.57302000000004</v>
      </c>
      <c r="D45" s="26">
        <f t="shared" si="3"/>
        <v>781.57302000000004</v>
      </c>
      <c r="E45" s="26">
        <f t="shared" si="3"/>
        <v>781.57302000000004</v>
      </c>
      <c r="F45" s="26">
        <f t="shared" si="3"/>
        <v>781.57302000000004</v>
      </c>
    </row>
    <row r="46" spans="1:6" s="8" customFormat="1" ht="16" thickTop="1" x14ac:dyDescent="0.35">
      <c r="A46" s="6"/>
      <c r="B46" s="17"/>
      <c r="C46" s="20"/>
      <c r="D46" s="20"/>
      <c r="E46" s="20"/>
      <c r="F46" s="20"/>
    </row>
    <row r="47" spans="1:6" s="8" customFormat="1" x14ac:dyDescent="0.35">
      <c r="A47" s="6"/>
      <c r="B47" s="17"/>
      <c r="C47" s="20"/>
      <c r="D47" s="20"/>
      <c r="E47" s="20"/>
      <c r="F47" s="20"/>
    </row>
    <row r="48" spans="1:6" s="8" customFormat="1" x14ac:dyDescent="0.35">
      <c r="A48" s="6"/>
      <c r="B48" s="17"/>
      <c r="C48" s="20"/>
      <c r="D48" s="20"/>
      <c r="E48" s="20"/>
      <c r="F48" s="20"/>
    </row>
    <row r="49" spans="1:6" s="8" customFormat="1" x14ac:dyDescent="0.35">
      <c r="A49" s="6"/>
      <c r="B49" s="21"/>
      <c r="C49" s="20"/>
      <c r="D49" s="20"/>
      <c r="E49" s="20"/>
      <c r="F49" s="20"/>
    </row>
    <row r="50" spans="1:6" x14ac:dyDescent="0.35">
      <c r="C50" s="22"/>
      <c r="D50" s="22"/>
      <c r="E50" s="22"/>
      <c r="F50" s="22"/>
    </row>
    <row r="51" spans="1:6" x14ac:dyDescent="0.35">
      <c r="C51" s="22"/>
      <c r="D51" s="22"/>
      <c r="E51" s="22"/>
      <c r="F51" s="22"/>
    </row>
    <row r="52" spans="1:6" x14ac:dyDescent="0.35">
      <c r="C52" s="22"/>
      <c r="D52" s="22"/>
      <c r="E52" s="22"/>
      <c r="F52" s="22"/>
    </row>
    <row r="53" spans="1:6" x14ac:dyDescent="0.35">
      <c r="C53" s="22"/>
      <c r="D53" s="22"/>
      <c r="E53" s="22"/>
      <c r="F53" s="22"/>
    </row>
    <row r="54" spans="1:6" x14ac:dyDescent="0.35">
      <c r="C54" s="22"/>
      <c r="D54" s="22"/>
      <c r="E54" s="22"/>
      <c r="F54" s="22"/>
    </row>
    <row r="55" spans="1:6" x14ac:dyDescent="0.35">
      <c r="C55" s="22"/>
      <c r="D55" s="22"/>
      <c r="E55" s="22"/>
      <c r="F55" s="22"/>
    </row>
    <row r="56" spans="1:6" x14ac:dyDescent="0.35">
      <c r="C56" s="22"/>
      <c r="D56" s="22"/>
      <c r="E56" s="22"/>
      <c r="F56" s="22"/>
    </row>
  </sheetData>
  <mergeCells count="4">
    <mergeCell ref="A4:F4"/>
    <mergeCell ref="A5:F5"/>
    <mergeCell ref="A6:F6"/>
    <mergeCell ref="A7:F7"/>
  </mergeCells>
  <printOptions horizontalCentered="1"/>
  <pageMargins left="0.75" right="0.5" top="0.75" bottom="0.5" header="0.3" footer="0.3"/>
  <pageSetup scale="77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7-h-3 Cash Flow Statement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</cp:lastModifiedBy>
  <cp:lastPrinted>2021-05-14T22:35:49Z</cp:lastPrinted>
  <dcterms:created xsi:type="dcterms:W3CDTF">2021-04-09T23:25:54Z</dcterms:created>
  <dcterms:modified xsi:type="dcterms:W3CDTF">2021-06-11T16:46:25Z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