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Draft Responses\DR 55 Excel Sheets\"/>
    </mc:Choice>
  </mc:AlternateContent>
  <bookViews>
    <workbookView xWindow="0" yWindow="0" windowWidth="28800" windowHeight="12620"/>
  </bookViews>
  <sheets>
    <sheet name="7-h-2 Forecast Balance Shee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'[1]TRANSPORTS-revised'!#REF!</definedName>
    <definedName name="\C">#REF!</definedName>
    <definedName name="\f" localSheetId="0">'[2]E-2'!#REF!</definedName>
    <definedName name="\f">'[2]E-2'!#REF!</definedName>
    <definedName name="\P" localSheetId="0">#REF!</definedName>
    <definedName name="\P">#REF!</definedName>
    <definedName name="\s" localSheetId="0">'[2]E-2'!#REF!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 localSheetId="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localSheetId="0" hidden="1">#REF!</definedName>
    <definedName name="_Fill" hidden="1">#REF!</definedName>
    <definedName name="_FS_ESC_3_X_\TA" localSheetId="0">'[2]E-2'!#REF!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 localSheetId="0">'[2]E-2'!#REF!</definedName>
    <definedName name="_HOME__APP1__PC">'[2]E-2'!#REF!</definedName>
    <definedName name="_HOME__FS_ESC_3" localSheetId="0">'[2]E-2'!#REF!</definedName>
    <definedName name="_HOME__FS_ESC_3">'[2]E-2'!#REF!</definedName>
    <definedName name="_Order1" hidden="1">255</definedName>
    <definedName name="_Order2" hidden="1">255</definedName>
    <definedName name="_PRCRSA148..O17" localSheetId="0">'[2]E-2'!#REF!</definedName>
    <definedName name="_PRCRSA148..O17">'[2]E-2'!#REF!</definedName>
    <definedName name="_PRCRSAC1..AK46">#REF!</definedName>
    <definedName name="_PRCRSO1..Y60_G">#REF!</definedName>
    <definedName name="_PRCRSQ148..AE1" localSheetId="0">'[2]E-2'!#REF!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localSheetId="0" hidden="1">{"'Server Configuration'!$A$1:$DB$281"}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localSheetId="0" hidden="1">{"'Server Configuration'!$A$1:$DB$281"}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">'[21]B-1 p.1 Summary (Base)'!$L$8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A'!$A$5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Print_Area_MI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'[21]Operating Income Summary C-1'!$M$9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[15]B!#REF!</definedName>
    <definedName name="TYDESC">'[33]4-B'!$A$3</definedName>
    <definedName name="UNEMPLOY_TAX">#REF!</definedName>
    <definedName name="Usage_per_Cust">[7]Inputs!$B$12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'[35]xref acct'!$A$3:$C$167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F40" i="1" l="1"/>
  <c r="F42" i="1" s="1"/>
  <c r="E40" i="1"/>
  <c r="E42" i="1" s="1"/>
  <c r="D40" i="1"/>
  <c r="C40" i="1"/>
  <c r="F36" i="1"/>
  <c r="E36" i="1"/>
  <c r="F34" i="1"/>
  <c r="E34" i="1"/>
  <c r="D34" i="1"/>
  <c r="D36" i="1" s="1"/>
  <c r="D42" i="1" s="1"/>
  <c r="C34" i="1"/>
  <c r="C36" i="1" s="1"/>
  <c r="C42" i="1" s="1"/>
  <c r="C27" i="1"/>
  <c r="F25" i="1"/>
  <c r="E25" i="1"/>
  <c r="D25" i="1"/>
  <c r="C25" i="1"/>
  <c r="F16" i="1"/>
  <c r="F27" i="1" s="1"/>
  <c r="F44" i="1" s="1"/>
  <c r="E16" i="1"/>
  <c r="E27" i="1" s="1"/>
  <c r="E44" i="1" s="1"/>
  <c r="D16" i="1"/>
  <c r="D27" i="1" s="1"/>
  <c r="D44" i="1" s="1"/>
  <c r="C16" i="1"/>
  <c r="A14" i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0" i="1" s="1"/>
  <c r="A32" i="1" s="1"/>
  <c r="A33" i="1" s="1"/>
  <c r="A34" i="1" s="1"/>
  <c r="A36" i="1" s="1"/>
  <c r="A38" i="1" s="1"/>
  <c r="A39" i="1" s="1"/>
  <c r="A40" i="1" s="1"/>
  <c r="A42" i="1" s="1"/>
  <c r="C44" i="1" l="1"/>
</calcChain>
</file>

<file path=xl/sharedStrings.xml><?xml version="1.0" encoding="utf-8"?>
<sst xmlns="http://schemas.openxmlformats.org/spreadsheetml/2006/main" count="35" uniqueCount="32">
  <si>
    <t>Columbia Gas of Kentucky, Inc.</t>
  </si>
  <si>
    <t>Forecasted Balance Sheets</t>
  </si>
  <si>
    <t>Calendar Years 2021 - 2024</t>
  </si>
  <si>
    <t>Line</t>
  </si>
  <si>
    <t>No.</t>
  </si>
  <si>
    <t>Description</t>
  </si>
  <si>
    <t>(000)</t>
  </si>
  <si>
    <t>Assets</t>
  </si>
  <si>
    <t>Property, Plant and Equipment</t>
  </si>
  <si>
    <t>Accumulated Depreciation</t>
  </si>
  <si>
    <t>Net Plant</t>
  </si>
  <si>
    <t>Investment in Subsidiaries</t>
  </si>
  <si>
    <t>Income from Subidiaries</t>
  </si>
  <si>
    <t>Current Assets</t>
  </si>
  <si>
    <t>Deferred Assets</t>
  </si>
  <si>
    <t>Regulatory Assets</t>
  </si>
  <si>
    <t>Non-current Regulatory Assets</t>
  </si>
  <si>
    <t>Other Non-current Assets</t>
  </si>
  <si>
    <t>Total Other Assets</t>
  </si>
  <si>
    <t>Total Assets</t>
  </si>
  <si>
    <t>Capitalization and Liabilities</t>
  </si>
  <si>
    <t>Total Equity</t>
  </si>
  <si>
    <t>Short-term Debt</t>
  </si>
  <si>
    <t>Long-term Debt</t>
  </si>
  <si>
    <t>Total Debt</t>
  </si>
  <si>
    <t>Total Capitalization</t>
  </si>
  <si>
    <t>Current Liabilities</t>
  </si>
  <si>
    <t>Non-current Liabilities</t>
  </si>
  <si>
    <t>Total Liabilities</t>
  </si>
  <si>
    <t>Total Capitalization and Liabilities</t>
  </si>
  <si>
    <t>Assets less Capitalization &amp; Liabilities</t>
  </si>
  <si>
    <t>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</si>
</sst>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 val="singleAccounting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7" fontId="2" fillId="0" borderId="0" xfId="0" quotePrefix="1" applyNumberFormat="1" applyFont="1" applyFill="1" applyAlignment="1">
      <alignment horizontal="center"/>
    </xf>
    <xf numFmtId="164" fontId="2" fillId="0" borderId="0" xfId="2" applyNumberFormat="1" applyFont="1" applyFill="1" applyBorder="1"/>
    <xf numFmtId="0" fontId="5" fillId="0" borderId="0" xfId="0" applyFont="1" applyFill="1"/>
    <xf numFmtId="0" fontId="7" fillId="0" borderId="0" xfId="0" applyFont="1"/>
    <xf numFmtId="164" fontId="2" fillId="0" borderId="0" xfId="2" applyNumberFormat="1" applyFont="1" applyFill="1"/>
    <xf numFmtId="165" fontId="6" fillId="0" borderId="0" xfId="1" applyNumberFormat="1" applyFont="1" applyFill="1"/>
    <xf numFmtId="165" fontId="2" fillId="0" borderId="0" xfId="1" applyNumberFormat="1" applyFont="1" applyFill="1"/>
    <xf numFmtId="164" fontId="2" fillId="0" borderId="1" xfId="2" applyNumberFormat="1" applyFont="1" applyFill="1" applyBorder="1"/>
    <xf numFmtId="164" fontId="2" fillId="0" borderId="0" xfId="0" applyNumberFormat="1" applyFont="1" applyFill="1"/>
    <xf numFmtId="165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4"/>
  <sheetViews>
    <sheetView tabSelected="1" zoomScaleNormal="100" workbookViewId="0">
      <selection activeCell="H8" sqref="H8"/>
    </sheetView>
  </sheetViews>
  <sheetFormatPr defaultColWidth="9.08984375" defaultRowHeight="15.5" x14ac:dyDescent="0.35"/>
  <cols>
    <col min="1" max="1" width="4.54296875" style="1" customWidth="1"/>
    <col min="2" max="2" width="39.08984375" style="2" customWidth="1"/>
    <col min="3" max="3" width="12.6328125" style="2" customWidth="1"/>
    <col min="4" max="5" width="13.6328125" style="2" bestFit="1" customWidth="1"/>
    <col min="6" max="6" width="13.54296875" style="2" customWidth="1"/>
    <col min="7" max="16384" width="9.08984375" style="2"/>
  </cols>
  <sheetData>
    <row r="1" spans="1:7" x14ac:dyDescent="0.35">
      <c r="F1" s="3"/>
    </row>
    <row r="2" spans="1:7" x14ac:dyDescent="0.35">
      <c r="F2" s="3"/>
    </row>
    <row r="3" spans="1:7" x14ac:dyDescent="0.35">
      <c r="A3" s="22" t="s">
        <v>0</v>
      </c>
      <c r="B3" s="22"/>
      <c r="C3" s="22"/>
      <c r="D3" s="22"/>
      <c r="E3" s="22"/>
      <c r="F3" s="22"/>
      <c r="G3" s="4"/>
    </row>
    <row r="4" spans="1:7" x14ac:dyDescent="0.35">
      <c r="A4" s="23" t="s">
        <v>31</v>
      </c>
      <c r="B4" s="23"/>
      <c r="C4" s="23"/>
      <c r="D4" s="23"/>
      <c r="E4" s="23"/>
      <c r="F4" s="23"/>
      <c r="G4" s="1"/>
    </row>
    <row r="5" spans="1:7" x14ac:dyDescent="0.35">
      <c r="A5" s="23" t="s">
        <v>1</v>
      </c>
      <c r="B5" s="23"/>
      <c r="C5" s="23"/>
      <c r="D5" s="23"/>
      <c r="E5" s="23"/>
      <c r="F5" s="23"/>
      <c r="G5" s="4"/>
    </row>
    <row r="6" spans="1:7" s="6" customFormat="1" x14ac:dyDescent="0.35">
      <c r="A6" s="23" t="s">
        <v>2</v>
      </c>
      <c r="B6" s="23"/>
      <c r="C6" s="23"/>
      <c r="D6" s="23"/>
      <c r="E6" s="23"/>
      <c r="F6" s="23"/>
      <c r="G6" s="5"/>
    </row>
    <row r="7" spans="1:7" s="6" customFormat="1" x14ac:dyDescent="0.35">
      <c r="A7" s="8"/>
      <c r="B7" s="8"/>
      <c r="C7" s="8"/>
      <c r="D7" s="8"/>
      <c r="E7" s="8"/>
      <c r="F7" s="8"/>
      <c r="G7" s="5"/>
    </row>
    <row r="8" spans="1:7" s="6" customFormat="1" x14ac:dyDescent="0.35">
      <c r="A8" s="8"/>
      <c r="B8" s="20"/>
      <c r="C8" s="20"/>
      <c r="D8" s="20"/>
      <c r="E8" s="20"/>
      <c r="F8" s="20"/>
    </row>
    <row r="9" spans="1:7" s="6" customFormat="1" x14ac:dyDescent="0.35">
      <c r="A9" s="8" t="s">
        <v>3</v>
      </c>
      <c r="B9" s="8"/>
      <c r="C9" s="8"/>
      <c r="D9" s="8"/>
      <c r="E9" s="8"/>
      <c r="F9" s="8"/>
    </row>
    <row r="10" spans="1:7" s="6" customFormat="1" x14ac:dyDescent="0.35">
      <c r="A10" s="21" t="s">
        <v>4</v>
      </c>
      <c r="B10" s="21" t="s">
        <v>5</v>
      </c>
      <c r="C10" s="21">
        <v>2021</v>
      </c>
      <c r="D10" s="21">
        <v>2022</v>
      </c>
      <c r="E10" s="21">
        <v>2023</v>
      </c>
      <c r="F10" s="21">
        <v>2024</v>
      </c>
    </row>
    <row r="11" spans="1:7" s="6" customFormat="1" x14ac:dyDescent="0.35">
      <c r="A11" s="9"/>
      <c r="B11" s="9"/>
      <c r="C11" s="10" t="s">
        <v>6</v>
      </c>
      <c r="D11" s="10" t="s">
        <v>6</v>
      </c>
      <c r="E11" s="10" t="s">
        <v>6</v>
      </c>
      <c r="F11" s="10" t="s">
        <v>6</v>
      </c>
    </row>
    <row r="12" spans="1:7" s="6" customFormat="1" x14ac:dyDescent="0.35">
      <c r="A12" s="7"/>
      <c r="C12" s="11"/>
      <c r="D12" s="11"/>
      <c r="E12" s="11"/>
      <c r="F12" s="11"/>
    </row>
    <row r="13" spans="1:7" s="6" customFormat="1" x14ac:dyDescent="0.35">
      <c r="A13" s="7">
        <v>1</v>
      </c>
      <c r="B13" s="12" t="s">
        <v>7</v>
      </c>
      <c r="C13" s="11"/>
      <c r="D13" s="11"/>
      <c r="E13" s="11"/>
      <c r="F13" s="11"/>
    </row>
    <row r="14" spans="1:7" s="6" customFormat="1" x14ac:dyDescent="0.35">
      <c r="A14" s="7">
        <f>A13+1</f>
        <v>2</v>
      </c>
      <c r="B14" s="6" t="s">
        <v>8</v>
      </c>
      <c r="C14" s="14">
        <v>667204.20099616109</v>
      </c>
      <c r="D14" s="14">
        <v>726557.60884383658</v>
      </c>
      <c r="E14" s="14">
        <v>785567.22649775317</v>
      </c>
      <c r="F14" s="14">
        <v>849095.48333856091</v>
      </c>
    </row>
    <row r="15" spans="1:7" s="6" customFormat="1" ht="18.5" x14ac:dyDescent="0.65">
      <c r="A15" s="7">
        <f>A14+1</f>
        <v>3</v>
      </c>
      <c r="B15" s="6" t="s">
        <v>9</v>
      </c>
      <c r="C15" s="15">
        <v>-173852.64702022981</v>
      </c>
      <c r="D15" s="15">
        <v>-180412.34567103238</v>
      </c>
      <c r="E15" s="15">
        <v>-189046.60842945176</v>
      </c>
      <c r="F15" s="15">
        <v>-189464.58546003475</v>
      </c>
    </row>
    <row r="16" spans="1:7" s="6" customFormat="1" x14ac:dyDescent="0.35">
      <c r="A16" s="7">
        <f>A15+1</f>
        <v>4</v>
      </c>
      <c r="B16" s="6" t="s">
        <v>10</v>
      </c>
      <c r="C16" s="16">
        <f t="shared" ref="C16:F16" si="0">C14+C15</f>
        <v>493351.55397593125</v>
      </c>
      <c r="D16" s="16">
        <f t="shared" si="0"/>
        <v>546145.26317280415</v>
      </c>
      <c r="E16" s="16">
        <f t="shared" si="0"/>
        <v>596520.61806830135</v>
      </c>
      <c r="F16" s="16">
        <f t="shared" si="0"/>
        <v>659630.89787852613</v>
      </c>
    </row>
    <row r="17" spans="1:6" s="6" customFormat="1" x14ac:dyDescent="0.35">
      <c r="A17" s="7"/>
    </row>
    <row r="18" spans="1:6" s="6" customFormat="1" x14ac:dyDescent="0.35">
      <c r="A18" s="7">
        <f>A16+1</f>
        <v>5</v>
      </c>
      <c r="B18" s="6" t="s">
        <v>11</v>
      </c>
      <c r="C18" s="16">
        <v>174.261</v>
      </c>
      <c r="D18" s="16">
        <v>174.261</v>
      </c>
      <c r="E18" s="16">
        <v>174.261</v>
      </c>
      <c r="F18" s="16">
        <v>174.261</v>
      </c>
    </row>
    <row r="19" spans="1:6" s="6" customFormat="1" x14ac:dyDescent="0.35">
      <c r="A19" s="7">
        <f t="shared" ref="A19:A25" si="1">A18+1</f>
        <v>6</v>
      </c>
      <c r="B19" s="6" t="s">
        <v>12</v>
      </c>
      <c r="C19" s="16">
        <v>565.73589000000004</v>
      </c>
      <c r="D19" s="16">
        <v>565.73589000000004</v>
      </c>
      <c r="E19" s="16">
        <v>565.73589000000004</v>
      </c>
      <c r="F19" s="16">
        <v>565.73589000000004</v>
      </c>
    </row>
    <row r="20" spans="1:6" s="6" customFormat="1" x14ac:dyDescent="0.35">
      <c r="A20" s="7">
        <f t="shared" si="1"/>
        <v>7</v>
      </c>
      <c r="B20" s="6" t="s">
        <v>13</v>
      </c>
      <c r="C20" s="16">
        <v>68058.819670941346</v>
      </c>
      <c r="D20" s="16">
        <v>65724.093851882702</v>
      </c>
      <c r="E20" s="16">
        <v>63414.353460102706</v>
      </c>
      <c r="F20" s="16">
        <v>60960.812988322716</v>
      </c>
    </row>
    <row r="21" spans="1:6" s="6" customFormat="1" x14ac:dyDescent="0.35">
      <c r="A21" s="7">
        <f t="shared" si="1"/>
        <v>8</v>
      </c>
      <c r="B21" s="6" t="s">
        <v>14</v>
      </c>
      <c r="C21" s="16">
        <v>18588.199051594245</v>
      </c>
      <c r="D21" s="16">
        <v>19439.76333123917</v>
      </c>
      <c r="E21" s="16">
        <v>21622.874457523299</v>
      </c>
      <c r="F21" s="16">
        <v>22014.252843354188</v>
      </c>
    </row>
    <row r="22" spans="1:6" s="6" customFormat="1" x14ac:dyDescent="0.35">
      <c r="A22" s="7">
        <f t="shared" si="1"/>
        <v>9</v>
      </c>
      <c r="B22" s="6" t="s">
        <v>15</v>
      </c>
      <c r="C22" s="16">
        <v>6089.6664468954032</v>
      </c>
      <c r="D22" s="16">
        <v>7130.5210058560961</v>
      </c>
      <c r="E22" s="16">
        <v>8304.3868905996005</v>
      </c>
      <c r="F22" s="16">
        <v>9604.8563729447033</v>
      </c>
    </row>
    <row r="23" spans="1:6" s="6" customFormat="1" x14ac:dyDescent="0.35">
      <c r="A23" s="7">
        <f t="shared" si="1"/>
        <v>10</v>
      </c>
      <c r="B23" s="6" t="s">
        <v>16</v>
      </c>
      <c r="C23" s="16">
        <v>6711.63148</v>
      </c>
      <c r="D23" s="16">
        <v>6711.63148</v>
      </c>
      <c r="E23" s="16">
        <v>6711.63148</v>
      </c>
      <c r="F23" s="16">
        <v>6711.63148</v>
      </c>
    </row>
    <row r="24" spans="1:6" s="6" customFormat="1" ht="18.5" x14ac:dyDescent="0.65">
      <c r="A24" s="7">
        <f t="shared" si="1"/>
        <v>11</v>
      </c>
      <c r="B24" s="6" t="s">
        <v>17</v>
      </c>
      <c r="C24" s="15">
        <v>1180.4049600000001</v>
      </c>
      <c r="D24" s="15">
        <v>1180.4049600000001</v>
      </c>
      <c r="E24" s="15">
        <v>1180.4049600000001</v>
      </c>
      <c r="F24" s="15">
        <v>1180.4049600000001</v>
      </c>
    </row>
    <row r="25" spans="1:6" s="6" customFormat="1" x14ac:dyDescent="0.35">
      <c r="A25" s="7">
        <f t="shared" si="1"/>
        <v>12</v>
      </c>
      <c r="B25" s="6" t="s">
        <v>18</v>
      </c>
      <c r="C25" s="16">
        <f t="shared" ref="C25:F25" si="2">SUM(C18:C24)</f>
        <v>101368.71849943098</v>
      </c>
      <c r="D25" s="16">
        <f t="shared" si="2"/>
        <v>100926.41151897795</v>
      </c>
      <c r="E25" s="16">
        <f t="shared" si="2"/>
        <v>101973.64813822562</v>
      </c>
      <c r="F25" s="16">
        <f t="shared" si="2"/>
        <v>101211.95553462161</v>
      </c>
    </row>
    <row r="26" spans="1:6" s="6" customFormat="1" x14ac:dyDescent="0.35">
      <c r="A26" s="7"/>
    </row>
    <row r="27" spans="1:6" s="6" customFormat="1" ht="16" thickBot="1" x14ac:dyDescent="0.4">
      <c r="A27" s="7">
        <f>A25+1</f>
        <v>13</v>
      </c>
      <c r="B27" s="6" t="s">
        <v>19</v>
      </c>
      <c r="C27" s="17">
        <f t="shared" ref="C27:F27" si="3">C25+C16</f>
        <v>594720.27247536229</v>
      </c>
      <c r="D27" s="17">
        <f t="shared" si="3"/>
        <v>647071.6746917821</v>
      </c>
      <c r="E27" s="17">
        <f t="shared" si="3"/>
        <v>698494.26620652701</v>
      </c>
      <c r="F27" s="17">
        <f t="shared" si="3"/>
        <v>760842.85341314774</v>
      </c>
    </row>
    <row r="28" spans="1:6" s="6" customFormat="1" ht="16" thickTop="1" x14ac:dyDescent="0.35">
      <c r="A28" s="7"/>
      <c r="C28" s="18"/>
      <c r="D28" s="18"/>
      <c r="E28" s="18"/>
      <c r="F28" s="18"/>
    </row>
    <row r="29" spans="1:6" s="6" customFormat="1" x14ac:dyDescent="0.35">
      <c r="A29" s="7">
        <f>A27+1</f>
        <v>14</v>
      </c>
      <c r="B29" s="12" t="s">
        <v>20</v>
      </c>
    </row>
    <row r="30" spans="1:6" s="6" customFormat="1" x14ac:dyDescent="0.35">
      <c r="A30" s="7">
        <f>A29+1</f>
        <v>15</v>
      </c>
      <c r="B30" s="6" t="s">
        <v>21</v>
      </c>
      <c r="C30" s="16">
        <v>223849.36997887364</v>
      </c>
      <c r="D30" s="16">
        <v>254240.69070764433</v>
      </c>
      <c r="E30" s="16">
        <v>282948.01952391199</v>
      </c>
      <c r="F30" s="16">
        <v>315517.26893010887</v>
      </c>
    </row>
    <row r="31" spans="1:6" s="6" customFormat="1" x14ac:dyDescent="0.35">
      <c r="A31" s="7"/>
    </row>
    <row r="32" spans="1:6" s="6" customFormat="1" x14ac:dyDescent="0.35">
      <c r="A32" s="7">
        <f>A30+1</f>
        <v>16</v>
      </c>
      <c r="B32" s="6" t="s">
        <v>22</v>
      </c>
      <c r="C32" s="16">
        <v>26032.973671731474</v>
      </c>
      <c r="D32" s="16">
        <v>18065.213259457112</v>
      </c>
      <c r="E32" s="16">
        <v>13244.91296434474</v>
      </c>
      <c r="F32" s="16">
        <v>22784.798557127357</v>
      </c>
    </row>
    <row r="33" spans="1:6" s="6" customFormat="1" ht="18.5" x14ac:dyDescent="0.65">
      <c r="A33" s="7">
        <f>A32+1</f>
        <v>17</v>
      </c>
      <c r="B33" s="6" t="s">
        <v>23</v>
      </c>
      <c r="C33" s="15">
        <v>184609.7366</v>
      </c>
      <c r="D33" s="15">
        <v>216609.7366</v>
      </c>
      <c r="E33" s="15">
        <v>241609.7366</v>
      </c>
      <c r="F33" s="15">
        <v>268609.7366</v>
      </c>
    </row>
    <row r="34" spans="1:6" s="6" customFormat="1" x14ac:dyDescent="0.35">
      <c r="A34" s="7">
        <f>A33+1</f>
        <v>18</v>
      </c>
      <c r="B34" s="6" t="s">
        <v>24</v>
      </c>
      <c r="C34" s="19">
        <f t="shared" ref="C34:F34" si="4">C33+C32</f>
        <v>210642.71027173148</v>
      </c>
      <c r="D34" s="19">
        <f t="shared" si="4"/>
        <v>234674.94985945712</v>
      </c>
      <c r="E34" s="19">
        <f t="shared" si="4"/>
        <v>254854.64956434476</v>
      </c>
      <c r="F34" s="19">
        <f t="shared" si="4"/>
        <v>291394.53515712736</v>
      </c>
    </row>
    <row r="35" spans="1:6" s="6" customFormat="1" x14ac:dyDescent="0.35">
      <c r="A35" s="7"/>
    </row>
    <row r="36" spans="1:6" s="6" customFormat="1" x14ac:dyDescent="0.35">
      <c r="A36" s="7">
        <f>A34+1</f>
        <v>19</v>
      </c>
      <c r="B36" s="6" t="s">
        <v>25</v>
      </c>
      <c r="C36" s="19">
        <f t="shared" ref="C36:F36" si="5">C34+C30</f>
        <v>434492.08025060513</v>
      </c>
      <c r="D36" s="19">
        <f t="shared" si="5"/>
        <v>488915.64056710142</v>
      </c>
      <c r="E36" s="19">
        <f t="shared" si="5"/>
        <v>537802.66908825678</v>
      </c>
      <c r="F36" s="19">
        <f t="shared" si="5"/>
        <v>606911.80408723629</v>
      </c>
    </row>
    <row r="37" spans="1:6" s="6" customFormat="1" x14ac:dyDescent="0.35">
      <c r="A37" s="7"/>
    </row>
    <row r="38" spans="1:6" s="6" customFormat="1" x14ac:dyDescent="0.35">
      <c r="A38" s="7">
        <f>A36+1</f>
        <v>20</v>
      </c>
      <c r="B38" s="6" t="s">
        <v>26</v>
      </c>
      <c r="C38" s="16">
        <v>46584.463054536682</v>
      </c>
      <c r="D38" s="16">
        <v>39179.410693698628</v>
      </c>
      <c r="E38" s="16">
        <v>36063.923997400452</v>
      </c>
      <c r="F38" s="16">
        <v>22477.283771963073</v>
      </c>
    </row>
    <row r="39" spans="1:6" s="6" customFormat="1" ht="18.5" x14ac:dyDescent="0.65">
      <c r="A39" s="7">
        <f>A38+1</f>
        <v>21</v>
      </c>
      <c r="B39" s="6" t="s">
        <v>27</v>
      </c>
      <c r="C39" s="15">
        <v>113643.72917022054</v>
      </c>
      <c r="D39" s="15">
        <v>118976.623430982</v>
      </c>
      <c r="E39" s="15">
        <v>124627.67312086989</v>
      </c>
      <c r="F39" s="15">
        <v>131453.76555394856</v>
      </c>
    </row>
    <row r="40" spans="1:6" s="6" customFormat="1" x14ac:dyDescent="0.35">
      <c r="A40" s="7">
        <f>A39+1</f>
        <v>22</v>
      </c>
      <c r="B40" s="6" t="s">
        <v>28</v>
      </c>
      <c r="C40" s="19">
        <f t="shared" ref="C40:F40" si="6">C39+C38</f>
        <v>160228.19222475722</v>
      </c>
      <c r="D40" s="19">
        <f t="shared" si="6"/>
        <v>158156.03412468062</v>
      </c>
      <c r="E40" s="19">
        <f t="shared" si="6"/>
        <v>160691.59711827035</v>
      </c>
      <c r="F40" s="19">
        <f t="shared" si="6"/>
        <v>153931.04932591162</v>
      </c>
    </row>
    <row r="41" spans="1:6" x14ac:dyDescent="0.35">
      <c r="C41" s="6"/>
      <c r="D41" s="6"/>
      <c r="E41" s="6"/>
      <c r="F41" s="6"/>
    </row>
    <row r="42" spans="1:6" ht="16" thickBot="1" x14ac:dyDescent="0.4">
      <c r="A42" s="1">
        <f>A40+1</f>
        <v>23</v>
      </c>
      <c r="B42" s="2" t="s">
        <v>29</v>
      </c>
      <c r="C42" s="17">
        <f t="shared" ref="C42:F42" si="7">C40+C36</f>
        <v>594720.27247536229</v>
      </c>
      <c r="D42" s="17">
        <f t="shared" si="7"/>
        <v>647071.6746917821</v>
      </c>
      <c r="E42" s="17">
        <f t="shared" si="7"/>
        <v>698494.26620652713</v>
      </c>
      <c r="F42" s="17">
        <f t="shared" si="7"/>
        <v>760842.85341314785</v>
      </c>
    </row>
    <row r="43" spans="1:6" ht="16" thickTop="1" x14ac:dyDescent="0.35">
      <c r="C43" s="6"/>
      <c r="D43" s="6"/>
      <c r="E43" s="6"/>
      <c r="F43" s="6"/>
    </row>
    <row r="44" spans="1:6" x14ac:dyDescent="0.35">
      <c r="A44" s="1">
        <f>A42+1</f>
        <v>24</v>
      </c>
      <c r="B44" s="13" t="s">
        <v>30</v>
      </c>
      <c r="C44" s="16">
        <f>C27-C42</f>
        <v>0</v>
      </c>
      <c r="D44" s="16">
        <f>D27-D42</f>
        <v>0</v>
      </c>
      <c r="E44" s="16">
        <f>E27-E42</f>
        <v>0</v>
      </c>
      <c r="F44" s="16">
        <f>F27-F42</f>
        <v>0</v>
      </c>
    </row>
  </sheetData>
  <mergeCells count="4">
    <mergeCell ref="A3:F3"/>
    <mergeCell ref="A4:F4"/>
    <mergeCell ref="A5:F5"/>
    <mergeCell ref="A6:F6"/>
  </mergeCells>
  <printOptions horizontalCentered="1"/>
  <pageMargins left="0.75" right="0.5" top="0.5" bottom="0.5" header="0.3" footer="0.3"/>
  <pageSetup scale="96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7-h-2 Forecast Balance Sheet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</cp:lastModifiedBy>
  <cp:lastPrinted>2021-05-14T22:37:56Z</cp:lastPrinted>
  <dcterms:created xsi:type="dcterms:W3CDTF">2021-04-08T19:05:49Z</dcterms:created>
  <dcterms:modified xsi:type="dcterms:W3CDTF">2021-06-11T16:45:52Z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