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0" yWindow="0" windowWidth="28800" windowHeight="11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K13" i="1" l="1"/>
  <c r="A15" i="1" l="1"/>
  <c r="A16" i="1" s="1"/>
  <c r="A17" i="1" s="1"/>
  <c r="A18" i="1" s="1"/>
  <c r="A19" i="1" s="1"/>
  <c r="A20" i="1" s="1"/>
  <c r="A21" i="1" s="1"/>
  <c r="A22" i="1" s="1"/>
  <c r="A14" i="1"/>
  <c r="K22" i="1" l="1"/>
  <c r="K21" i="1"/>
  <c r="K20" i="1"/>
  <c r="K19" i="1"/>
  <c r="K18" i="1"/>
  <c r="K17" i="1"/>
  <c r="K16" i="1"/>
  <c r="K15" i="1"/>
  <c r="K14" i="1"/>
  <c r="K23" i="1" l="1"/>
  <c r="K24" i="1" s="1"/>
</calcChain>
</file>

<file path=xl/sharedStrings.xml><?xml version="1.0" encoding="utf-8"?>
<sst xmlns="http://schemas.openxmlformats.org/spreadsheetml/2006/main" count="56" uniqueCount="28">
  <si>
    <r>
      <rPr>
        <sz val="11"/>
        <color rgb="FF231F20"/>
        <rFont val="Arial"/>
        <family val="2"/>
      </rPr>
      <t xml:space="preserve">Type of Debt Issue
</t>
    </r>
    <r>
      <rPr>
        <sz val="11"/>
        <color rgb="FF231F20"/>
        <rFont val="Arial"/>
        <family val="2"/>
      </rPr>
      <t>(a)</t>
    </r>
  </si>
  <si>
    <r>
      <rPr>
        <sz val="11"/>
        <color rgb="FF231F20"/>
        <rFont val="Arial"/>
        <family val="2"/>
      </rPr>
      <t xml:space="preserve">Date of Issue
</t>
    </r>
    <r>
      <rPr>
        <sz val="11"/>
        <color rgb="FF231F20"/>
        <rFont val="Arial"/>
        <family val="2"/>
      </rPr>
      <t>(b)</t>
    </r>
  </si>
  <si>
    <r>
      <rPr>
        <sz val="11"/>
        <color rgb="FF231F20"/>
        <rFont val="Arial"/>
        <family val="2"/>
      </rPr>
      <t xml:space="preserve">Date of Maturity
</t>
    </r>
    <r>
      <rPr>
        <sz val="11"/>
        <color rgb="FF231F20"/>
        <rFont val="Arial"/>
        <family val="2"/>
      </rPr>
      <t>(c)</t>
    </r>
  </si>
  <si>
    <r>
      <rPr>
        <sz val="11"/>
        <color rgb="FF231F20"/>
        <rFont val="Arial"/>
        <family val="2"/>
      </rPr>
      <t xml:space="preserve">Amount Outstanding
</t>
    </r>
    <r>
      <rPr>
        <sz val="11"/>
        <color rgb="FF231F20"/>
        <rFont val="Arial"/>
        <family val="2"/>
      </rPr>
      <t>(d)</t>
    </r>
  </si>
  <si>
    <r>
      <rPr>
        <sz val="11"/>
        <color rgb="FF231F20"/>
        <rFont val="Arial"/>
        <family val="2"/>
      </rPr>
      <t>Coupon Interest Rate</t>
    </r>
    <r>
      <rPr>
        <vertAlign val="superscript"/>
        <sz val="11"/>
        <color rgb="FF231F20"/>
        <rFont val="Arial"/>
        <family val="2"/>
      </rPr>
      <t xml:space="preserve">(1)
</t>
    </r>
    <r>
      <rPr>
        <sz val="11"/>
        <color rgb="FF231F20"/>
        <rFont val="Arial"/>
        <family val="2"/>
      </rPr>
      <t>(e)</t>
    </r>
  </si>
  <si>
    <r>
      <rPr>
        <sz val="11"/>
        <color rgb="FF231F20"/>
        <rFont val="Arial"/>
        <family val="2"/>
      </rPr>
      <t>Cost Rate at Issue</t>
    </r>
    <r>
      <rPr>
        <vertAlign val="superscript"/>
        <sz val="11"/>
        <color rgb="FF231F20"/>
        <rFont val="Arial"/>
        <family val="2"/>
      </rPr>
      <t xml:space="preserve">(2)
</t>
    </r>
    <r>
      <rPr>
        <sz val="11"/>
        <color rgb="FF231F20"/>
        <rFont val="Arial"/>
        <family val="2"/>
      </rPr>
      <t>(f)</t>
    </r>
  </si>
  <si>
    <r>
      <rPr>
        <sz val="11"/>
        <color rgb="FF231F20"/>
        <rFont val="Arial"/>
        <family val="2"/>
      </rPr>
      <t>Cost Rate at Maturity</t>
    </r>
    <r>
      <rPr>
        <vertAlign val="superscript"/>
        <sz val="11"/>
        <color rgb="FF231F20"/>
        <rFont val="Arial"/>
        <family val="2"/>
      </rPr>
      <t xml:space="preserve">(3)
</t>
    </r>
    <r>
      <rPr>
        <sz val="11"/>
        <color rgb="FF231F20"/>
        <rFont val="Arial"/>
        <family val="2"/>
      </rPr>
      <t>(g)</t>
    </r>
  </si>
  <si>
    <r>
      <rPr>
        <sz val="11"/>
        <color rgb="FF231F20"/>
        <rFont val="Arial"/>
        <family val="2"/>
      </rPr>
      <t xml:space="preserve">Bond Rating at Time of
</t>
    </r>
    <r>
      <rPr>
        <sz val="11"/>
        <color rgb="FF231F20"/>
        <rFont val="Arial"/>
        <family val="2"/>
      </rPr>
      <t>Issue</t>
    </r>
    <r>
      <rPr>
        <vertAlign val="superscript"/>
        <sz val="11"/>
        <color rgb="FF231F20"/>
        <rFont val="Arial"/>
        <family val="2"/>
      </rPr>
      <t>(4)</t>
    </r>
    <r>
      <rPr>
        <sz val="11"/>
        <color rgb="FF231F20"/>
        <rFont val="Arial"/>
        <family val="2"/>
      </rPr>
      <t xml:space="preserve"> (h)</t>
    </r>
  </si>
  <si>
    <r>
      <rPr>
        <sz val="11"/>
        <color rgb="FF231F20"/>
        <rFont val="Arial"/>
        <family val="2"/>
      </rPr>
      <t xml:space="preserve">Type of Obligation
</t>
    </r>
    <r>
      <rPr>
        <sz val="11"/>
        <color rgb="FF231F20"/>
        <rFont val="Arial"/>
        <family val="2"/>
      </rPr>
      <t>(i)</t>
    </r>
  </si>
  <si>
    <r>
      <rPr>
        <sz val="9"/>
        <color rgb="FF231F20"/>
        <rFont val="Arial"/>
        <family val="2"/>
      </rPr>
      <t>(1) Nominal Rate</t>
    </r>
  </si>
  <si>
    <r>
      <rPr>
        <sz val="9"/>
        <color rgb="FF231F20"/>
        <rFont val="Arial"/>
        <family val="2"/>
      </rPr>
      <t>(2) Nominal Rate plus Discount or Premium Amortization</t>
    </r>
  </si>
  <si>
    <r>
      <rPr>
        <sz val="9"/>
        <color rgb="FF231F20"/>
        <rFont val="Arial"/>
        <family val="2"/>
      </rPr>
      <t>(3) Nominal Rate plus Discount or Premium Amortization and Issuance Cost</t>
    </r>
  </si>
  <si>
    <r>
      <rPr>
        <sz val="9"/>
        <color rgb="FF231F20"/>
        <rFont val="Arial"/>
        <family val="2"/>
      </rPr>
      <t>(4) Standard and Poor’s, Moody, etc.</t>
    </r>
  </si>
  <si>
    <t>Columbia Gas of Kentucky</t>
  </si>
  <si>
    <t>Schedule of Outstanding Long-Term Debt</t>
  </si>
  <si>
    <t>For the Year Ended December 31,</t>
  </si>
  <si>
    <t>Annualized Cost Rate
[Total Col. (j) / Total Col. (d)]</t>
  </si>
  <si>
    <t>Line 
No.</t>
  </si>
  <si>
    <t>Annualized Cost
Col. (d) x
Col. (g) 
(j)</t>
  </si>
  <si>
    <t>Case No. 2021-00183</t>
  </si>
  <si>
    <t>N/A</t>
  </si>
  <si>
    <t xml:space="preserve">Total Long-Term Debt and Annualized Cost
</t>
  </si>
  <si>
    <t>Installment Promissory Notes</t>
  </si>
  <si>
    <t>Unsecured</t>
  </si>
  <si>
    <t>KY PSC Case No. 2021-00183</t>
  </si>
  <si>
    <t>Staff 1-21</t>
  </si>
  <si>
    <t>Page 1 of 1</t>
  </si>
  <si>
    <t>Schedule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</si>
</sst>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_(#,##0_);_(\(#,##0\);_(&quot;-&quot;_);_(@_)"/>
    <numFmt numFmtId="166" formatCode="0.0000%"/>
  </numFmts>
  <fonts count="8" x14ac:knownFonts="1">
    <font>
      <sz val="11"/>
      <color theme="1"/>
      <name val="Calibri"/>
      <family val="2"/>
      <scheme val="minor"/>
    </font>
    <font>
      <sz val="11"/>
      <color rgb="FF231F20"/>
      <name val="Arial"/>
      <family val="2"/>
    </font>
    <font>
      <vertAlign val="superscript"/>
      <sz val="11"/>
      <color rgb="FF231F20"/>
      <name val="Arial"/>
      <family val="2"/>
    </font>
    <font>
      <sz val="9"/>
      <name val="Arial"/>
      <family val="2"/>
    </font>
    <font>
      <sz val="9"/>
      <color rgb="FF231F20"/>
      <name val="Arial"/>
      <family val="2"/>
    </font>
    <font>
      <sz val="10"/>
      <color rgb="FF231F2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5"/>
    </xf>
    <xf numFmtId="0" fontId="3" fillId="0" borderId="0" xfId="0" applyFont="1" applyFill="1" applyBorder="1" applyAlignment="1">
      <alignment horizontal="left" vertical="top" indent="5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10" fontId="7" fillId="0" borderId="10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165" fontId="7" fillId="0" borderId="16" xfId="0" applyNumberFormat="1" applyFont="1" applyFill="1" applyBorder="1" applyAlignment="1">
      <alignment vertical="top" wrapText="1"/>
    </xf>
    <xf numFmtId="165" fontId="7" fillId="0" borderId="17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6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317513</xdr:rowOff>
    </xdr:from>
    <xdr:ext cx="1372235" cy="9525"/>
    <xdr:sp macro="" textlink="">
      <xdr:nvSpPr>
        <xdr:cNvPr id="2" name="Shape 9"/>
        <xdr:cNvSpPr/>
      </xdr:nvSpPr>
      <xdr:spPr>
        <a:xfrm>
          <a:off x="0" y="56203863"/>
          <a:ext cx="1372235" cy="9525"/>
        </a:xfrm>
        <a:custGeom>
          <a:avLst/>
          <a:gdLst/>
          <a:ahLst/>
          <a:cxnLst/>
          <a:rect l="0" t="0" r="0" b="0"/>
          <a:pathLst>
            <a:path w="1372235" h="9525">
              <a:moveTo>
                <a:pt x="1371854" y="9144"/>
              </a:moveTo>
              <a:lnTo>
                <a:pt x="1371854" y="0"/>
              </a:lnTo>
              <a:lnTo>
                <a:pt x="0" y="0"/>
              </a:lnTo>
              <a:lnTo>
                <a:pt x="0" y="9144"/>
              </a:lnTo>
              <a:lnTo>
                <a:pt x="1371854" y="9144"/>
              </a:lnTo>
              <a:close/>
            </a:path>
          </a:pathLst>
        </a:custGeom>
        <a:solidFill>
          <a:srgbClr val="231F2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selection activeCell="K4" sqref="K4"/>
    </sheetView>
  </sheetViews>
  <sheetFormatPr defaultRowHeight="14.15" customHeight="1" x14ac:dyDescent="0.35"/>
  <cols>
    <col min="1" max="1" width="27.26953125" customWidth="1"/>
    <col min="2" max="2" width="28.81640625" bestFit="1" customWidth="1"/>
    <col min="3" max="4" width="9.26953125" bestFit="1" customWidth="1"/>
    <col min="5" max="5" width="13.7265625" bestFit="1" customWidth="1"/>
    <col min="6" max="6" width="9.26953125" bestFit="1" customWidth="1"/>
    <col min="7" max="7" width="9.81640625" customWidth="1"/>
    <col min="8" max="8" width="11.54296875" customWidth="1"/>
    <col min="10" max="10" width="11.1796875" bestFit="1" customWidth="1"/>
    <col min="11" max="11" width="11.54296875" customWidth="1"/>
  </cols>
  <sheetData>
    <row r="1" spans="1:14" ht="14.15" customHeight="1" x14ac:dyDescent="0.35">
      <c r="A1" s="36"/>
      <c r="B1" s="36"/>
      <c r="C1" s="36"/>
      <c r="D1" s="36"/>
      <c r="E1" s="36"/>
      <c r="F1" s="36"/>
      <c r="G1" s="36"/>
      <c r="H1" s="36"/>
      <c r="I1" s="36"/>
      <c r="J1" s="36"/>
      <c r="K1" s="36" t="s">
        <v>24</v>
      </c>
      <c r="L1" s="1"/>
      <c r="M1" s="1"/>
      <c r="N1" s="1"/>
    </row>
    <row r="2" spans="1:14" ht="14.15" customHeight="1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 t="s">
        <v>25</v>
      </c>
      <c r="L2" s="1"/>
      <c r="M2" s="1"/>
      <c r="N2" s="1"/>
    </row>
    <row r="3" spans="1:14" ht="14.15" customHeight="1" x14ac:dyDescent="0.35">
      <c r="A3" s="36"/>
      <c r="B3" s="36"/>
      <c r="C3" s="36"/>
      <c r="D3" s="36"/>
      <c r="E3" s="36"/>
      <c r="F3" s="36"/>
      <c r="G3" s="36"/>
      <c r="H3" s="36"/>
      <c r="I3" s="36"/>
      <c r="J3" s="36"/>
      <c r="K3" s="36" t="s">
        <v>27</v>
      </c>
      <c r="L3" s="1"/>
      <c r="M3" s="1"/>
      <c r="N3" s="1"/>
    </row>
    <row r="4" spans="1:14" ht="14.15" customHeight="1" thickBot="1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 t="s">
        <v>26</v>
      </c>
      <c r="L4" s="1"/>
      <c r="M4" s="1"/>
      <c r="N4" s="1"/>
    </row>
    <row r="5" spans="1:14" ht="14.15" customHeight="1" x14ac:dyDescent="0.35">
      <c r="A5" s="42" t="s">
        <v>27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1"/>
      <c r="M5" s="1"/>
      <c r="N5" s="1"/>
    </row>
    <row r="6" spans="1:14" ht="14.15" customHeight="1" x14ac:dyDescent="0.35">
      <c r="A6" s="39" t="s">
        <v>13</v>
      </c>
      <c r="B6" s="40"/>
      <c r="C6" s="40"/>
      <c r="D6" s="40"/>
      <c r="E6" s="40"/>
      <c r="F6" s="40"/>
      <c r="G6" s="40"/>
      <c r="H6" s="40"/>
      <c r="I6" s="40"/>
      <c r="J6" s="40"/>
      <c r="K6" s="41"/>
      <c r="L6" s="1"/>
      <c r="M6" s="1"/>
      <c r="N6" s="1"/>
    </row>
    <row r="7" spans="1:14" ht="14.15" customHeight="1" x14ac:dyDescent="0.35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1"/>
      <c r="M7" s="1"/>
      <c r="N7" s="1"/>
    </row>
    <row r="8" spans="1:14" s="9" customFormat="1" ht="14.5" x14ac:dyDescent="0.35">
      <c r="A8" s="39"/>
      <c r="B8" s="40"/>
      <c r="C8" s="40"/>
      <c r="D8" s="40"/>
      <c r="E8" s="40"/>
      <c r="F8" s="40"/>
      <c r="G8" s="40"/>
      <c r="H8" s="40"/>
      <c r="I8" s="40"/>
      <c r="J8" s="40"/>
      <c r="K8" s="41"/>
      <c r="L8" s="15"/>
      <c r="M8" s="15"/>
      <c r="N8" s="15"/>
    </row>
    <row r="9" spans="1:14" s="9" customFormat="1" ht="14.5" x14ac:dyDescent="0.35">
      <c r="A9" s="39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15"/>
      <c r="M9" s="15"/>
      <c r="N9" s="15"/>
    </row>
    <row r="10" spans="1:14" s="9" customFormat="1" ht="14.5" x14ac:dyDescent="0.35">
      <c r="A10" s="37" t="s">
        <v>15</v>
      </c>
      <c r="B10" s="38"/>
      <c r="C10" s="38"/>
      <c r="D10" s="38"/>
      <c r="E10" s="38"/>
      <c r="F10" s="22">
        <v>2020</v>
      </c>
      <c r="G10" s="4"/>
      <c r="H10" s="1"/>
      <c r="I10" s="1"/>
      <c r="J10" s="1"/>
      <c r="K10" s="7"/>
      <c r="L10" s="15"/>
      <c r="M10" s="15"/>
      <c r="N10" s="15"/>
    </row>
    <row r="11" spans="1:14" s="9" customFormat="1" ht="15" thickBot="1" x14ac:dyDescent="0.4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1"/>
      <c r="L11" s="15"/>
      <c r="M11" s="15"/>
      <c r="N11" s="15"/>
    </row>
    <row r="12" spans="1:14" s="9" customFormat="1" ht="73.5" thickBot="1" x14ac:dyDescent="0.4">
      <c r="A12" s="16" t="s">
        <v>17</v>
      </c>
      <c r="B12" s="10" t="s">
        <v>0</v>
      </c>
      <c r="C12" s="11" t="s">
        <v>1</v>
      </c>
      <c r="D12" s="12" t="s">
        <v>2</v>
      </c>
      <c r="E12" s="10" t="s">
        <v>3</v>
      </c>
      <c r="F12" s="11" t="s">
        <v>4</v>
      </c>
      <c r="G12" s="12" t="s">
        <v>5</v>
      </c>
      <c r="H12" s="10" t="s">
        <v>6</v>
      </c>
      <c r="I12" s="13" t="s">
        <v>7</v>
      </c>
      <c r="J12" s="14" t="s">
        <v>8</v>
      </c>
      <c r="K12" s="17" t="s">
        <v>18</v>
      </c>
      <c r="L12" s="15"/>
      <c r="M12" s="15"/>
      <c r="N12" s="15"/>
    </row>
    <row r="13" spans="1:14" s="9" customFormat="1" ht="14.5" x14ac:dyDescent="0.35">
      <c r="A13" s="23">
        <v>1</v>
      </c>
      <c r="B13" s="33" t="s">
        <v>22</v>
      </c>
      <c r="C13" s="25">
        <v>39022</v>
      </c>
      <c r="D13" s="25">
        <v>44501</v>
      </c>
      <c r="E13" s="26">
        <v>16000000</v>
      </c>
      <c r="F13" s="27">
        <v>6.0149999999999995E-2</v>
      </c>
      <c r="G13" s="27">
        <v>6.0149999999999995E-2</v>
      </c>
      <c r="H13" s="27">
        <v>6.0149999999999995E-2</v>
      </c>
      <c r="I13" s="24" t="s">
        <v>20</v>
      </c>
      <c r="J13" s="24" t="s">
        <v>23</v>
      </c>
      <c r="K13" s="28">
        <f>E13*H13</f>
        <v>962399.99999999988</v>
      </c>
      <c r="L13" s="15"/>
      <c r="M13" s="15"/>
      <c r="N13" s="15"/>
    </row>
    <row r="14" spans="1:14" s="9" customFormat="1" ht="14.5" x14ac:dyDescent="0.35">
      <c r="A14" s="23">
        <f>A13+1</f>
        <v>2</v>
      </c>
      <c r="B14" s="33" t="s">
        <v>22</v>
      </c>
      <c r="C14" s="25">
        <v>38722</v>
      </c>
      <c r="D14" s="25">
        <v>46027</v>
      </c>
      <c r="E14" s="26">
        <v>12375000</v>
      </c>
      <c r="F14" s="27">
        <v>5.9200000000000003E-2</v>
      </c>
      <c r="G14" s="27">
        <v>5.9200000000000003E-2</v>
      </c>
      <c r="H14" s="27">
        <v>5.9200000000000003E-2</v>
      </c>
      <c r="I14" s="24" t="s">
        <v>20</v>
      </c>
      <c r="J14" s="24" t="s">
        <v>23</v>
      </c>
      <c r="K14" s="28">
        <f t="shared" ref="K14:K22" si="0">E14*H14</f>
        <v>732600</v>
      </c>
      <c r="L14" s="15"/>
      <c r="M14" s="15"/>
      <c r="N14" s="15"/>
    </row>
    <row r="15" spans="1:14" s="9" customFormat="1" ht="14.5" x14ac:dyDescent="0.35">
      <c r="A15" s="23">
        <f t="shared" ref="A15:A22" si="1">A14+1</f>
        <v>3</v>
      </c>
      <c r="B15" s="33" t="s">
        <v>22</v>
      </c>
      <c r="C15" s="25">
        <v>40528</v>
      </c>
      <c r="D15" s="25">
        <v>47833</v>
      </c>
      <c r="E15" s="26">
        <v>10000000</v>
      </c>
      <c r="F15" s="27">
        <v>6.0199999999999997E-2</v>
      </c>
      <c r="G15" s="27">
        <v>6.0199999999999997E-2</v>
      </c>
      <c r="H15" s="27">
        <v>6.0199999999999997E-2</v>
      </c>
      <c r="I15" s="24" t="s">
        <v>20</v>
      </c>
      <c r="J15" s="24" t="s">
        <v>23</v>
      </c>
      <c r="K15" s="28">
        <f t="shared" si="0"/>
        <v>602000</v>
      </c>
      <c r="L15" s="15"/>
      <c r="M15" s="15"/>
      <c r="N15" s="15"/>
    </row>
    <row r="16" spans="1:14" s="9" customFormat="1" ht="14.5" x14ac:dyDescent="0.35">
      <c r="A16" s="23">
        <f t="shared" si="1"/>
        <v>4</v>
      </c>
      <c r="B16" s="33" t="s">
        <v>22</v>
      </c>
      <c r="C16" s="25">
        <v>41281</v>
      </c>
      <c r="D16" s="25">
        <v>52238</v>
      </c>
      <c r="E16" s="26">
        <v>20000000</v>
      </c>
      <c r="F16" s="27">
        <v>5.7699999999999994E-2</v>
      </c>
      <c r="G16" s="27">
        <v>5.7699999999999994E-2</v>
      </c>
      <c r="H16" s="27">
        <v>5.7699999999999994E-2</v>
      </c>
      <c r="I16" s="24" t="s">
        <v>20</v>
      </c>
      <c r="J16" s="24" t="s">
        <v>23</v>
      </c>
      <c r="K16" s="28">
        <f t="shared" si="0"/>
        <v>1154000</v>
      </c>
      <c r="L16" s="15"/>
      <c r="M16" s="15"/>
      <c r="N16" s="15"/>
    </row>
    <row r="17" spans="1:14" s="9" customFormat="1" ht="14.5" x14ac:dyDescent="0.35">
      <c r="A17" s="23">
        <f t="shared" si="1"/>
        <v>5</v>
      </c>
      <c r="B17" s="33" t="s">
        <v>22</v>
      </c>
      <c r="C17" s="25">
        <v>41631</v>
      </c>
      <c r="D17" s="25">
        <v>52588</v>
      </c>
      <c r="E17" s="26">
        <v>20000000</v>
      </c>
      <c r="F17" s="27">
        <v>6.2E-2</v>
      </c>
      <c r="G17" s="27">
        <v>6.2E-2</v>
      </c>
      <c r="H17" s="27">
        <v>6.2E-2</v>
      </c>
      <c r="I17" s="24" t="s">
        <v>20</v>
      </c>
      <c r="J17" s="24" t="s">
        <v>23</v>
      </c>
      <c r="K17" s="28">
        <f t="shared" si="0"/>
        <v>1240000</v>
      </c>
      <c r="L17" s="15"/>
      <c r="M17" s="15"/>
      <c r="N17" s="15"/>
    </row>
    <row r="18" spans="1:14" s="9" customFormat="1" ht="14.5" x14ac:dyDescent="0.35">
      <c r="A18" s="23">
        <f t="shared" si="1"/>
        <v>6</v>
      </c>
      <c r="B18" s="33" t="s">
        <v>22</v>
      </c>
      <c r="C18" s="25">
        <v>41991</v>
      </c>
      <c r="D18" s="25">
        <v>52947</v>
      </c>
      <c r="E18" s="26">
        <v>5000000</v>
      </c>
      <c r="F18" s="27">
        <v>4.4299999999999999E-2</v>
      </c>
      <c r="G18" s="27">
        <v>4.4299999999999999E-2</v>
      </c>
      <c r="H18" s="27">
        <v>4.4299999999999999E-2</v>
      </c>
      <c r="I18" s="24" t="s">
        <v>20</v>
      </c>
      <c r="J18" s="24" t="s">
        <v>23</v>
      </c>
      <c r="K18" s="28">
        <f t="shared" si="0"/>
        <v>221500</v>
      </c>
      <c r="L18" s="15"/>
      <c r="M18" s="15"/>
      <c r="N18" s="15"/>
    </row>
    <row r="19" spans="1:14" ht="14.5" x14ac:dyDescent="0.35">
      <c r="A19" s="23">
        <f t="shared" si="1"/>
        <v>7</v>
      </c>
      <c r="B19" s="33" t="s">
        <v>22</v>
      </c>
      <c r="C19" s="25">
        <v>42643</v>
      </c>
      <c r="D19" s="25">
        <v>53600</v>
      </c>
      <c r="E19" s="26">
        <v>31000000</v>
      </c>
      <c r="F19" s="27">
        <v>3.8425000000000001E-2</v>
      </c>
      <c r="G19" s="27">
        <v>3.8425000000000001E-2</v>
      </c>
      <c r="H19" s="27">
        <v>3.8425000000000001E-2</v>
      </c>
      <c r="I19" s="24" t="s">
        <v>20</v>
      </c>
      <c r="J19" s="24" t="s">
        <v>23</v>
      </c>
      <c r="K19" s="28">
        <f t="shared" si="0"/>
        <v>1191175</v>
      </c>
      <c r="L19" s="1"/>
      <c r="M19" s="1"/>
      <c r="N19" s="1"/>
    </row>
    <row r="20" spans="1:14" ht="14.5" x14ac:dyDescent="0.35">
      <c r="A20" s="23">
        <f t="shared" si="1"/>
        <v>8</v>
      </c>
      <c r="B20" s="33" t="s">
        <v>22</v>
      </c>
      <c r="C20" s="25">
        <v>43465</v>
      </c>
      <c r="D20" s="25">
        <v>54423</v>
      </c>
      <c r="E20" s="26">
        <v>13000000</v>
      </c>
      <c r="F20" s="27">
        <v>4.6436000000000005E-2</v>
      </c>
      <c r="G20" s="27">
        <v>4.6436000000000005E-2</v>
      </c>
      <c r="H20" s="27">
        <v>4.6436000000000005E-2</v>
      </c>
      <c r="I20" s="24" t="s">
        <v>20</v>
      </c>
      <c r="J20" s="24" t="s">
        <v>23</v>
      </c>
      <c r="K20" s="28">
        <f t="shared" si="0"/>
        <v>603668.00000000012</v>
      </c>
      <c r="L20" s="1"/>
      <c r="M20" s="1"/>
      <c r="N20" s="1"/>
    </row>
    <row r="21" spans="1:14" ht="14.15" customHeight="1" x14ac:dyDescent="0.35">
      <c r="A21" s="23">
        <f t="shared" si="1"/>
        <v>9</v>
      </c>
      <c r="B21" s="33" t="s">
        <v>22</v>
      </c>
      <c r="C21" s="25">
        <v>43830</v>
      </c>
      <c r="D21" s="25">
        <v>54788</v>
      </c>
      <c r="E21" s="26">
        <v>15000000</v>
      </c>
      <c r="F21" s="27">
        <v>3.7484999999999997E-2</v>
      </c>
      <c r="G21" s="27">
        <v>3.7484999999999997E-2</v>
      </c>
      <c r="H21" s="27">
        <v>3.7484999999999997E-2</v>
      </c>
      <c r="I21" s="24" t="s">
        <v>20</v>
      </c>
      <c r="J21" s="24" t="s">
        <v>23</v>
      </c>
      <c r="K21" s="28">
        <f t="shared" si="0"/>
        <v>562275</v>
      </c>
      <c r="L21" s="2"/>
      <c r="M21" s="2"/>
      <c r="N21" s="2"/>
    </row>
    <row r="22" spans="1:14" ht="14.15" customHeight="1" x14ac:dyDescent="0.35">
      <c r="A22" s="23">
        <f t="shared" si="1"/>
        <v>10</v>
      </c>
      <c r="B22" s="33" t="s">
        <v>22</v>
      </c>
      <c r="C22" s="25">
        <v>44012</v>
      </c>
      <c r="D22" s="25">
        <v>54969</v>
      </c>
      <c r="E22" s="26">
        <v>12000000</v>
      </c>
      <c r="F22" s="27">
        <v>3.1741999999999999E-2</v>
      </c>
      <c r="G22" s="27">
        <v>3.1741999999999999E-2</v>
      </c>
      <c r="H22" s="27">
        <v>3.1741999999999999E-2</v>
      </c>
      <c r="I22" s="24" t="s">
        <v>20</v>
      </c>
      <c r="J22" s="24" t="s">
        <v>23</v>
      </c>
      <c r="K22" s="28">
        <f t="shared" si="0"/>
        <v>380904</v>
      </c>
      <c r="L22" s="3"/>
      <c r="M22" s="3"/>
      <c r="N22" s="3"/>
    </row>
    <row r="23" spans="1:14" ht="14.15" customHeight="1" x14ac:dyDescent="0.35">
      <c r="A23" s="8" t="s">
        <v>21</v>
      </c>
      <c r="B23" s="29"/>
      <c r="C23" s="29"/>
      <c r="D23" s="29"/>
      <c r="E23" s="34">
        <f>SUM(E13:E22)</f>
        <v>154375000</v>
      </c>
      <c r="F23" s="29"/>
      <c r="G23" s="29"/>
      <c r="H23" s="29"/>
      <c r="I23" s="29"/>
      <c r="J23" s="29"/>
      <c r="K23" s="35">
        <f>SUM(K13:K22)</f>
        <v>7650522</v>
      </c>
      <c r="L23" s="3"/>
      <c r="M23" s="3"/>
      <c r="N23" s="3"/>
    </row>
    <row r="24" spans="1:14" ht="14.15" customHeight="1" thickBot="1" x14ac:dyDescent="0.4">
      <c r="A24" s="30" t="s">
        <v>16</v>
      </c>
      <c r="B24" s="31"/>
      <c r="C24" s="31"/>
      <c r="D24" s="31"/>
      <c r="E24" s="31"/>
      <c r="F24" s="31"/>
      <c r="G24" s="31"/>
      <c r="H24" s="31"/>
      <c r="I24" s="31"/>
      <c r="J24" s="31"/>
      <c r="K24" s="32">
        <f>K23/E23</f>
        <v>4.955803724696356E-2</v>
      </c>
      <c r="L24" s="3"/>
      <c r="M24" s="3"/>
      <c r="N24" s="3"/>
    </row>
    <row r="25" spans="1:14" ht="14.15" customHeight="1" x14ac:dyDescent="0.3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 ht="14.15" customHeight="1" x14ac:dyDescent="0.35">
      <c r="A26" s="18" t="s">
        <v>9</v>
      </c>
      <c r="B26" s="5"/>
      <c r="C26" s="3"/>
      <c r="D26" s="3"/>
      <c r="E26" s="3"/>
      <c r="F26" s="3"/>
      <c r="G26" s="3"/>
      <c r="H26" s="3"/>
      <c r="I26" s="3"/>
      <c r="J26" s="3"/>
      <c r="K26" s="3"/>
    </row>
    <row r="27" spans="1:14" ht="14.15" customHeight="1" x14ac:dyDescent="0.35">
      <c r="A27" s="19" t="s">
        <v>10</v>
      </c>
      <c r="B27" s="20"/>
      <c r="C27" s="21"/>
      <c r="D27" s="21"/>
      <c r="E27" s="21"/>
      <c r="F27" s="21"/>
      <c r="G27" s="3"/>
      <c r="H27" s="3"/>
      <c r="I27" s="3"/>
      <c r="J27" s="3"/>
      <c r="K27" s="3"/>
    </row>
    <row r="28" spans="1:14" ht="14.15" customHeight="1" x14ac:dyDescent="0.35">
      <c r="A28" s="19" t="s">
        <v>11</v>
      </c>
      <c r="B28" s="6"/>
      <c r="C28" s="3"/>
      <c r="D28" s="3"/>
      <c r="E28" s="3"/>
      <c r="F28" s="3"/>
      <c r="G28" s="3"/>
      <c r="H28" s="3"/>
      <c r="I28" s="3"/>
      <c r="J28" s="3"/>
      <c r="K28" s="3"/>
    </row>
    <row r="29" spans="1:14" ht="14.15" customHeight="1" x14ac:dyDescent="0.35">
      <c r="A29" s="19" t="s">
        <v>12</v>
      </c>
      <c r="B29" s="6"/>
    </row>
  </sheetData>
  <mergeCells count="7">
    <mergeCell ref="A10:E10"/>
    <mergeCell ref="A11:K11"/>
    <mergeCell ref="A5:K5"/>
    <mergeCell ref="A6:K6"/>
    <mergeCell ref="A7:K7"/>
    <mergeCell ref="A8:K8"/>
    <mergeCell ref="A9:K9"/>
  </mergeCells>
  <pageMargins left="0.7" right="0.7" top="0.75" bottom="0.75" header="0.3" footer="0.3"/>
  <pageSetup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 \ Linda \ E</dc:creator>
  <cp:lastModifiedBy>Ryan \ John</cp:lastModifiedBy>
  <cp:lastPrinted>2021-03-19T20:30:16Z</cp:lastPrinted>
  <dcterms:created xsi:type="dcterms:W3CDTF">2021-03-19T19:28:27Z</dcterms:created>
  <dcterms:modified xsi:type="dcterms:W3CDTF">2021-06-10T01:30:03Z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