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2800" yWindow="0" windowWidth="28800" windowHeight="12420"/>
  </bookViews>
  <sheets>
    <sheet name="D2" sheetId="1" r:id="rId1"/>
  </sheets>
  <externalReferences>
    <externalReference r:id="rId2"/>
  </externalReferences>
  <definedNames>
    <definedName name="ASD">'[1]GAAP - TBYTD 12.31.2020'!$I$5</definedName>
    <definedName name="NvsEndTime">44330.3567708333</definedName>
    <definedName name="_xlnm.Print_Area" localSheetId="0">'D2'!$A$1:$F$30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3" i="1"/>
  <c r="D25" i="1"/>
  <c r="D29" i="1" s="1"/>
  <c r="C25" i="1"/>
  <c r="E20" i="1"/>
  <c r="E18" i="1"/>
  <c r="E15" i="1"/>
  <c r="E13" i="1"/>
  <c r="C29" i="1" l="1"/>
  <c r="E16" i="1"/>
  <c r="E21" i="1"/>
  <c r="E19" i="1"/>
  <c r="E24" i="1"/>
  <c r="C12" i="1"/>
  <c r="E14" i="1"/>
  <c r="E17" i="1"/>
  <c r="E27" i="1"/>
  <c r="D12" i="1"/>
  <c r="E12" i="1" l="1"/>
  <c r="E25" i="1"/>
  <c r="E29" i="1" l="1"/>
</calcChain>
</file>

<file path=xl/sharedStrings.xml><?xml version="1.0" encoding="utf-8"?>
<sst xmlns="http://schemas.openxmlformats.org/spreadsheetml/2006/main" count="32" uniqueCount="30">
  <si>
    <t xml:space="preserve">Schedule D2                                                                                                                                               
</t>
  </si>
  <si>
    <t>Reconciliation of Book Net Income and State Taxable Income</t>
  </si>
  <si>
    <t>12 Months Ended December 31, 2020</t>
  </si>
  <si>
    <t>Line
 No.</t>
  </si>
  <si>
    <t>Item
(a)</t>
  </si>
  <si>
    <t>Total Company (b)</t>
  </si>
  <si>
    <t>Total Company Non-Operating (c)</t>
  </si>
  <si>
    <r>
      <rPr>
        <sz val="10"/>
        <color rgb="FF231F20"/>
        <rFont val="Calibri  "/>
      </rPr>
      <t>Operating</t>
    </r>
  </si>
  <si>
    <r>
      <rPr>
        <sz val="10"/>
        <color rgb="FF231F20"/>
        <rFont val="Calibri  "/>
      </rPr>
      <t>Kentucky Retail
(d)</t>
    </r>
  </si>
  <si>
    <r>
      <rPr>
        <sz val="10"/>
        <color rgb="FF231F20"/>
        <rFont val="Calibri  "/>
      </rPr>
      <t>Other Jurisdictional
(e)</t>
    </r>
  </si>
  <si>
    <r>
      <rPr>
        <sz val="10"/>
        <color rgb="FF231F20"/>
        <rFont val="Calibri  "/>
      </rPr>
      <t>Net income per books</t>
    </r>
  </si>
  <si>
    <r>
      <rPr>
        <sz val="10"/>
        <color rgb="FF231F20"/>
        <rFont val="Calibri  "/>
      </rPr>
      <t>Add income taxes:</t>
    </r>
  </si>
  <si>
    <r>
      <rPr>
        <sz val="10"/>
        <color rgb="FF231F20"/>
        <rFont val="Calibri  "/>
      </rPr>
      <t>Federal income tax – current</t>
    </r>
  </si>
  <si>
    <r>
      <rPr>
        <sz val="10"/>
        <color rgb="FF231F20"/>
        <rFont val="Calibri  "/>
      </rPr>
      <t>Federal income tax – deferred depreciation</t>
    </r>
  </si>
  <si>
    <r>
      <rPr>
        <sz val="10"/>
        <color rgb="FF231F20"/>
        <rFont val="Calibri  "/>
      </rPr>
      <t>Federal income tax – deferred other</t>
    </r>
  </si>
  <si>
    <r>
      <rPr>
        <sz val="10"/>
        <color rgb="FF231F20"/>
        <rFont val="Calibri  "/>
      </rPr>
      <t>Investment tax credit adjustment</t>
    </r>
  </si>
  <si>
    <r>
      <rPr>
        <sz val="10"/>
        <color rgb="FF231F20"/>
        <rFont val="Calibri  "/>
      </rPr>
      <t>Federal income taxes charged to other income and deductions</t>
    </r>
  </si>
  <si>
    <r>
      <rPr>
        <sz val="10"/>
        <color rgb="FF231F20"/>
        <rFont val="Calibri  "/>
      </rPr>
      <t>State income taxes</t>
    </r>
  </si>
  <si>
    <r>
      <rPr>
        <sz val="10"/>
        <color rgb="FF231F20"/>
        <rFont val="Calibri  "/>
      </rPr>
      <t>State income taxes charged to other income and deductions</t>
    </r>
  </si>
  <si>
    <r>
      <rPr>
        <sz val="10"/>
        <color rgb="FF231F20"/>
        <rFont val="Calibri  "/>
      </rPr>
      <t>Total</t>
    </r>
  </si>
  <si>
    <r>
      <rPr>
        <sz val="10"/>
        <color rgb="FF231F20"/>
        <rFont val="Calibri  "/>
      </rPr>
      <t>Flow through items:</t>
    </r>
  </si>
  <si>
    <t>Add (itemized on Schedule D-2a)</t>
  </si>
  <si>
    <t>Deduct (itemized on Schedule D-2a)</t>
  </si>
  <si>
    <r>
      <rPr>
        <sz val="10"/>
        <color rgb="FF231F20"/>
        <rFont val="Calibri  "/>
      </rPr>
      <t>Book taxable income</t>
    </r>
  </si>
  <si>
    <r>
      <rPr>
        <sz val="10"/>
        <color rgb="FF231F20"/>
        <rFont val="Calibri  "/>
      </rPr>
      <t>Differences between book taxable income and taxable income per tax return:</t>
    </r>
  </si>
  <si>
    <t>Taxable income per return (before net operating loss)</t>
  </si>
  <si>
    <t>KY PSC Case No. 2021-00183</t>
  </si>
  <si>
    <t>Page 1 of 1</t>
  </si>
  <si>
    <t>Note:   (1)  A calculation of the amount shown on Lines 3 through 9 above is presented on Schedules B1 and C1
          (2) Workpapers supporting the depreciation for straight-line tax and accelerated tax depreciation on D2a is provided on Attachment A, Page 4 of 6
          (3)  Schedule D2a sets forth the basis of allocation of each item of revenue or cost above</t>
  </si>
  <si>
    <t>Staff 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</si>
</sst>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31F20"/>
      <name val="Calibri  "/>
    </font>
    <font>
      <sz val="10"/>
      <color theme="1"/>
      <name val="Calibri  "/>
    </font>
    <font>
      <sz val="10"/>
      <name val="Calibri  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31F20"/>
      </right>
      <top style="medium">
        <color indexed="64"/>
      </top>
      <bottom/>
      <diagonal/>
    </border>
    <border>
      <left style="thin">
        <color rgb="FF231F20"/>
      </left>
      <right style="thin">
        <color rgb="FF231F20"/>
      </right>
      <top style="medium">
        <color indexed="64"/>
      </top>
      <bottom/>
      <diagonal/>
    </border>
    <border>
      <left style="thin">
        <color rgb="FF231F20"/>
      </left>
      <right/>
      <top style="medium">
        <color indexed="64"/>
      </top>
      <bottom style="thin">
        <color rgb="FF231F20"/>
      </bottom>
      <diagonal/>
    </border>
    <border>
      <left/>
      <right style="medium">
        <color indexed="64"/>
      </right>
      <top style="medium">
        <color indexed="64"/>
      </top>
      <bottom style="thin">
        <color rgb="FF231F20"/>
      </bottom>
      <diagonal/>
    </border>
    <border>
      <left style="medium">
        <color indexed="64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/>
      <top style="thin">
        <color rgb="FF231F20"/>
      </top>
      <bottom/>
      <diagonal/>
    </border>
    <border>
      <left style="thin">
        <color rgb="FF231F20"/>
      </left>
      <right style="medium">
        <color indexed="64"/>
      </right>
      <top style="thin">
        <color rgb="FF231F2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thin">
        <color rgb="FF231F20"/>
      </bottom>
      <diagonal/>
    </border>
    <border>
      <left style="medium">
        <color indexed="64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thin">
        <color rgb="FF231F20"/>
      </bottom>
      <diagonal/>
    </border>
    <border>
      <left style="medium">
        <color indexed="64"/>
      </left>
      <right/>
      <top style="thin">
        <color rgb="FF231F20"/>
      </top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wrapText="1"/>
    </xf>
    <xf numFmtId="165" fontId="3" fillId="0" borderId="8" xfId="1" applyNumberFormat="1" applyFont="1" applyFill="1" applyBorder="1" applyAlignment="1">
      <alignment horizontal="left" vertical="center" wrapText="1"/>
    </xf>
    <xf numFmtId="165" fontId="3" fillId="0" borderId="15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wrapText="1"/>
    </xf>
    <xf numFmtId="165" fontId="3" fillId="0" borderId="17" xfId="1" applyNumberFormat="1" applyFont="1" applyFill="1" applyBorder="1" applyAlignment="1">
      <alignment horizontal="left" vertical="center" wrapText="1"/>
    </xf>
    <xf numFmtId="165" fontId="3" fillId="0" borderId="18" xfId="1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 wrapText="1" indent="1"/>
    </xf>
    <xf numFmtId="165" fontId="3" fillId="0" borderId="20" xfId="1" applyNumberFormat="1" applyFont="1" applyFill="1" applyBorder="1" applyAlignment="1">
      <alignment horizontal="left" vertical="center" wrapText="1"/>
    </xf>
    <xf numFmtId="165" fontId="3" fillId="0" borderId="21" xfId="1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 indent="1"/>
    </xf>
    <xf numFmtId="164" fontId="2" fillId="0" borderId="22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wrapText="1" indent="1"/>
    </xf>
    <xf numFmtId="165" fontId="3" fillId="0" borderId="23" xfId="1" applyNumberFormat="1" applyFont="1" applyFill="1" applyBorder="1" applyAlignment="1">
      <alignment horizontal="left" vertical="center" wrapText="1"/>
    </xf>
    <xf numFmtId="165" fontId="3" fillId="0" borderId="24" xfId="1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165" fontId="3" fillId="0" borderId="0" xfId="0" applyNumberFormat="1" applyFont="1"/>
    <xf numFmtId="0" fontId="2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Data%20Requests\1st%20Set\Copy%20of%202021-00183%20PSC%20Staff%20DR%20Set%201%20No.%2015%20A1%20B1%20C1%20D1%20D1a%20D2%20D2a%20D3%20(Work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B1"/>
      <sheetName val="C1"/>
      <sheetName val="D1"/>
      <sheetName val="D1a"/>
      <sheetName val="D2"/>
      <sheetName val="D2a"/>
      <sheetName val="D3"/>
      <sheetName val="CTX Fed Prov 12.31.2020"/>
      <sheetName val="CTX State Prov 12.31.2020"/>
      <sheetName val="CTX Federal Deferred 12.31.2020"/>
      <sheetName val="CTX State Deferred 12.31.2020"/>
      <sheetName val="CTX 410-411 12.31.2020"/>
      <sheetName val="CTX Fed &amp; Sta Pay 12.31.2020"/>
      <sheetName val="CTX FERC UtilityNon 12.31.2020"/>
      <sheetName val="GAAP - TBYTD 12.31.2020"/>
      <sheetName val="Reg - TBYTD 12.31.2020"/>
      <sheetName val="255 - ITC "/>
      <sheetName val="CTX Fed Payable"/>
      <sheetName val="FAS109 Break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I5" t="str">
            <v>2020-12-31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workbookViewId="0">
      <selection activeCell="G13" sqref="G13"/>
    </sheetView>
  </sheetViews>
  <sheetFormatPr defaultRowHeight="12.5"/>
  <cols>
    <col min="1" max="1" width="8.54296875" style="1" customWidth="1"/>
    <col min="2" max="2" width="57" style="1" customWidth="1"/>
    <col min="3" max="6" width="14.6328125" style="1" customWidth="1"/>
    <col min="7" max="16384" width="8.7265625" style="1"/>
  </cols>
  <sheetData>
    <row r="1" spans="1:6" ht="15" customHeight="1">
      <c r="A1" s="48" t="s">
        <v>26</v>
      </c>
      <c r="B1" s="49"/>
      <c r="C1" s="49"/>
      <c r="D1" s="49"/>
      <c r="E1" s="49"/>
      <c r="F1" s="50"/>
    </row>
    <row r="2" spans="1:6" ht="12.5" customHeight="1">
      <c r="A2" s="48" t="s">
        <v>29</v>
      </c>
      <c r="B2" s="49"/>
      <c r="C2" s="49"/>
      <c r="D2" s="49"/>
      <c r="E2" s="49"/>
      <c r="F2" s="50"/>
    </row>
    <row r="3" spans="1:6">
      <c r="A3" s="48" t="s">
        <v>0</v>
      </c>
      <c r="B3" s="49"/>
      <c r="C3" s="49"/>
      <c r="D3" s="49"/>
      <c r="E3" s="49"/>
      <c r="F3" s="50"/>
    </row>
    <row r="4" spans="1:6">
      <c r="A4" s="48" t="s">
        <v>27</v>
      </c>
      <c r="B4" s="49"/>
      <c r="C4" s="49"/>
      <c r="D4" s="49"/>
      <c r="E4" s="49"/>
      <c r="F4" s="50"/>
    </row>
    <row r="5" spans="1:6">
      <c r="A5" s="2"/>
      <c r="B5" s="3"/>
      <c r="C5" s="3"/>
      <c r="D5" s="3"/>
      <c r="E5" s="3"/>
      <c r="F5" s="4"/>
    </row>
    <row r="6" spans="1:6">
      <c r="A6" s="2"/>
      <c r="B6" s="3"/>
      <c r="C6" s="3"/>
      <c r="D6" s="3"/>
      <c r="E6" s="3"/>
      <c r="F6" s="4"/>
    </row>
    <row r="7" spans="1:6" ht="14.15" customHeight="1">
      <c r="A7" s="45" t="s">
        <v>1</v>
      </c>
      <c r="B7" s="46"/>
      <c r="C7" s="46"/>
      <c r="D7" s="46"/>
      <c r="E7" s="46"/>
      <c r="F7" s="47"/>
    </row>
    <row r="8" spans="1:6" ht="14.15" customHeight="1">
      <c r="A8" s="36" t="s">
        <v>2</v>
      </c>
      <c r="B8" s="37"/>
      <c r="C8" s="37"/>
      <c r="D8" s="37"/>
      <c r="E8" s="37"/>
      <c r="F8" s="38"/>
    </row>
    <row r="9" spans="1:6" ht="13" thickBot="1">
      <c r="A9" s="5"/>
      <c r="B9" s="6"/>
      <c r="C9" s="6"/>
      <c r="D9" s="6"/>
      <c r="E9" s="6"/>
      <c r="F9" s="7"/>
    </row>
    <row r="10" spans="1:6" ht="14.4" customHeight="1">
      <c r="A10" s="39" t="s">
        <v>3</v>
      </c>
      <c r="B10" s="41" t="s">
        <v>4</v>
      </c>
      <c r="C10" s="41" t="s">
        <v>5</v>
      </c>
      <c r="D10" s="41" t="s">
        <v>6</v>
      </c>
      <c r="E10" s="43" t="s">
        <v>7</v>
      </c>
      <c r="F10" s="44"/>
    </row>
    <row r="11" spans="1:6" ht="37.5" customHeight="1" thickBot="1">
      <c r="A11" s="40"/>
      <c r="B11" s="42"/>
      <c r="C11" s="42"/>
      <c r="D11" s="42"/>
      <c r="E11" s="8" t="s">
        <v>8</v>
      </c>
      <c r="F11" s="9" t="s">
        <v>9</v>
      </c>
    </row>
    <row r="12" spans="1:6" s="14" customFormat="1" ht="25" customHeight="1">
      <c r="A12" s="10">
        <v>1</v>
      </c>
      <c r="B12" s="11" t="s">
        <v>10</v>
      </c>
      <c r="C12" s="12">
        <f>C21-SUM(C14:C20)</f>
        <v>11578021.4125</v>
      </c>
      <c r="D12" s="12">
        <f t="shared" ref="D12:E12" si="0">D21-SUM(D14:D20)</f>
        <v>961934.35000000009</v>
      </c>
      <c r="E12" s="12">
        <f t="shared" si="0"/>
        <v>10616087.0625</v>
      </c>
      <c r="F12" s="13"/>
    </row>
    <row r="13" spans="1:6" s="14" customFormat="1" ht="25" customHeight="1">
      <c r="A13" s="15">
        <v>2</v>
      </c>
      <c r="B13" s="16" t="s">
        <v>11</v>
      </c>
      <c r="C13" s="17"/>
      <c r="D13" s="17"/>
      <c r="E13" s="17">
        <f t="shared" ref="E13:E21" si="1">C13-D13</f>
        <v>0</v>
      </c>
      <c r="F13" s="18"/>
    </row>
    <row r="14" spans="1:6" s="14" customFormat="1" ht="25" customHeight="1" thickBot="1">
      <c r="A14" s="19">
        <v>3</v>
      </c>
      <c r="B14" s="20" t="s">
        <v>12</v>
      </c>
      <c r="C14" s="21">
        <v>782667.90999999992</v>
      </c>
      <c r="D14" s="21">
        <v>332759.09999999998</v>
      </c>
      <c r="E14" s="21">
        <f t="shared" si="1"/>
        <v>449908.80999999994</v>
      </c>
      <c r="F14" s="22"/>
    </row>
    <row r="15" spans="1:6" s="14" customFormat="1" ht="25" customHeight="1">
      <c r="A15" s="10">
        <v>4</v>
      </c>
      <c r="B15" s="23" t="s">
        <v>13</v>
      </c>
      <c r="C15" s="12"/>
      <c r="D15" s="12"/>
      <c r="E15" s="12">
        <f t="shared" si="1"/>
        <v>0</v>
      </c>
      <c r="F15" s="13"/>
    </row>
    <row r="16" spans="1:6" s="14" customFormat="1" ht="25" customHeight="1" thickBot="1">
      <c r="A16" s="19">
        <v>5</v>
      </c>
      <c r="B16" s="20" t="s">
        <v>14</v>
      </c>
      <c r="C16" s="21">
        <v>3094610.4275000002</v>
      </c>
      <c r="D16" s="21"/>
      <c r="E16" s="21">
        <f t="shared" si="1"/>
        <v>3094610.4275000002</v>
      </c>
      <c r="F16" s="22"/>
    </row>
    <row r="17" spans="1:6" s="14" customFormat="1" ht="25" customHeight="1" thickBot="1">
      <c r="A17" s="24">
        <v>6</v>
      </c>
      <c r="B17" s="25" t="s">
        <v>15</v>
      </c>
      <c r="C17" s="26">
        <v>-24444</v>
      </c>
      <c r="D17" s="26"/>
      <c r="E17" s="26">
        <f t="shared" si="1"/>
        <v>-24444</v>
      </c>
      <c r="F17" s="27"/>
    </row>
    <row r="18" spans="1:6" s="14" customFormat="1" ht="25" customHeight="1">
      <c r="A18" s="10">
        <v>7</v>
      </c>
      <c r="B18" s="23" t="s">
        <v>16</v>
      </c>
      <c r="C18" s="12"/>
      <c r="D18" s="12"/>
      <c r="E18" s="12">
        <f t="shared" si="1"/>
        <v>0</v>
      </c>
      <c r="F18" s="13"/>
    </row>
    <row r="19" spans="1:6" s="14" customFormat="1" ht="25" customHeight="1" thickBot="1">
      <c r="A19" s="19">
        <v>8</v>
      </c>
      <c r="B19" s="20" t="s">
        <v>17</v>
      </c>
      <c r="C19" s="21">
        <v>90847</v>
      </c>
      <c r="D19" s="21">
        <v>82300.55</v>
      </c>
      <c r="E19" s="21">
        <f t="shared" si="1"/>
        <v>8546.4499999999971</v>
      </c>
      <c r="F19" s="22"/>
    </row>
    <row r="20" spans="1:6" s="14" customFormat="1" ht="25" customHeight="1">
      <c r="A20" s="10">
        <v>9</v>
      </c>
      <c r="B20" s="23" t="s">
        <v>18</v>
      </c>
      <c r="C20" s="12">
        <v>323191.25</v>
      </c>
      <c r="D20" s="12">
        <v>0</v>
      </c>
      <c r="E20" s="12">
        <f t="shared" si="1"/>
        <v>323191.25</v>
      </c>
      <c r="F20" s="13"/>
    </row>
    <row r="21" spans="1:6" s="14" customFormat="1" ht="25" customHeight="1">
      <c r="A21" s="15">
        <v>10</v>
      </c>
      <c r="B21" s="16" t="s">
        <v>19</v>
      </c>
      <c r="C21" s="17">
        <v>15844894</v>
      </c>
      <c r="D21" s="17">
        <v>1376994</v>
      </c>
      <c r="E21" s="17">
        <f t="shared" si="1"/>
        <v>14467900</v>
      </c>
      <c r="F21" s="18"/>
    </row>
    <row r="22" spans="1:6" s="14" customFormat="1" ht="25" customHeight="1" thickBot="1">
      <c r="A22" s="19">
        <v>11</v>
      </c>
      <c r="B22" s="28" t="s">
        <v>20</v>
      </c>
      <c r="C22" s="21"/>
      <c r="D22" s="21"/>
      <c r="E22" s="21"/>
      <c r="F22" s="22"/>
    </row>
    <row r="23" spans="1:6" s="14" customFormat="1" ht="25" customHeight="1" thickBot="1">
      <c r="A23" s="10">
        <v>12</v>
      </c>
      <c r="B23" s="29" t="s">
        <v>21</v>
      </c>
      <c r="C23" s="12">
        <v>578557</v>
      </c>
      <c r="D23" s="12">
        <v>468671</v>
      </c>
      <c r="E23" s="12">
        <f t="shared" ref="E23:E24" si="2">C23-D23</f>
        <v>109886</v>
      </c>
      <c r="F23" s="13"/>
    </row>
    <row r="24" spans="1:6" s="14" customFormat="1" ht="25" customHeight="1" thickBot="1">
      <c r="A24" s="19">
        <v>13</v>
      </c>
      <c r="B24" s="29" t="s">
        <v>22</v>
      </c>
      <c r="C24" s="21">
        <v>-241886</v>
      </c>
      <c r="D24" s="21">
        <v>-199654</v>
      </c>
      <c r="E24" s="12">
        <f t="shared" si="2"/>
        <v>-42232</v>
      </c>
      <c r="F24" s="22"/>
    </row>
    <row r="25" spans="1:6" s="14" customFormat="1" ht="25" customHeight="1" thickBot="1">
      <c r="A25" s="24">
        <v>14</v>
      </c>
      <c r="B25" s="30" t="s">
        <v>23</v>
      </c>
      <c r="C25" s="26">
        <f>SUM(C21:C24)</f>
        <v>16181565</v>
      </c>
      <c r="D25" s="26">
        <f t="shared" ref="D25:E25" si="3">SUM(D21:D24)</f>
        <v>1646011</v>
      </c>
      <c r="E25" s="26">
        <f t="shared" si="3"/>
        <v>14535554</v>
      </c>
      <c r="F25" s="27"/>
    </row>
    <row r="26" spans="1:6" s="14" customFormat="1" ht="25" customHeight="1" thickBot="1">
      <c r="A26" s="10">
        <v>15</v>
      </c>
      <c r="B26" s="11" t="s">
        <v>24</v>
      </c>
      <c r="C26" s="12"/>
      <c r="D26" s="12"/>
      <c r="E26" s="12"/>
      <c r="F26" s="13"/>
    </row>
    <row r="27" spans="1:6" s="14" customFormat="1" ht="25" customHeight="1" thickBot="1">
      <c r="A27" s="19">
        <v>16</v>
      </c>
      <c r="B27" s="29" t="s">
        <v>21</v>
      </c>
      <c r="C27" s="21">
        <v>26682667</v>
      </c>
      <c r="D27" s="21">
        <v>0</v>
      </c>
      <c r="E27" s="12">
        <f t="shared" ref="E27:E28" si="4">C27-D27</f>
        <v>26682667</v>
      </c>
      <c r="F27" s="22"/>
    </row>
    <row r="28" spans="1:6" s="14" customFormat="1" ht="25" customHeight="1" thickBot="1">
      <c r="A28" s="24">
        <v>17</v>
      </c>
      <c r="B28" s="29" t="s">
        <v>22</v>
      </c>
      <c r="C28" s="26">
        <v>-51579598.040000007</v>
      </c>
      <c r="D28" s="26">
        <v>0</v>
      </c>
      <c r="E28" s="12">
        <f t="shared" si="4"/>
        <v>-51579598.040000007</v>
      </c>
      <c r="F28" s="27"/>
    </row>
    <row r="29" spans="1:6" s="14" customFormat="1" ht="25" customHeight="1" thickBot="1">
      <c r="A29" s="24">
        <v>18</v>
      </c>
      <c r="B29" s="31" t="s">
        <v>25</v>
      </c>
      <c r="C29" s="26">
        <f>SUM(C25:C28)</f>
        <v>-8715366.0400000066</v>
      </c>
      <c r="D29" s="26">
        <f t="shared" ref="D29:E29" si="5">SUM(D25:D28)</f>
        <v>1646011</v>
      </c>
      <c r="E29" s="26">
        <f t="shared" si="5"/>
        <v>-10361377.040000007</v>
      </c>
      <c r="F29" s="27"/>
    </row>
    <row r="30" spans="1:6" ht="40.5" customHeight="1" thickBot="1">
      <c r="A30" s="33" t="s">
        <v>28</v>
      </c>
      <c r="B30" s="34"/>
      <c r="C30" s="34"/>
      <c r="D30" s="34"/>
      <c r="E30" s="34"/>
      <c r="F30" s="35"/>
    </row>
    <row r="33" spans="3:5">
      <c r="C33" s="32">
        <v>0</v>
      </c>
      <c r="D33" s="32">
        <v>0</v>
      </c>
      <c r="E33" s="32">
        <v>0</v>
      </c>
    </row>
  </sheetData>
  <mergeCells count="12">
    <mergeCell ref="A7:F7"/>
    <mergeCell ref="A1:F1"/>
    <mergeCell ref="A2:F2"/>
    <mergeCell ref="A3:F3"/>
    <mergeCell ref="A4:F4"/>
    <mergeCell ref="A30:F30"/>
    <mergeCell ref="A8:F8"/>
    <mergeCell ref="A10:A11"/>
    <mergeCell ref="B10:B11"/>
    <mergeCell ref="C10:C11"/>
    <mergeCell ref="D10:D11"/>
    <mergeCell ref="E10:F10"/>
  </mergeCells>
  <pageMargins left="0.7" right="0.7" top="0.75" bottom="0.7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</vt:lpstr>
      <vt:lpstr>'D2'!Print_Area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Ryan \ John</cp:lastModifiedBy>
  <dcterms:created xsi:type="dcterms:W3CDTF">2021-05-17T15:54:37Z</dcterms:created>
  <dcterms:modified xsi:type="dcterms:W3CDTF">2021-06-10T00:30:30Z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