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6\Draft Responses\FINAL TO GS\"/>
    </mc:Choice>
  </mc:AlternateContent>
  <xr:revisionPtr revIDLastSave="0" documentId="8_{3B39BB0C-90BD-4269-93E8-80D568F63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 Debt 2021-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E8" i="2" s="1"/>
  <c r="F8" i="2" s="1"/>
  <c r="G8" i="2" s="1"/>
  <c r="H8" i="2" s="1"/>
  <c r="C11" i="2" l="1"/>
  <c r="C12" i="2" s="1"/>
  <c r="D11" i="2"/>
  <c r="D12" i="2" s="1"/>
  <c r="H11" i="2"/>
  <c r="H12" i="2" s="1"/>
  <c r="G11" i="2"/>
  <c r="G12" i="2" s="1"/>
  <c r="F11" i="2"/>
  <c r="F12" i="2" s="1"/>
  <c r="E11" i="2"/>
  <c r="E12" i="2" s="1"/>
</calcChain>
</file>

<file path=xl/sharedStrings.xml><?xml version="1.0" encoding="utf-8"?>
<sst xmlns="http://schemas.openxmlformats.org/spreadsheetml/2006/main" count="10" uniqueCount="10">
  <si>
    <t>Long-Term Borrowing Rate</t>
  </si>
  <si>
    <t>Long-Term Borrowing Rate - Rounded</t>
  </si>
  <si>
    <r>
      <t xml:space="preserve">30-Year US Treasury Forward Rate </t>
    </r>
    <r>
      <rPr>
        <vertAlign val="superscript"/>
        <sz val="11"/>
        <color theme="1"/>
        <rFont val="Arial"/>
        <family val="2"/>
      </rPr>
      <t>(1)</t>
    </r>
  </si>
  <si>
    <r>
      <t xml:space="preserve">Average BBB+ Credit Spread </t>
    </r>
    <r>
      <rPr>
        <vertAlign val="superscript"/>
        <sz val="11"/>
        <color theme="1"/>
        <rFont val="Arial"/>
        <family val="2"/>
      </rPr>
      <t>(2)</t>
    </r>
  </si>
  <si>
    <t>Long-Term Debt Borrowing Rate</t>
  </si>
  <si>
    <t>(1) Bloomberg data as of September 15, 2021</t>
  </si>
  <si>
    <t>(2) Bloomberg historical data from 2017 - 2021</t>
  </si>
  <si>
    <t>Attachment A</t>
  </si>
  <si>
    <t>KY PSC Case No. 2021-00183</t>
  </si>
  <si>
    <t>Staff Data Request 6-003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</si>
</sst>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22" fontId="5" fillId="0" borderId="0"/>
  </cellStyleXfs>
  <cellXfs count="10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quotePrefix="1" applyFont="1"/>
    <xf numFmtId="165" fontId="2" fillId="0" borderId="0" xfId="1" applyNumberFormat="1" applyFont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6" fillId="0" borderId="0" xfId="0" applyFont="1"/>
    <xf numFmtId="2" fontId="2" fillId="0" borderId="0" xfId="0" applyNumberFormat="1" applyFont="1"/>
    <xf numFmtId="0" fontId="7" fillId="0" borderId="0" xfId="0" applyFont="1"/>
  </cellXfs>
  <cellStyles count="3">
    <cellStyle name="blp_datetime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showGridLines="0" tabSelected="1" zoomScaleNormal="100" workbookViewId="0">
      <selection activeCell="H19" sqref="H19"/>
    </sheetView>
  </sheetViews>
  <sheetFormatPr defaultColWidth="9.140625" defaultRowHeight="14.25" x14ac:dyDescent="0.2"/>
  <cols>
    <col min="1" max="1" width="9.140625" style="1"/>
    <col min="2" max="2" width="37.140625" style="1" customWidth="1"/>
    <col min="3" max="8" width="9.7109375" style="1" customWidth="1"/>
    <col min="9" max="16384" width="9.140625" style="1"/>
  </cols>
  <sheetData>
    <row r="1" spans="2:8" x14ac:dyDescent="0.2">
      <c r="G1" s="9" t="s">
        <v>8</v>
      </c>
    </row>
    <row r="2" spans="2:8" x14ac:dyDescent="0.2">
      <c r="G2" s="9" t="s">
        <v>9</v>
      </c>
    </row>
    <row r="3" spans="2:8" x14ac:dyDescent="0.2">
      <c r="G3" s="9" t="s">
        <v>7</v>
      </c>
    </row>
    <row r="6" spans="2:8" ht="15" customHeight="1" x14ac:dyDescent="0.2">
      <c r="B6" s="7" t="s">
        <v>4</v>
      </c>
    </row>
    <row r="7" spans="2:8" ht="15" customHeight="1" x14ac:dyDescent="0.2"/>
    <row r="8" spans="2:8" ht="15" customHeight="1" x14ac:dyDescent="0.2">
      <c r="C8" s="2">
        <v>44469</v>
      </c>
      <c r="D8" s="2">
        <f t="shared" ref="D8:G8" si="0">EOMONTH(C8,3)</f>
        <v>44561</v>
      </c>
      <c r="E8" s="2">
        <f t="shared" si="0"/>
        <v>44651</v>
      </c>
      <c r="F8" s="2">
        <f t="shared" si="0"/>
        <v>44742</v>
      </c>
      <c r="G8" s="2">
        <f t="shared" si="0"/>
        <v>44834</v>
      </c>
      <c r="H8" s="2">
        <f t="shared" ref="H8" si="1">EOMONTH(G8,3)</f>
        <v>44926</v>
      </c>
    </row>
    <row r="9" spans="2:8" ht="15" customHeight="1" x14ac:dyDescent="0.2">
      <c r="B9" s="1" t="s">
        <v>2</v>
      </c>
      <c r="C9" s="4">
        <v>1.8669999999999999E-2</v>
      </c>
      <c r="D9" s="4">
        <v>1.8877999999999999E-2</v>
      </c>
      <c r="E9" s="4">
        <v>1.9082999999999999E-2</v>
      </c>
      <c r="F9" s="4">
        <v>1.9288E-2</v>
      </c>
      <c r="G9" s="4">
        <v>1.9487999999999998E-2</v>
      </c>
      <c r="H9" s="4">
        <v>1.9668999999999999E-2</v>
      </c>
    </row>
    <row r="10" spans="2:8" ht="16.5" x14ac:dyDescent="0.2">
      <c r="B10" s="1" t="s">
        <v>3</v>
      </c>
      <c r="C10" s="4">
        <v>1.4E-2</v>
      </c>
      <c r="D10" s="4">
        <v>1.4E-2</v>
      </c>
      <c r="E10" s="4">
        <v>1.4E-2</v>
      </c>
      <c r="F10" s="4">
        <v>1.4E-2</v>
      </c>
      <c r="G10" s="4">
        <v>1.4E-2</v>
      </c>
      <c r="H10" s="4">
        <v>1.4E-2</v>
      </c>
    </row>
    <row r="11" spans="2:8" x14ac:dyDescent="0.2">
      <c r="B11" s="1" t="s">
        <v>0</v>
      </c>
      <c r="C11" s="6">
        <f t="shared" ref="C11" si="2">SUM(C9:C10)</f>
        <v>3.2669999999999998E-2</v>
      </c>
      <c r="D11" s="6">
        <f>SUM(D9:D10)</f>
        <v>3.2877999999999998E-2</v>
      </c>
      <c r="E11" s="6">
        <f t="shared" ref="E11:H11" si="3">SUM(E9:E10)</f>
        <v>3.3083000000000001E-2</v>
      </c>
      <c r="F11" s="6">
        <f t="shared" si="3"/>
        <v>3.3287999999999998E-2</v>
      </c>
      <c r="G11" s="6">
        <f t="shared" si="3"/>
        <v>3.3487999999999997E-2</v>
      </c>
      <c r="H11" s="6">
        <f t="shared" si="3"/>
        <v>3.3668999999999998E-2</v>
      </c>
    </row>
    <row r="12" spans="2:8" x14ac:dyDescent="0.2">
      <c r="B12" s="1" t="s">
        <v>1</v>
      </c>
      <c r="C12" s="5">
        <f t="shared" ref="C12:H12" si="4">ROUND(C11,3)</f>
        <v>3.3000000000000002E-2</v>
      </c>
      <c r="D12" s="5">
        <f t="shared" si="4"/>
        <v>3.3000000000000002E-2</v>
      </c>
      <c r="E12" s="5">
        <f>ROUND(E11,3)</f>
        <v>3.3000000000000002E-2</v>
      </c>
      <c r="F12" s="5">
        <f t="shared" si="4"/>
        <v>3.3000000000000002E-2</v>
      </c>
      <c r="G12" s="5">
        <f t="shared" si="4"/>
        <v>3.3000000000000002E-2</v>
      </c>
      <c r="H12" s="5">
        <f t="shared" si="4"/>
        <v>3.4000000000000002E-2</v>
      </c>
    </row>
    <row r="14" spans="2:8" x14ac:dyDescent="0.2">
      <c r="B14" s="3" t="s">
        <v>5</v>
      </c>
    </row>
    <row r="15" spans="2:8" x14ac:dyDescent="0.2">
      <c r="B15" s="3" t="s">
        <v>6</v>
      </c>
    </row>
    <row r="16" spans="2:8" x14ac:dyDescent="0.2">
      <c r="C16" s="8"/>
    </row>
  </sheetData>
  <pageMargins left="0.7" right="0.7" top="0.75" bottom="0.75" header="0.3" footer="0.3"/>
  <pageSetup orientation="portrait" r:id="rId1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Debt 2021-2022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2021-03-29T21:24:48Z</dcterms:created>
  <dcterms:modified xsi:type="dcterms:W3CDTF">2021-11-19T13:08:00Z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