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3\Supplemental\FINAL\"/>
    </mc:Choice>
  </mc:AlternateContent>
  <xr:revisionPtr revIDLastSave="0" documentId="8_{48006091-ECC2-437D-AFE8-847A22145F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WIP rollforward" sheetId="1" r:id="rId1"/>
  </sheets>
  <externalReferences>
    <externalReference r:id="rId2"/>
    <externalReference r:id="rId3"/>
    <externalReference r:id="rId4"/>
    <externalReference r:id="rId5"/>
  </externalReferences>
  <definedNames>
    <definedName name="chgdept">[1]ChgDept!$B$2:$F$666</definedName>
    <definedName name="Description">'[2]CKY.Map-Table'!$I$4:$K$80</definedName>
    <definedName name="NGD_CE">'[3]CE Table'!$B$5:$D$203</definedName>
    <definedName name="NGD_Map">[3]NGD_Map!$B$3:$G$800</definedName>
    <definedName name="NvsAnswerCol">"'[DR_93329_93370_BS-G.xls]JRNLLAYOUT'!$A$4:$A$29568"</definedName>
    <definedName name="NvsASD">"V2014-01-31"</definedName>
    <definedName name="NvsAutoDrillOk">"VN"</definedName>
    <definedName name="NvsDateToNumber">"Y"</definedName>
    <definedName name="NvsElapsedTime">0.000231481484661344</definedName>
    <definedName name="NvsEndTime">41680.4689467593</definedName>
    <definedName name="NvsInstLang">"VENG"</definedName>
    <definedName name="NvsInstSpec">"%,LACTUALS,UPOSTED_TRAN_AMT,SYTD,FBOOK_CODE,VR,VG,FACCOUNT,V10700001"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rentRef">"'[BS-G.xlsm]Sheet1'!$H$24"</definedName>
    <definedName name="NvsReqBU">"V00080"</definedName>
    <definedName name="NvsReqBUOnly">"VY"</definedName>
    <definedName name="NvsTransLed">"VN"</definedName>
    <definedName name="NvsTreeASD">"V2014-01-31"</definedName>
    <definedName name="_xlnm.Print_Area" localSheetId="0">'CWIP rollforward'!$A$1:$I$63</definedName>
    <definedName name="proj.desc">[4]Tables!$F$3:$H$41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H12" i="1"/>
  <c r="D13" i="1" l="1"/>
  <c r="D58" i="1" l="1"/>
  <c r="D40" i="1"/>
  <c r="E32" i="1" s="1"/>
  <c r="F38" i="1"/>
  <c r="F40" i="1" s="1"/>
  <c r="G30" i="1" s="1"/>
  <c r="G15" i="1"/>
  <c r="F14" i="1"/>
  <c r="F25" i="1" s="1"/>
  <c r="G18" i="1" s="1"/>
  <c r="D14" i="1"/>
  <c r="C13" i="1"/>
  <c r="H13" i="1" s="1"/>
  <c r="C1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G22" i="1" l="1"/>
  <c r="G23" i="1"/>
  <c r="E31" i="1"/>
  <c r="H14" i="1"/>
  <c r="C15" i="1" s="1"/>
  <c r="H15" i="1" s="1"/>
  <c r="C16" i="1" s="1"/>
  <c r="H16" i="1" s="1"/>
  <c r="C17" i="1" s="1"/>
  <c r="H17" i="1" s="1"/>
  <c r="C18" i="1" s="1"/>
  <c r="H18" i="1" s="1"/>
  <c r="C19" i="1" s="1"/>
  <c r="H19" i="1" s="1"/>
  <c r="C20" i="1" s="1"/>
  <c r="H20" i="1" s="1"/>
  <c r="C21" i="1" s="1"/>
  <c r="H21" i="1" s="1"/>
  <c r="C22" i="1" s="1"/>
  <c r="H22" i="1" s="1"/>
  <c r="C23" i="1" s="1"/>
  <c r="H23" i="1" s="1"/>
  <c r="C24" i="1" s="1"/>
  <c r="H24" i="1" s="1"/>
  <c r="D25" i="1"/>
  <c r="E15" i="1" s="1"/>
  <c r="E39" i="1"/>
  <c r="G31" i="1"/>
  <c r="G34" i="1"/>
  <c r="E35" i="1"/>
  <c r="E36" i="1"/>
  <c r="D54" i="1"/>
  <c r="E28" i="1"/>
  <c r="E21" i="1"/>
  <c r="D49" i="1"/>
  <c r="E14" i="1"/>
  <c r="D62" i="1"/>
  <c r="G19" i="1"/>
  <c r="G17" i="1"/>
  <c r="G13" i="1"/>
  <c r="G21" i="1"/>
  <c r="E24" i="1"/>
  <c r="G37" i="1"/>
  <c r="G33" i="1"/>
  <c r="G29" i="1"/>
  <c r="G39" i="1"/>
  <c r="G36" i="1"/>
  <c r="G32" i="1"/>
  <c r="G28" i="1"/>
  <c r="E13" i="1"/>
  <c r="G14" i="1"/>
  <c r="G16" i="1"/>
  <c r="G20" i="1"/>
  <c r="G24" i="1"/>
  <c r="G35" i="1"/>
  <c r="G38" i="1"/>
  <c r="E38" i="1"/>
  <c r="E34" i="1"/>
  <c r="E30" i="1"/>
  <c r="E37" i="1"/>
  <c r="E33" i="1"/>
  <c r="E29" i="1"/>
  <c r="E22" i="1" l="1"/>
  <c r="D61" i="1"/>
  <c r="D63" i="1" s="1"/>
  <c r="E20" i="1"/>
  <c r="E17" i="1"/>
  <c r="E23" i="1"/>
  <c r="E18" i="1"/>
  <c r="E16" i="1"/>
  <c r="E19" i="1"/>
  <c r="H27" i="1"/>
  <c r="C28" i="1" s="1"/>
  <c r="H28" i="1" s="1"/>
  <c r="C29" i="1" s="1"/>
  <c r="H29" i="1" s="1"/>
  <c r="C30" i="1" s="1"/>
  <c r="H30" i="1" s="1"/>
  <c r="C31" i="1" s="1"/>
  <c r="H31" i="1" s="1"/>
  <c r="C32" i="1" s="1"/>
  <c r="H32" i="1" s="1"/>
  <c r="C33" i="1" s="1"/>
  <c r="H33" i="1" s="1"/>
  <c r="C34" i="1" s="1"/>
  <c r="H34" i="1" s="1"/>
  <c r="C35" i="1" s="1"/>
  <c r="H35" i="1" s="1"/>
  <c r="C36" i="1" s="1"/>
  <c r="H36" i="1" s="1"/>
  <c r="C37" i="1" s="1"/>
  <c r="H37" i="1" s="1"/>
  <c r="C38" i="1" s="1"/>
  <c r="H38" i="1" s="1"/>
  <c r="C39" i="1" s="1"/>
  <c r="H39" i="1" s="1"/>
  <c r="G40" i="1"/>
  <c r="E40" i="1"/>
  <c r="G25" i="1"/>
  <c r="E25" i="1" l="1"/>
</calcChain>
</file>

<file path=xl/sharedStrings.xml><?xml version="1.0" encoding="utf-8"?>
<sst xmlns="http://schemas.openxmlformats.org/spreadsheetml/2006/main" count="44" uniqueCount="42">
  <si>
    <t>Page 1 of 1</t>
  </si>
  <si>
    <t>Columbia Gas of Kentucky</t>
  </si>
  <si>
    <t>Construction Work in Progress ($)</t>
  </si>
  <si>
    <t xml:space="preserve">% to </t>
  </si>
  <si>
    <t>Additions to</t>
  </si>
  <si>
    <t>% to</t>
  </si>
  <si>
    <t>Line #</t>
  </si>
  <si>
    <t>Date</t>
  </si>
  <si>
    <t>Beginning Balance</t>
  </si>
  <si>
    <t>Spend</t>
  </si>
  <si>
    <t>Total Spend</t>
  </si>
  <si>
    <t>Plant in Service</t>
  </si>
  <si>
    <t>Total Additions</t>
  </si>
  <si>
    <t>Ending Balance</t>
  </si>
  <si>
    <t>( a)</t>
  </si>
  <si>
    <t xml:space="preserve"> ( b )</t>
  </si>
  <si>
    <t>( c )</t>
  </si>
  <si>
    <t>( d )</t>
  </si>
  <si>
    <t>( e )</t>
  </si>
  <si>
    <t>( f )</t>
  </si>
  <si>
    <t>( g )</t>
  </si>
  <si>
    <t>Note ( A )</t>
  </si>
  <si>
    <t>2021 Total</t>
  </si>
  <si>
    <t>Total 2022</t>
  </si>
  <si>
    <t>Note (A)</t>
  </si>
  <si>
    <t>The January 2021 and February 2021 data is actual.  The March 2021 through</t>
  </si>
  <si>
    <t>December 2022 data is from WPB2.2, Sheet 1 of 45, Column 2.</t>
  </si>
  <si>
    <t>Capital Plan Spend Reconciliation</t>
  </si>
  <si>
    <t>Capital Construction Budget - 807 KAR 5:001 Section 16-(7)(b)</t>
  </si>
  <si>
    <t>Difference</t>
  </si>
  <si>
    <t>IT Spend - per Witness Gore testimony</t>
  </si>
  <si>
    <t xml:space="preserve">Capital Plan </t>
  </si>
  <si>
    <t>Training Facility - Not in Budget</t>
  </si>
  <si>
    <t>IT spend - per Witness Gore testimony</t>
  </si>
  <si>
    <t>Total Difference</t>
  </si>
  <si>
    <t>2021 Additions versus 2021 Spend</t>
  </si>
  <si>
    <t xml:space="preserve">  Spend</t>
  </si>
  <si>
    <t xml:space="preserve">  Additions</t>
  </si>
  <si>
    <t xml:space="preserve">     Difference</t>
  </si>
  <si>
    <t>KY PSC Case No. 2021-00183</t>
  </si>
  <si>
    <t>Staff 3-7</t>
  </si>
  <si>
    <t>Attachment A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</si>
</sst>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17" fontId="0" fillId="2" borderId="0" xfId="0" applyNumberForma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2" borderId="1" xfId="1" applyNumberFormat="1" applyFon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37" fontId="0" fillId="2" borderId="0" xfId="0" applyNumberFormat="1" applyFill="1" applyBorder="1"/>
    <xf numFmtId="0" fontId="2" fillId="0" borderId="0" xfId="0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12%20Dec\NGD.GL.Dec_Pplesoft%20Clo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"/>
      <sheetName val="COH"/>
      <sheetName val="CPA"/>
      <sheetName val="CGV"/>
      <sheetName val="CMD"/>
      <sheetName val="CMA"/>
      <sheetName val="Summary"/>
      <sheetName val="CE Summary"/>
      <sheetName val="NGD Query Data"/>
      <sheetName val="Access Table-August Close"/>
      <sheetName val="NGD_Map"/>
      <sheetName val="CE Table"/>
      <sheetName val="Acc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  <cell r="C3" t="str">
            <v>Activ2</v>
          </cell>
          <cell r="D3" t="str">
            <v>Class</v>
          </cell>
          <cell r="E3" t="str">
            <v>Co.</v>
          </cell>
          <cell r="F3" t="str">
            <v>Activ</v>
          </cell>
          <cell r="G3" t="str">
            <v>Project Description</v>
          </cell>
        </row>
        <row r="4">
          <cell r="B4">
            <v>3200109</v>
          </cell>
          <cell r="C4">
            <v>109</v>
          </cell>
          <cell r="D4" t="str">
            <v>Age &amp; Condition</v>
          </cell>
          <cell r="E4">
            <v>32</v>
          </cell>
          <cell r="F4" t="str">
            <v>00109</v>
          </cell>
          <cell r="G4" t="str">
            <v>Measuring and regulating Stations</v>
          </cell>
        </row>
        <row r="5">
          <cell r="B5">
            <v>3200115</v>
          </cell>
          <cell r="C5">
            <v>115</v>
          </cell>
          <cell r="D5" t="str">
            <v>Age &amp; Condition</v>
          </cell>
          <cell r="E5">
            <v>32</v>
          </cell>
          <cell r="F5" t="str">
            <v>00115</v>
          </cell>
          <cell r="G5" t="str">
            <v xml:space="preserve">Install LPG Plants </v>
          </cell>
        </row>
        <row r="6">
          <cell r="B6">
            <v>3200311</v>
          </cell>
          <cell r="C6">
            <v>311</v>
          </cell>
          <cell r="D6" t="str">
            <v>Age &amp; Condition</v>
          </cell>
          <cell r="E6">
            <v>32</v>
          </cell>
          <cell r="F6" t="str">
            <v>00311</v>
          </cell>
          <cell r="G6" t="str">
            <v xml:space="preserve">Compressor Stations </v>
          </cell>
        </row>
        <row r="7">
          <cell r="B7">
            <v>3200545</v>
          </cell>
          <cell r="C7">
            <v>545</v>
          </cell>
          <cell r="D7" t="str">
            <v>Support Services</v>
          </cell>
          <cell r="E7">
            <v>32</v>
          </cell>
          <cell r="F7" t="str">
            <v>00545</v>
          </cell>
          <cell r="G7" t="str">
            <v>Acquisition or Sale of Gas Plant in Service</v>
          </cell>
        </row>
        <row r="8">
          <cell r="B8">
            <v>3200549</v>
          </cell>
          <cell r="C8">
            <v>549</v>
          </cell>
          <cell r="D8" t="str">
            <v>AMR Program</v>
          </cell>
          <cell r="E8">
            <v>32</v>
          </cell>
          <cell r="F8" t="str">
            <v>00549</v>
          </cell>
          <cell r="G8" t="str">
            <v>AMR Devices</v>
          </cell>
        </row>
        <row r="9">
          <cell r="B9">
            <v>3200555</v>
          </cell>
          <cell r="C9">
            <v>555</v>
          </cell>
          <cell r="D9" t="str">
            <v>Growth</v>
          </cell>
          <cell r="E9">
            <v>32</v>
          </cell>
          <cell r="F9" t="str">
            <v>00555</v>
          </cell>
          <cell r="G9" t="str">
            <v>Mains - New Business</v>
          </cell>
        </row>
        <row r="10">
          <cell r="B10">
            <v>3200557</v>
          </cell>
          <cell r="C10">
            <v>557</v>
          </cell>
          <cell r="D10" t="str">
            <v>Age &amp; Condition</v>
          </cell>
          <cell r="E10">
            <v>32</v>
          </cell>
          <cell r="F10" t="str">
            <v>00557</v>
          </cell>
          <cell r="G10" t="str">
            <v>Mains - Leakage Elim</v>
          </cell>
        </row>
        <row r="11">
          <cell r="B11">
            <v>3200559</v>
          </cell>
          <cell r="C11">
            <v>559</v>
          </cell>
          <cell r="D11" t="str">
            <v>Betterment</v>
          </cell>
          <cell r="E11">
            <v>32</v>
          </cell>
          <cell r="F11" t="str">
            <v>00559</v>
          </cell>
          <cell r="G11" t="str">
            <v>Mains - Service Improvemt</v>
          </cell>
        </row>
        <row r="12">
          <cell r="B12">
            <v>3200561</v>
          </cell>
          <cell r="C12">
            <v>561</v>
          </cell>
          <cell r="D12" t="str">
            <v>Public Improvement</v>
          </cell>
          <cell r="E12">
            <v>32</v>
          </cell>
          <cell r="F12" t="str">
            <v>00561</v>
          </cell>
          <cell r="G12" t="str">
            <v>Mains - Street Improvemt</v>
          </cell>
        </row>
        <row r="13">
          <cell r="B13">
            <v>3200563</v>
          </cell>
          <cell r="C13">
            <v>563</v>
          </cell>
          <cell r="D13" t="str">
            <v>Growth</v>
          </cell>
          <cell r="E13">
            <v>32</v>
          </cell>
          <cell r="F13" t="str">
            <v>00563</v>
          </cell>
          <cell r="G13" t="str">
            <v>Service Lines - New</v>
          </cell>
        </row>
        <row r="14">
          <cell r="B14">
            <v>3200565</v>
          </cell>
          <cell r="C14">
            <v>565</v>
          </cell>
          <cell r="D14" t="str">
            <v>Age &amp; Condition</v>
          </cell>
          <cell r="E14">
            <v>32</v>
          </cell>
          <cell r="F14" t="str">
            <v>00565</v>
          </cell>
          <cell r="G14" t="str">
            <v>Service Lines - Replaced</v>
          </cell>
        </row>
        <row r="15">
          <cell r="B15">
            <v>3200567</v>
          </cell>
          <cell r="C15">
            <v>567</v>
          </cell>
          <cell r="D15" t="str">
            <v>Age &amp; Condition</v>
          </cell>
          <cell r="E15">
            <v>32</v>
          </cell>
          <cell r="F15" t="str">
            <v>00567</v>
          </cell>
          <cell r="G15" t="str">
            <v>Meters</v>
          </cell>
        </row>
        <row r="16">
          <cell r="B16">
            <v>3200569</v>
          </cell>
          <cell r="C16">
            <v>569</v>
          </cell>
          <cell r="D16" t="str">
            <v>Growth</v>
          </cell>
          <cell r="E16">
            <v>32</v>
          </cell>
          <cell r="F16" t="str">
            <v>00569</v>
          </cell>
          <cell r="G16" t="str">
            <v>Meter Installations - New</v>
          </cell>
        </row>
        <row r="17">
          <cell r="B17">
            <v>3200571</v>
          </cell>
          <cell r="C17">
            <v>571</v>
          </cell>
          <cell r="D17" t="str">
            <v>Growth</v>
          </cell>
          <cell r="E17">
            <v>32</v>
          </cell>
          <cell r="F17" t="str">
            <v>00571</v>
          </cell>
          <cell r="G17" t="str">
            <v>House Regulators - New</v>
          </cell>
        </row>
        <row r="18">
          <cell r="B18">
            <v>3200573</v>
          </cell>
          <cell r="C18">
            <v>573</v>
          </cell>
          <cell r="D18" t="str">
            <v>Growth</v>
          </cell>
          <cell r="E18">
            <v>32</v>
          </cell>
          <cell r="F18" t="str">
            <v>00573</v>
          </cell>
          <cell r="G18" t="str">
            <v>Plant Regulators - New</v>
          </cell>
        </row>
        <row r="19">
          <cell r="B19">
            <v>3200575</v>
          </cell>
          <cell r="C19">
            <v>575</v>
          </cell>
          <cell r="D19" t="str">
            <v>Growth</v>
          </cell>
          <cell r="E19">
            <v>32</v>
          </cell>
          <cell r="F19" t="str">
            <v>00575</v>
          </cell>
          <cell r="G19" t="str">
            <v>Regulator Sites</v>
          </cell>
        </row>
        <row r="20">
          <cell r="B20">
            <v>3200577</v>
          </cell>
          <cell r="C20">
            <v>577</v>
          </cell>
          <cell r="D20" t="str">
            <v>Growth</v>
          </cell>
          <cell r="E20">
            <v>32</v>
          </cell>
          <cell r="F20" t="str">
            <v>00577</v>
          </cell>
          <cell r="G20" t="str">
            <v>Regulator Structures -New</v>
          </cell>
        </row>
        <row r="21">
          <cell r="B21">
            <v>3200579</v>
          </cell>
          <cell r="C21">
            <v>579</v>
          </cell>
          <cell r="D21" t="str">
            <v>Age &amp; Condition</v>
          </cell>
          <cell r="E21">
            <v>32</v>
          </cell>
          <cell r="F21" t="str">
            <v>00579</v>
          </cell>
          <cell r="G21" t="str">
            <v>Meter Install - Replace</v>
          </cell>
        </row>
        <row r="22">
          <cell r="B22">
            <v>3200581</v>
          </cell>
          <cell r="C22">
            <v>581</v>
          </cell>
          <cell r="D22" t="str">
            <v>Age &amp; Condition</v>
          </cell>
          <cell r="E22">
            <v>32</v>
          </cell>
          <cell r="F22" t="str">
            <v>00581</v>
          </cell>
          <cell r="G22" t="str">
            <v>House Regulators -Replace</v>
          </cell>
        </row>
        <row r="23">
          <cell r="B23">
            <v>3200583</v>
          </cell>
          <cell r="C23">
            <v>583</v>
          </cell>
          <cell r="D23" t="str">
            <v>Age &amp; Condition</v>
          </cell>
          <cell r="E23">
            <v>32</v>
          </cell>
          <cell r="F23" t="str">
            <v>00583</v>
          </cell>
          <cell r="G23" t="str">
            <v>Plant Regulators -Replace</v>
          </cell>
        </row>
        <row r="24">
          <cell r="B24">
            <v>3200585</v>
          </cell>
          <cell r="C24">
            <v>585</v>
          </cell>
          <cell r="D24" t="str">
            <v>Age &amp; Condition</v>
          </cell>
          <cell r="E24">
            <v>32</v>
          </cell>
          <cell r="F24" t="str">
            <v>00585</v>
          </cell>
          <cell r="G24" t="str">
            <v>Reg Structures - Replace</v>
          </cell>
        </row>
        <row r="25">
          <cell r="B25">
            <v>3200587</v>
          </cell>
          <cell r="C25">
            <v>587</v>
          </cell>
          <cell r="D25" t="str">
            <v>Growth</v>
          </cell>
          <cell r="E25">
            <v>32</v>
          </cell>
          <cell r="F25" t="str">
            <v>00587</v>
          </cell>
          <cell r="G25" t="str">
            <v>LV Excess Press Meas Sta</v>
          </cell>
        </row>
        <row r="26">
          <cell r="B26">
            <v>3200593</v>
          </cell>
          <cell r="C26">
            <v>593</v>
          </cell>
          <cell r="D26" t="str">
            <v>Growth</v>
          </cell>
          <cell r="E26">
            <v>32</v>
          </cell>
          <cell r="F26" t="str">
            <v>00593</v>
          </cell>
          <cell r="G26" t="str">
            <v>Service Regulators New</v>
          </cell>
        </row>
        <row r="27">
          <cell r="B27">
            <v>3200595</v>
          </cell>
          <cell r="C27">
            <v>595</v>
          </cell>
          <cell r="D27" t="str">
            <v>Age &amp; Condition</v>
          </cell>
          <cell r="E27">
            <v>32</v>
          </cell>
          <cell r="F27" t="str">
            <v>00595</v>
          </cell>
          <cell r="G27" t="str">
            <v>Corrosion Mitigation Ins</v>
          </cell>
        </row>
        <row r="28">
          <cell r="B28">
            <v>3200597</v>
          </cell>
          <cell r="C28">
            <v>597</v>
          </cell>
          <cell r="D28" t="str">
            <v>Age &amp; Condition</v>
          </cell>
          <cell r="E28">
            <v>32</v>
          </cell>
          <cell r="F28" t="str">
            <v>00597</v>
          </cell>
          <cell r="G28" t="str">
            <v>Service Regulators Replace</v>
          </cell>
        </row>
        <row r="29">
          <cell r="B29">
            <v>3200889</v>
          </cell>
          <cell r="C29">
            <v>889</v>
          </cell>
          <cell r="D29" t="str">
            <v>Corporate Allocation</v>
          </cell>
          <cell r="E29">
            <v>32</v>
          </cell>
          <cell r="F29" t="str">
            <v>00889</v>
          </cell>
          <cell r="G29" t="str">
            <v>Interco Transfers - Non</v>
          </cell>
        </row>
        <row r="30">
          <cell r="B30">
            <v>3200901</v>
          </cell>
          <cell r="C30">
            <v>901</v>
          </cell>
          <cell r="D30" t="str">
            <v>Support Services</v>
          </cell>
          <cell r="E30">
            <v>32</v>
          </cell>
          <cell r="F30" t="str">
            <v>00901</v>
          </cell>
          <cell r="G30" t="str">
            <v>Office Furniture and  Equip</v>
          </cell>
        </row>
        <row r="31">
          <cell r="B31">
            <v>3200903</v>
          </cell>
          <cell r="C31">
            <v>903</v>
          </cell>
          <cell r="D31" t="str">
            <v>Support Services</v>
          </cell>
          <cell r="E31">
            <v>32</v>
          </cell>
          <cell r="F31" t="str">
            <v>00903</v>
          </cell>
          <cell r="G31" t="str">
            <v>General Structures</v>
          </cell>
        </row>
        <row r="32">
          <cell r="B32">
            <v>3200905</v>
          </cell>
          <cell r="C32">
            <v>905</v>
          </cell>
          <cell r="D32" t="str">
            <v>Support Services</v>
          </cell>
          <cell r="E32">
            <v>32</v>
          </cell>
          <cell r="F32" t="str">
            <v>00905</v>
          </cell>
          <cell r="G32" t="str">
            <v>Miscellaneous</v>
          </cell>
        </row>
        <row r="33">
          <cell r="B33">
            <v>3200909</v>
          </cell>
          <cell r="C33">
            <v>909</v>
          </cell>
          <cell r="D33" t="str">
            <v>Support Services</v>
          </cell>
          <cell r="E33">
            <v>32</v>
          </cell>
          <cell r="F33" t="str">
            <v>00909</v>
          </cell>
          <cell r="G33" t="str">
            <v>Communications Equipment</v>
          </cell>
        </row>
        <row r="34">
          <cell r="B34">
            <v>3200911</v>
          </cell>
          <cell r="C34">
            <v>911</v>
          </cell>
          <cell r="D34" t="str">
            <v>Segment IT</v>
          </cell>
          <cell r="E34">
            <v>32</v>
          </cell>
          <cell r="F34" t="str">
            <v>00911</v>
          </cell>
          <cell r="G34" t="str">
            <v>EDP Equipment</v>
          </cell>
        </row>
        <row r="35">
          <cell r="B35">
            <v>3200913</v>
          </cell>
          <cell r="C35">
            <v>913</v>
          </cell>
          <cell r="D35" t="str">
            <v>Segment IT</v>
          </cell>
          <cell r="E35">
            <v>32</v>
          </cell>
          <cell r="F35" t="str">
            <v>00913</v>
          </cell>
          <cell r="G35" t="str">
            <v>EDP Software</v>
          </cell>
        </row>
        <row r="36">
          <cell r="B36">
            <v>3200915</v>
          </cell>
          <cell r="C36">
            <v>915</v>
          </cell>
          <cell r="D36" t="str">
            <v>Support Services</v>
          </cell>
          <cell r="E36">
            <v>32</v>
          </cell>
          <cell r="F36" t="str">
            <v>00915</v>
          </cell>
          <cell r="G36" t="str">
            <v>Miscellaneous</v>
          </cell>
        </row>
        <row r="37">
          <cell r="B37">
            <v>3200998</v>
          </cell>
          <cell r="C37">
            <v>998</v>
          </cell>
          <cell r="D37" t="str">
            <v>Age &amp; Condition</v>
          </cell>
          <cell r="E37">
            <v>32</v>
          </cell>
          <cell r="F37" t="str">
            <v>00998</v>
          </cell>
          <cell r="G37" t="str">
            <v>Interco Transfers - CDC</v>
          </cell>
        </row>
        <row r="38">
          <cell r="B38">
            <v>3205550</v>
          </cell>
          <cell r="C38">
            <v>5550</v>
          </cell>
          <cell r="D38" t="str">
            <v>Growth Cont/Reim</v>
          </cell>
          <cell r="E38">
            <v>32</v>
          </cell>
          <cell r="F38" t="str">
            <v>05550</v>
          </cell>
          <cell r="G38" t="str">
            <v>Mains - New Business</v>
          </cell>
        </row>
        <row r="39">
          <cell r="B39">
            <v>3205570</v>
          </cell>
          <cell r="C39">
            <v>5570</v>
          </cell>
          <cell r="D39" t="str">
            <v>Age &amp; Condition Cont/Reim</v>
          </cell>
          <cell r="E39">
            <v>32</v>
          </cell>
          <cell r="F39" t="str">
            <v>05570</v>
          </cell>
          <cell r="G39" t="str">
            <v>Mains - Leakage Elim</v>
          </cell>
        </row>
        <row r="40">
          <cell r="B40">
            <v>3205590</v>
          </cell>
          <cell r="C40">
            <v>5590</v>
          </cell>
          <cell r="D40" t="str">
            <v>Betterment Cont/Reim</v>
          </cell>
          <cell r="E40">
            <v>32</v>
          </cell>
          <cell r="F40" t="str">
            <v>05590</v>
          </cell>
          <cell r="G40" t="str">
            <v>Mains - Service Improvemt</v>
          </cell>
        </row>
        <row r="41">
          <cell r="B41">
            <v>3205610</v>
          </cell>
          <cell r="C41">
            <v>5610</v>
          </cell>
          <cell r="D41" t="str">
            <v>Public Improvement Cont/Reim</v>
          </cell>
          <cell r="E41">
            <v>32</v>
          </cell>
          <cell r="F41" t="str">
            <v>05610</v>
          </cell>
          <cell r="G41" t="str">
            <v>Mains - Street Improvemt</v>
          </cell>
        </row>
        <row r="42">
          <cell r="B42">
            <v>3205630</v>
          </cell>
          <cell r="C42">
            <v>5630</v>
          </cell>
          <cell r="D42" t="str">
            <v>Growth Cont/Reim</v>
          </cell>
          <cell r="E42">
            <v>32</v>
          </cell>
          <cell r="F42" t="str">
            <v>05630</v>
          </cell>
          <cell r="G42" t="str">
            <v>Service Lines - New</v>
          </cell>
        </row>
        <row r="43">
          <cell r="B43">
            <v>3205650</v>
          </cell>
          <cell r="C43">
            <v>5650</v>
          </cell>
          <cell r="D43" t="str">
            <v>Age &amp; Condition Cont/Reim</v>
          </cell>
          <cell r="E43">
            <v>32</v>
          </cell>
          <cell r="F43" t="str">
            <v>05650</v>
          </cell>
          <cell r="G43" t="str">
            <v>Service Lines - Replaced</v>
          </cell>
        </row>
        <row r="44">
          <cell r="B44">
            <v>3205671</v>
          </cell>
          <cell r="C44">
            <v>5671</v>
          </cell>
          <cell r="D44" t="str">
            <v>Growth</v>
          </cell>
          <cell r="E44">
            <v>32</v>
          </cell>
          <cell r="F44" t="str">
            <v>05671</v>
          </cell>
          <cell r="G44" t="str">
            <v>Meters</v>
          </cell>
        </row>
        <row r="45">
          <cell r="B45">
            <v>3205672</v>
          </cell>
          <cell r="C45">
            <v>5672</v>
          </cell>
          <cell r="D45" t="str">
            <v>Age &amp; Condition</v>
          </cell>
          <cell r="E45">
            <v>32</v>
          </cell>
          <cell r="F45" t="str">
            <v>05672</v>
          </cell>
          <cell r="G45" t="str">
            <v>Meters</v>
          </cell>
        </row>
        <row r="46">
          <cell r="B46">
            <v>3205690</v>
          </cell>
          <cell r="C46">
            <v>5690</v>
          </cell>
          <cell r="D46" t="str">
            <v>Growth Cont/Reim</v>
          </cell>
          <cell r="E46">
            <v>32</v>
          </cell>
          <cell r="F46" t="str">
            <v>05690</v>
          </cell>
          <cell r="G46" t="str">
            <v>Meter Installations - New</v>
          </cell>
        </row>
        <row r="47">
          <cell r="B47">
            <v>3205710</v>
          </cell>
          <cell r="C47">
            <v>5710</v>
          </cell>
          <cell r="D47" t="str">
            <v>Growth Cont/Reim</v>
          </cell>
          <cell r="E47">
            <v>32</v>
          </cell>
          <cell r="F47" t="str">
            <v>05710</v>
          </cell>
          <cell r="G47" t="str">
            <v>House Regulators - New</v>
          </cell>
        </row>
        <row r="48">
          <cell r="B48">
            <v>3205730</v>
          </cell>
          <cell r="C48">
            <v>5730</v>
          </cell>
          <cell r="D48" t="str">
            <v>Growth Cont/Reim</v>
          </cell>
          <cell r="E48">
            <v>32</v>
          </cell>
          <cell r="F48" t="str">
            <v>05730</v>
          </cell>
          <cell r="G48" t="str">
            <v>Plant Regulators - New</v>
          </cell>
        </row>
        <row r="49">
          <cell r="B49">
            <v>3205810</v>
          </cell>
          <cell r="C49">
            <v>5810</v>
          </cell>
          <cell r="D49" t="str">
            <v>Age &amp; Condition Cont/Reim</v>
          </cell>
          <cell r="E49">
            <v>32</v>
          </cell>
          <cell r="F49" t="str">
            <v>05810</v>
          </cell>
          <cell r="G49" t="str">
            <v>House Regulators -Replace</v>
          </cell>
        </row>
        <row r="50">
          <cell r="B50">
            <v>3200587</v>
          </cell>
          <cell r="C50">
            <v>5871</v>
          </cell>
          <cell r="D50" t="str">
            <v>Growth</v>
          </cell>
          <cell r="E50">
            <v>32</v>
          </cell>
          <cell r="F50" t="str">
            <v>05871</v>
          </cell>
          <cell r="G50" t="str">
            <v>LV Excess Press Meas Sta</v>
          </cell>
        </row>
        <row r="51">
          <cell r="B51">
            <v>3205872</v>
          </cell>
          <cell r="C51">
            <v>5872</v>
          </cell>
          <cell r="D51" t="str">
            <v>Age &amp; Condition</v>
          </cell>
          <cell r="E51">
            <v>32</v>
          </cell>
          <cell r="F51" t="str">
            <v>05872</v>
          </cell>
          <cell r="G51" t="str">
            <v>LV Excess Press Meas Sta</v>
          </cell>
        </row>
        <row r="52">
          <cell r="B52">
            <v>32058710</v>
          </cell>
          <cell r="C52">
            <v>58710</v>
          </cell>
          <cell r="D52" t="str">
            <v>Growth Cont/Reim</v>
          </cell>
          <cell r="E52">
            <v>32</v>
          </cell>
          <cell r="F52" t="str">
            <v>058710</v>
          </cell>
          <cell r="G52" t="str">
            <v>LV Excess Press Meas Sta</v>
          </cell>
        </row>
        <row r="53">
          <cell r="B53">
            <v>32058720</v>
          </cell>
          <cell r="C53">
            <v>58720</v>
          </cell>
          <cell r="D53" t="str">
            <v>Age &amp; Condition Cont/Reim</v>
          </cell>
          <cell r="E53">
            <v>32</v>
          </cell>
          <cell r="F53" t="str">
            <v>058720</v>
          </cell>
          <cell r="G53" t="str">
            <v>LV Excess Press Meas Sta</v>
          </cell>
        </row>
        <row r="54">
          <cell r="B54">
            <v>3207201</v>
          </cell>
          <cell r="C54">
            <v>7201</v>
          </cell>
          <cell r="D54" t="str">
            <v>Age &amp; Condition</v>
          </cell>
          <cell r="E54">
            <v>32</v>
          </cell>
          <cell r="F54" t="str">
            <v>07201</v>
          </cell>
          <cell r="G54" t="str">
            <v>Pickett Ave AMRP</v>
          </cell>
        </row>
        <row r="55">
          <cell r="B55">
            <v>3207207</v>
          </cell>
          <cell r="C55">
            <v>7207</v>
          </cell>
          <cell r="D55" t="str">
            <v>Age &amp; Condition</v>
          </cell>
          <cell r="E55">
            <v>32</v>
          </cell>
          <cell r="F55" t="str">
            <v>07207</v>
          </cell>
          <cell r="G55" t="str">
            <v>2012 AMRP - Euclid Avenue Replacement</v>
          </cell>
        </row>
        <row r="56">
          <cell r="B56">
            <v>3207301</v>
          </cell>
          <cell r="C56">
            <v>7301</v>
          </cell>
          <cell r="D56" t="str">
            <v>Age &amp; Condition</v>
          </cell>
          <cell r="E56">
            <v>32</v>
          </cell>
          <cell r="F56" t="str">
            <v>07301</v>
          </cell>
          <cell r="G56" t="str">
            <v>DKZ @ Pine Grove - Phase I AMRP</v>
          </cell>
        </row>
        <row r="57">
          <cell r="B57">
            <v>3207305</v>
          </cell>
          <cell r="C57">
            <v>7305</v>
          </cell>
          <cell r="D57" t="str">
            <v>Age &amp; Condition</v>
          </cell>
          <cell r="E57">
            <v>32</v>
          </cell>
          <cell r="F57" t="str">
            <v>07305</v>
          </cell>
          <cell r="G57" t="str">
            <v>E. 2nd Street, Maysville - Phase I</v>
          </cell>
        </row>
        <row r="58">
          <cell r="B58">
            <v>3207307</v>
          </cell>
          <cell r="C58">
            <v>7307</v>
          </cell>
          <cell r="D58" t="str">
            <v>Age &amp; Condition</v>
          </cell>
          <cell r="E58">
            <v>32</v>
          </cell>
          <cell r="F58" t="str">
            <v>07307</v>
          </cell>
          <cell r="G58" t="str">
            <v>MASSIE AVE AMRP</v>
          </cell>
        </row>
        <row r="59">
          <cell r="B59">
            <v>3207309</v>
          </cell>
          <cell r="C59">
            <v>7309</v>
          </cell>
          <cell r="D59" t="str">
            <v>Age &amp; Condition</v>
          </cell>
          <cell r="E59">
            <v>32</v>
          </cell>
          <cell r="F59" t="str">
            <v>07309</v>
          </cell>
          <cell r="G59" t="str">
            <v>AMRP Jersey Ridge Road</v>
          </cell>
        </row>
        <row r="60">
          <cell r="B60">
            <v>3207311</v>
          </cell>
          <cell r="C60">
            <v>7311</v>
          </cell>
          <cell r="D60" t="str">
            <v>Age &amp; Condition</v>
          </cell>
          <cell r="E60">
            <v>32</v>
          </cell>
          <cell r="F60" t="str">
            <v>07311</v>
          </cell>
          <cell r="G60" t="str">
            <v>E. 2nd Street - Phase II</v>
          </cell>
        </row>
        <row r="61">
          <cell r="B61">
            <v>3207401</v>
          </cell>
          <cell r="C61">
            <v>7401</v>
          </cell>
          <cell r="D61" t="str">
            <v>Age &amp; Condition</v>
          </cell>
          <cell r="E61">
            <v>32</v>
          </cell>
          <cell r="F61" t="str">
            <v>07401</v>
          </cell>
          <cell r="G61" t="str">
            <v>EUCLID AVE PHASE II AMRP</v>
          </cell>
        </row>
        <row r="62">
          <cell r="B62">
            <v>3207403</v>
          </cell>
          <cell r="C62">
            <v>7403</v>
          </cell>
          <cell r="D62" t="str">
            <v>Age &amp; Condition</v>
          </cell>
          <cell r="E62">
            <v>32</v>
          </cell>
          <cell r="F62" t="str">
            <v>07403</v>
          </cell>
          <cell r="G62" t="str">
            <v>Maple Leaf Relocation</v>
          </cell>
        </row>
        <row r="63">
          <cell r="B63">
            <v>3207405</v>
          </cell>
          <cell r="C63">
            <v>7405</v>
          </cell>
          <cell r="D63" t="str">
            <v>Age &amp; Condition</v>
          </cell>
          <cell r="E63">
            <v>32</v>
          </cell>
          <cell r="F63" t="str">
            <v>07405</v>
          </cell>
          <cell r="G63" t="str">
            <v>BELLAIRE AVENUE AMRP</v>
          </cell>
        </row>
        <row r="64">
          <cell r="B64">
            <v>3207409</v>
          </cell>
          <cell r="C64">
            <v>7409</v>
          </cell>
          <cell r="D64" t="str">
            <v>Age &amp; Condition</v>
          </cell>
          <cell r="E64">
            <v>32</v>
          </cell>
          <cell r="F64" t="str">
            <v>07409</v>
          </cell>
          <cell r="G64" t="str">
            <v>WINCHESTER STREET AMRP</v>
          </cell>
        </row>
        <row r="65">
          <cell r="B65">
            <v>3207817</v>
          </cell>
          <cell r="C65">
            <v>7817</v>
          </cell>
          <cell r="D65" t="str">
            <v>Public Improvement</v>
          </cell>
          <cell r="E65">
            <v>32</v>
          </cell>
          <cell r="F65" t="str">
            <v>07817</v>
          </cell>
          <cell r="G65" t="str">
            <v>Leestown Road Relocation - Greendale to Masterson</v>
          </cell>
        </row>
        <row r="66">
          <cell r="B66">
            <v>3207933</v>
          </cell>
          <cell r="C66">
            <v>7933</v>
          </cell>
          <cell r="D66" t="str">
            <v>Age &amp; Condition</v>
          </cell>
          <cell r="E66">
            <v>32</v>
          </cell>
          <cell r="F66" t="str">
            <v>07933</v>
          </cell>
          <cell r="G66" t="str">
            <v>DKZ Phase II AMRP</v>
          </cell>
        </row>
        <row r="67">
          <cell r="B67">
            <v>3209405</v>
          </cell>
          <cell r="C67">
            <v>9405</v>
          </cell>
          <cell r="D67" t="str">
            <v>AMR Program</v>
          </cell>
          <cell r="E67">
            <v>32</v>
          </cell>
          <cell r="F67" t="str">
            <v>09405</v>
          </cell>
          <cell r="G67" t="str">
            <v>Kentucky AMR Project</v>
          </cell>
        </row>
        <row r="68">
          <cell r="B68">
            <v>3209901</v>
          </cell>
          <cell r="C68">
            <v>9901</v>
          </cell>
          <cell r="D68" t="str">
            <v>Segment IT</v>
          </cell>
          <cell r="E68">
            <v>32</v>
          </cell>
          <cell r="F68" t="str">
            <v>09901</v>
          </cell>
          <cell r="G68" t="str">
            <v>CDC Ventyx Upgrade</v>
          </cell>
        </row>
        <row r="69">
          <cell r="B69">
            <v>3207303</v>
          </cell>
          <cell r="C69">
            <v>7303</v>
          </cell>
          <cell r="D69" t="str">
            <v>Growth</v>
          </cell>
          <cell r="E69">
            <v>32</v>
          </cell>
          <cell r="F69" t="str">
            <v>07303</v>
          </cell>
          <cell r="G69" t="str">
            <v xml:space="preserve">Frankfort Central Utility Plant </v>
          </cell>
        </row>
        <row r="70">
          <cell r="B70">
            <v>3400109</v>
          </cell>
          <cell r="C70">
            <v>109</v>
          </cell>
          <cell r="D70" t="str">
            <v>Age &amp; Condition</v>
          </cell>
          <cell r="E70">
            <v>34</v>
          </cell>
          <cell r="F70" t="str">
            <v>00109</v>
          </cell>
          <cell r="G70" t="str">
            <v>Measuring and regulating Stations</v>
          </cell>
        </row>
        <row r="71">
          <cell r="B71">
            <v>3400543</v>
          </cell>
          <cell r="C71">
            <v>543</v>
          </cell>
          <cell r="D71" t="str">
            <v>Acquisitions</v>
          </cell>
          <cell r="E71">
            <v>34</v>
          </cell>
          <cell r="F71" t="str">
            <v>00543</v>
          </cell>
          <cell r="G71" t="str">
            <v>Acquisitions - Non-Affiliated</v>
          </cell>
        </row>
        <row r="72">
          <cell r="B72">
            <v>3400000</v>
          </cell>
          <cell r="C72" t="str">
            <v>000</v>
          </cell>
          <cell r="D72" t="str">
            <v>Uallocated</v>
          </cell>
          <cell r="E72">
            <v>34</v>
          </cell>
          <cell r="F72" t="str">
            <v>00000</v>
          </cell>
          <cell r="G72" t="str">
            <v>Unallocated</v>
          </cell>
        </row>
        <row r="73">
          <cell r="B73">
            <v>3400115</v>
          </cell>
          <cell r="C73">
            <v>115</v>
          </cell>
          <cell r="D73" t="str">
            <v>Age &amp; Condition</v>
          </cell>
          <cell r="E73">
            <v>34</v>
          </cell>
          <cell r="F73" t="str">
            <v>00115</v>
          </cell>
          <cell r="G73" t="str">
            <v xml:space="preserve">Install LPG Plants </v>
          </cell>
        </row>
        <row r="74">
          <cell r="B74">
            <v>3400311</v>
          </cell>
          <cell r="C74">
            <v>311</v>
          </cell>
          <cell r="D74" t="str">
            <v>Age &amp; Condition</v>
          </cell>
          <cell r="E74">
            <v>34</v>
          </cell>
          <cell r="F74" t="str">
            <v>00311</v>
          </cell>
          <cell r="G74" t="str">
            <v xml:space="preserve">Compressor Stations </v>
          </cell>
        </row>
        <row r="75">
          <cell r="B75">
            <v>3400545</v>
          </cell>
          <cell r="C75">
            <v>545</v>
          </cell>
          <cell r="D75" t="str">
            <v>Support Services</v>
          </cell>
          <cell r="E75">
            <v>34</v>
          </cell>
          <cell r="F75" t="str">
            <v>00545</v>
          </cell>
          <cell r="G75" t="str">
            <v>Acquisition or Sale of Gas Plant in Service</v>
          </cell>
        </row>
        <row r="76">
          <cell r="B76">
            <v>3400549</v>
          </cell>
          <cell r="C76">
            <v>549</v>
          </cell>
          <cell r="D76" t="str">
            <v>AMR Program</v>
          </cell>
          <cell r="E76">
            <v>34</v>
          </cell>
          <cell r="F76" t="str">
            <v>00549</v>
          </cell>
          <cell r="G76" t="str">
            <v>Automated Meter Reading</v>
          </cell>
        </row>
        <row r="77">
          <cell r="B77">
            <v>3400555</v>
          </cell>
          <cell r="C77">
            <v>555</v>
          </cell>
          <cell r="D77" t="str">
            <v>Growth</v>
          </cell>
          <cell r="E77">
            <v>34</v>
          </cell>
          <cell r="F77" t="str">
            <v>00555</v>
          </cell>
          <cell r="G77" t="str">
            <v>Mains - New Business</v>
          </cell>
        </row>
        <row r="78">
          <cell r="B78">
            <v>3400557</v>
          </cell>
          <cell r="C78">
            <v>557</v>
          </cell>
          <cell r="D78" t="str">
            <v>Age &amp; Condition</v>
          </cell>
          <cell r="E78">
            <v>34</v>
          </cell>
          <cell r="F78" t="str">
            <v>00557</v>
          </cell>
          <cell r="G78" t="str">
            <v>Mains - Leakage Elim</v>
          </cell>
        </row>
        <row r="79">
          <cell r="B79">
            <v>3400559</v>
          </cell>
          <cell r="C79">
            <v>559</v>
          </cell>
          <cell r="D79" t="str">
            <v>Betterment</v>
          </cell>
          <cell r="E79">
            <v>34</v>
          </cell>
          <cell r="F79" t="str">
            <v>00559</v>
          </cell>
          <cell r="G79" t="str">
            <v>Mains - Service Improvemt</v>
          </cell>
        </row>
        <row r="80">
          <cell r="B80">
            <v>3400561</v>
          </cell>
          <cell r="C80">
            <v>561</v>
          </cell>
          <cell r="D80" t="str">
            <v>Public Improvement</v>
          </cell>
          <cell r="E80">
            <v>34</v>
          </cell>
          <cell r="F80" t="str">
            <v>00561</v>
          </cell>
          <cell r="G80" t="str">
            <v>Mains - Street Improvemt</v>
          </cell>
        </row>
        <row r="81">
          <cell r="B81">
            <v>3400567</v>
          </cell>
          <cell r="C81">
            <v>567</v>
          </cell>
          <cell r="D81" t="str">
            <v>Growth</v>
          </cell>
          <cell r="E81">
            <v>34</v>
          </cell>
          <cell r="F81" t="str">
            <v>00567</v>
          </cell>
          <cell r="G81" t="str">
            <v>Meters</v>
          </cell>
        </row>
        <row r="82">
          <cell r="B82">
            <v>3400563</v>
          </cell>
          <cell r="C82">
            <v>563</v>
          </cell>
          <cell r="D82" t="str">
            <v>Growth</v>
          </cell>
          <cell r="E82">
            <v>34</v>
          </cell>
          <cell r="F82" t="str">
            <v>00563</v>
          </cell>
          <cell r="G82" t="str">
            <v>Service Lines - New</v>
          </cell>
        </row>
        <row r="83">
          <cell r="B83">
            <v>3400565</v>
          </cell>
          <cell r="C83">
            <v>565</v>
          </cell>
          <cell r="D83" t="str">
            <v>Age &amp; Condition</v>
          </cell>
          <cell r="E83">
            <v>34</v>
          </cell>
          <cell r="F83" t="str">
            <v>00565</v>
          </cell>
          <cell r="G83" t="str">
            <v>Service Lines - Replaced</v>
          </cell>
        </row>
        <row r="84">
          <cell r="B84">
            <v>3400569</v>
          </cell>
          <cell r="C84">
            <v>569</v>
          </cell>
          <cell r="D84" t="str">
            <v>Growth</v>
          </cell>
          <cell r="E84">
            <v>34</v>
          </cell>
          <cell r="F84" t="str">
            <v>00569</v>
          </cell>
          <cell r="G84" t="str">
            <v>Meters</v>
          </cell>
        </row>
        <row r="85">
          <cell r="B85">
            <v>3400571</v>
          </cell>
          <cell r="C85">
            <v>571</v>
          </cell>
          <cell r="D85" t="str">
            <v>Growth</v>
          </cell>
          <cell r="E85">
            <v>34</v>
          </cell>
          <cell r="F85" t="str">
            <v>00571</v>
          </cell>
          <cell r="G85" t="str">
            <v>House Regulators - New</v>
          </cell>
        </row>
        <row r="86">
          <cell r="B86">
            <v>3400573</v>
          </cell>
          <cell r="C86">
            <v>573</v>
          </cell>
          <cell r="D86" t="str">
            <v>Growth</v>
          </cell>
          <cell r="E86">
            <v>34</v>
          </cell>
          <cell r="F86" t="str">
            <v>00573</v>
          </cell>
          <cell r="G86" t="str">
            <v>Meters</v>
          </cell>
        </row>
        <row r="87">
          <cell r="B87">
            <v>3400575</v>
          </cell>
          <cell r="C87">
            <v>575</v>
          </cell>
          <cell r="D87" t="str">
            <v>Growth</v>
          </cell>
          <cell r="E87">
            <v>34</v>
          </cell>
          <cell r="F87" t="str">
            <v>00575</v>
          </cell>
          <cell r="G87" t="str">
            <v>Regulator Sites</v>
          </cell>
        </row>
        <row r="88">
          <cell r="B88">
            <v>3400577</v>
          </cell>
          <cell r="C88">
            <v>577</v>
          </cell>
          <cell r="D88" t="str">
            <v>Growth</v>
          </cell>
          <cell r="E88">
            <v>34</v>
          </cell>
          <cell r="F88" t="str">
            <v>00577</v>
          </cell>
          <cell r="G88" t="str">
            <v>Regulator Structures -New</v>
          </cell>
        </row>
        <row r="89">
          <cell r="B89">
            <v>3400579</v>
          </cell>
          <cell r="C89">
            <v>579</v>
          </cell>
          <cell r="D89" t="str">
            <v>Age &amp; Condition</v>
          </cell>
          <cell r="E89">
            <v>34</v>
          </cell>
          <cell r="F89" t="str">
            <v>00579</v>
          </cell>
          <cell r="G89" t="str">
            <v>Meter Install - Replace</v>
          </cell>
        </row>
        <row r="90">
          <cell r="B90">
            <v>3400581</v>
          </cell>
          <cell r="C90">
            <v>581</v>
          </cell>
          <cell r="D90" t="str">
            <v>Age &amp; Condition</v>
          </cell>
          <cell r="E90">
            <v>34</v>
          </cell>
          <cell r="F90" t="str">
            <v>00581</v>
          </cell>
          <cell r="G90" t="str">
            <v>House Regulators -Replace</v>
          </cell>
        </row>
        <row r="91">
          <cell r="B91">
            <v>3400583</v>
          </cell>
          <cell r="C91">
            <v>583</v>
          </cell>
          <cell r="D91" t="str">
            <v>Age &amp; Condition</v>
          </cell>
          <cell r="E91">
            <v>34</v>
          </cell>
          <cell r="F91" t="str">
            <v>00583</v>
          </cell>
          <cell r="G91" t="str">
            <v>Plant Regulators -Replace</v>
          </cell>
        </row>
        <row r="92">
          <cell r="B92">
            <v>3400585</v>
          </cell>
          <cell r="C92">
            <v>585</v>
          </cell>
          <cell r="D92" t="str">
            <v>Age &amp; Condition</v>
          </cell>
          <cell r="E92">
            <v>34</v>
          </cell>
          <cell r="F92" t="str">
            <v>00585</v>
          </cell>
          <cell r="G92" t="str">
            <v>Reg Structures - Replace</v>
          </cell>
        </row>
        <row r="93">
          <cell r="B93">
            <v>3400587</v>
          </cell>
          <cell r="C93">
            <v>587</v>
          </cell>
          <cell r="D93" t="str">
            <v>Growth</v>
          </cell>
          <cell r="E93">
            <v>34</v>
          </cell>
          <cell r="F93" t="str">
            <v>00587</v>
          </cell>
          <cell r="G93" t="str">
            <v>LV Excess Press Meas Sta</v>
          </cell>
        </row>
        <row r="94">
          <cell r="B94">
            <v>3400593</v>
          </cell>
          <cell r="C94">
            <v>593</v>
          </cell>
          <cell r="D94" t="str">
            <v>Growth</v>
          </cell>
          <cell r="E94">
            <v>34</v>
          </cell>
          <cell r="F94" t="str">
            <v>00593</v>
          </cell>
          <cell r="G94" t="str">
            <v>Service Regulators-New</v>
          </cell>
        </row>
        <row r="95">
          <cell r="B95">
            <v>3400595</v>
          </cell>
          <cell r="C95">
            <v>595</v>
          </cell>
          <cell r="D95" t="str">
            <v>Age &amp; Condition</v>
          </cell>
          <cell r="E95">
            <v>34</v>
          </cell>
          <cell r="F95" t="str">
            <v>00595</v>
          </cell>
          <cell r="G95" t="str">
            <v>LV Excess Press Meas Sta</v>
          </cell>
        </row>
        <row r="96">
          <cell r="B96">
            <v>3400597</v>
          </cell>
          <cell r="C96">
            <v>597</v>
          </cell>
          <cell r="D96" t="str">
            <v>Age &amp; Condition</v>
          </cell>
          <cell r="E96">
            <v>34</v>
          </cell>
          <cell r="F96" t="str">
            <v>00597</v>
          </cell>
          <cell r="G96" t="str">
            <v>Service Regulators Replace</v>
          </cell>
        </row>
        <row r="97">
          <cell r="B97">
            <v>3400889</v>
          </cell>
          <cell r="C97">
            <v>889</v>
          </cell>
          <cell r="D97" t="str">
            <v>Corporate Allocation</v>
          </cell>
          <cell r="E97">
            <v>34</v>
          </cell>
          <cell r="F97" t="str">
            <v>00889</v>
          </cell>
          <cell r="G97" t="str">
            <v>Interco Transfers - Non</v>
          </cell>
        </row>
        <row r="98">
          <cell r="B98">
            <v>3400901</v>
          </cell>
          <cell r="C98">
            <v>901</v>
          </cell>
          <cell r="D98" t="str">
            <v>Support Services</v>
          </cell>
          <cell r="E98">
            <v>34</v>
          </cell>
          <cell r="F98" t="str">
            <v>00901</v>
          </cell>
          <cell r="G98" t="str">
            <v>Service Regulators Replacement</v>
          </cell>
        </row>
        <row r="99">
          <cell r="B99">
            <v>3400903</v>
          </cell>
          <cell r="C99">
            <v>903</v>
          </cell>
          <cell r="D99" t="str">
            <v>Support Services</v>
          </cell>
          <cell r="E99">
            <v>34</v>
          </cell>
          <cell r="F99" t="str">
            <v>00903</v>
          </cell>
          <cell r="G99" t="str">
            <v>General Structures</v>
          </cell>
        </row>
        <row r="100">
          <cell r="B100">
            <v>3400905</v>
          </cell>
          <cell r="C100">
            <v>905</v>
          </cell>
          <cell r="D100" t="str">
            <v>Support Services</v>
          </cell>
          <cell r="E100">
            <v>34</v>
          </cell>
          <cell r="F100" t="str">
            <v>00905</v>
          </cell>
          <cell r="G100" t="str">
            <v>Misc Building Equipment</v>
          </cell>
        </row>
        <row r="101">
          <cell r="B101">
            <v>3400909</v>
          </cell>
          <cell r="C101">
            <v>909</v>
          </cell>
          <cell r="D101" t="str">
            <v>Support Services</v>
          </cell>
          <cell r="E101">
            <v>34</v>
          </cell>
          <cell r="F101" t="str">
            <v>00909</v>
          </cell>
          <cell r="G101" t="str">
            <v>Communications Equipment</v>
          </cell>
        </row>
        <row r="102">
          <cell r="B102">
            <v>3400911</v>
          </cell>
          <cell r="C102">
            <v>911</v>
          </cell>
          <cell r="D102" t="str">
            <v>Segment IT</v>
          </cell>
          <cell r="E102">
            <v>34</v>
          </cell>
          <cell r="F102" t="str">
            <v>00911</v>
          </cell>
          <cell r="G102" t="str">
            <v>Miscellaneous</v>
          </cell>
        </row>
        <row r="103">
          <cell r="B103">
            <v>3400913</v>
          </cell>
          <cell r="C103">
            <v>913</v>
          </cell>
          <cell r="D103" t="str">
            <v>Segment IT</v>
          </cell>
          <cell r="E103">
            <v>34</v>
          </cell>
          <cell r="F103" t="str">
            <v>00913</v>
          </cell>
          <cell r="G103" t="str">
            <v>EDP Software</v>
          </cell>
        </row>
        <row r="104">
          <cell r="B104">
            <v>3400915</v>
          </cell>
          <cell r="C104">
            <v>915</v>
          </cell>
          <cell r="D104" t="str">
            <v>Support Services</v>
          </cell>
          <cell r="E104">
            <v>34</v>
          </cell>
          <cell r="F104" t="str">
            <v>00915</v>
          </cell>
          <cell r="G104" t="str">
            <v>Miscellaneous</v>
          </cell>
        </row>
        <row r="105">
          <cell r="B105">
            <v>3400998</v>
          </cell>
          <cell r="C105">
            <v>998</v>
          </cell>
          <cell r="D105" t="str">
            <v>Age &amp; Condition</v>
          </cell>
          <cell r="E105">
            <v>34</v>
          </cell>
          <cell r="F105" t="str">
            <v>00998</v>
          </cell>
          <cell r="G105" t="str">
            <v>Interco Transfers - CDC</v>
          </cell>
        </row>
        <row r="106">
          <cell r="B106">
            <v>3405550</v>
          </cell>
          <cell r="C106">
            <v>5550</v>
          </cell>
          <cell r="D106" t="str">
            <v>Growth Cont/Reim</v>
          </cell>
          <cell r="E106">
            <v>34</v>
          </cell>
          <cell r="F106" t="str">
            <v>05550</v>
          </cell>
          <cell r="G106" t="str">
            <v>Mains - New Business</v>
          </cell>
        </row>
        <row r="107">
          <cell r="B107">
            <v>3405570</v>
          </cell>
          <cell r="C107">
            <v>5570</v>
          </cell>
          <cell r="D107" t="str">
            <v>Age &amp; Condition Cont/Reim</v>
          </cell>
          <cell r="E107">
            <v>34</v>
          </cell>
          <cell r="F107" t="str">
            <v>05570</v>
          </cell>
          <cell r="G107" t="str">
            <v>Mains - Leakage Elim</v>
          </cell>
        </row>
        <row r="108">
          <cell r="B108">
            <v>3405590</v>
          </cell>
          <cell r="C108">
            <v>5590</v>
          </cell>
          <cell r="D108" t="str">
            <v>Betterment Cont/Reim</v>
          </cell>
          <cell r="E108">
            <v>34</v>
          </cell>
          <cell r="F108" t="str">
            <v>05590</v>
          </cell>
          <cell r="G108" t="str">
            <v>Mains - Service Improvemt</v>
          </cell>
        </row>
        <row r="109">
          <cell r="B109">
            <v>3405610</v>
          </cell>
          <cell r="C109">
            <v>5610</v>
          </cell>
          <cell r="D109" t="str">
            <v>Public Improvement Cont/Reim</v>
          </cell>
          <cell r="E109">
            <v>34</v>
          </cell>
          <cell r="F109" t="str">
            <v>05610</v>
          </cell>
          <cell r="G109" t="str">
            <v>Mains - Street Improvemt</v>
          </cell>
        </row>
        <row r="110">
          <cell r="B110">
            <v>3405630</v>
          </cell>
          <cell r="C110">
            <v>5630</v>
          </cell>
          <cell r="D110" t="str">
            <v>Growth Cont/Reim</v>
          </cell>
          <cell r="E110">
            <v>34</v>
          </cell>
          <cell r="F110" t="str">
            <v>05630</v>
          </cell>
          <cell r="G110" t="str">
            <v>Service Lines - New</v>
          </cell>
        </row>
        <row r="111">
          <cell r="B111">
            <v>3405650</v>
          </cell>
          <cell r="C111">
            <v>5650</v>
          </cell>
          <cell r="D111" t="str">
            <v>Age &amp; Condition Cont/Reim</v>
          </cell>
          <cell r="E111">
            <v>34</v>
          </cell>
          <cell r="F111" t="str">
            <v>05650</v>
          </cell>
          <cell r="G111" t="str">
            <v>Service Lines - Replaced</v>
          </cell>
        </row>
        <row r="112">
          <cell r="B112">
            <v>3405671</v>
          </cell>
          <cell r="C112">
            <v>5671</v>
          </cell>
          <cell r="D112" t="str">
            <v>Growth</v>
          </cell>
          <cell r="E112">
            <v>34</v>
          </cell>
          <cell r="F112" t="str">
            <v>05671</v>
          </cell>
          <cell r="G112" t="str">
            <v>Meters</v>
          </cell>
        </row>
        <row r="113">
          <cell r="B113">
            <v>3405672</v>
          </cell>
          <cell r="C113">
            <v>5672</v>
          </cell>
          <cell r="D113" t="str">
            <v>Age &amp; Condition</v>
          </cell>
          <cell r="E113">
            <v>34</v>
          </cell>
          <cell r="F113" t="str">
            <v>05672</v>
          </cell>
          <cell r="G113" t="str">
            <v>Meters</v>
          </cell>
        </row>
        <row r="114">
          <cell r="B114">
            <v>3405690</v>
          </cell>
          <cell r="C114">
            <v>5690</v>
          </cell>
          <cell r="D114" t="str">
            <v>Growth Cont/Reim</v>
          </cell>
          <cell r="E114">
            <v>34</v>
          </cell>
          <cell r="F114" t="str">
            <v>05690</v>
          </cell>
          <cell r="G114" t="e">
            <v>#N/A</v>
          </cell>
        </row>
        <row r="115">
          <cell r="B115">
            <v>3405710</v>
          </cell>
          <cell r="C115">
            <v>5710</v>
          </cell>
          <cell r="D115" t="str">
            <v>Growth Cont/Reim</v>
          </cell>
          <cell r="E115">
            <v>34</v>
          </cell>
          <cell r="F115" t="str">
            <v>05710</v>
          </cell>
          <cell r="G115" t="str">
            <v>House Regulators - New</v>
          </cell>
        </row>
        <row r="116">
          <cell r="B116">
            <v>3405730</v>
          </cell>
          <cell r="C116">
            <v>5730</v>
          </cell>
          <cell r="D116" t="str">
            <v>Growth Cont/Reim</v>
          </cell>
          <cell r="E116">
            <v>34</v>
          </cell>
          <cell r="F116" t="str">
            <v>05730</v>
          </cell>
          <cell r="G116" t="str">
            <v>Plant Regulators - New</v>
          </cell>
        </row>
        <row r="117">
          <cell r="B117">
            <v>3405810</v>
          </cell>
          <cell r="C117">
            <v>5810</v>
          </cell>
          <cell r="D117" t="str">
            <v>Age &amp; Condition Cont/Reim</v>
          </cell>
          <cell r="E117">
            <v>34</v>
          </cell>
          <cell r="F117" t="str">
            <v>05810</v>
          </cell>
          <cell r="G117" t="str">
            <v>House Regulators -Replace</v>
          </cell>
        </row>
        <row r="118">
          <cell r="B118">
            <v>3405871</v>
          </cell>
          <cell r="C118">
            <v>5871</v>
          </cell>
          <cell r="D118" t="str">
            <v>Growth</v>
          </cell>
          <cell r="E118">
            <v>34</v>
          </cell>
          <cell r="F118" t="str">
            <v>05871</v>
          </cell>
          <cell r="G118" t="str">
            <v>LV Excess Press Meas Sta</v>
          </cell>
        </row>
        <row r="119">
          <cell r="B119">
            <v>3405872</v>
          </cell>
          <cell r="C119">
            <v>5872</v>
          </cell>
          <cell r="D119" t="str">
            <v>Age &amp; Condition</v>
          </cell>
          <cell r="E119">
            <v>34</v>
          </cell>
          <cell r="F119" t="str">
            <v>05872</v>
          </cell>
          <cell r="G119" t="str">
            <v>LV Excess Press Meas Sta</v>
          </cell>
        </row>
        <row r="120">
          <cell r="B120">
            <v>34058710</v>
          </cell>
          <cell r="C120">
            <v>58710</v>
          </cell>
          <cell r="D120" t="str">
            <v>Growth Cont/Reim</v>
          </cell>
          <cell r="E120">
            <v>34</v>
          </cell>
          <cell r="F120" t="str">
            <v>058710</v>
          </cell>
          <cell r="G120" t="str">
            <v>LV Excess Press Meas Sta</v>
          </cell>
        </row>
        <row r="121">
          <cell r="B121">
            <v>34058720</v>
          </cell>
          <cell r="C121">
            <v>58720</v>
          </cell>
          <cell r="D121" t="str">
            <v>Age &amp; Condition Cont/Reim</v>
          </cell>
          <cell r="E121">
            <v>34</v>
          </cell>
          <cell r="F121" t="str">
            <v>058720</v>
          </cell>
          <cell r="G121" t="str">
            <v>LV Excess Press Meas Sta</v>
          </cell>
        </row>
        <row r="122">
          <cell r="B122">
            <v>3407157</v>
          </cell>
          <cell r="C122">
            <v>7157</v>
          </cell>
          <cell r="D122" t="str">
            <v>Age &amp; Condition</v>
          </cell>
          <cell r="E122">
            <v>34</v>
          </cell>
          <cell r="F122" t="str">
            <v>07157</v>
          </cell>
          <cell r="G122" t="str">
            <v>Beaumont AMRP 2011</v>
          </cell>
        </row>
        <row r="123">
          <cell r="B123">
            <v>3407211</v>
          </cell>
          <cell r="C123">
            <v>7211</v>
          </cell>
          <cell r="D123" t="str">
            <v>Age &amp; Condition</v>
          </cell>
          <cell r="E123">
            <v>34</v>
          </cell>
          <cell r="F123" t="str">
            <v>07211</v>
          </cell>
          <cell r="G123" t="str">
            <v>PM Tracy Road AMRP 2012</v>
          </cell>
        </row>
        <row r="124">
          <cell r="B124">
            <v>3407215</v>
          </cell>
          <cell r="C124">
            <v>7215</v>
          </cell>
          <cell r="D124" t="str">
            <v>Age &amp; Condition</v>
          </cell>
          <cell r="E124">
            <v>34</v>
          </cell>
          <cell r="F124" t="str">
            <v>07215</v>
          </cell>
          <cell r="G124" t="str">
            <v>Sheldon Av-S 17th St AMRP, Columbus</v>
          </cell>
        </row>
        <row r="125">
          <cell r="B125">
            <v>3407225</v>
          </cell>
          <cell r="C125">
            <v>7225</v>
          </cell>
          <cell r="D125" t="str">
            <v>Age &amp; Condition</v>
          </cell>
          <cell r="E125">
            <v>34</v>
          </cell>
          <cell r="F125" t="str">
            <v>07225</v>
          </cell>
          <cell r="G125" t="str">
            <v>Wolfe Road - Bay Village 2012 AMRP</v>
          </cell>
        </row>
        <row r="126">
          <cell r="B126">
            <v>3407235</v>
          </cell>
          <cell r="C126">
            <v>7235</v>
          </cell>
          <cell r="D126" t="str">
            <v>Age &amp; Condition</v>
          </cell>
          <cell r="E126">
            <v>34</v>
          </cell>
          <cell r="F126" t="str">
            <v>07235</v>
          </cell>
          <cell r="G126" t="str">
            <v>Beechbank AMRP</v>
          </cell>
        </row>
        <row r="127">
          <cell r="B127">
            <v>3407239</v>
          </cell>
          <cell r="C127">
            <v>7239</v>
          </cell>
          <cell r="D127" t="str">
            <v>Age &amp; Condition</v>
          </cell>
          <cell r="E127">
            <v>34</v>
          </cell>
          <cell r="F127" t="str">
            <v>07239</v>
          </cell>
          <cell r="G127" t="str">
            <v>Northwest Blvd AMRP</v>
          </cell>
        </row>
        <row r="128">
          <cell r="B128">
            <v>3407245</v>
          </cell>
          <cell r="C128">
            <v>7245</v>
          </cell>
          <cell r="D128" t="str">
            <v>Age &amp; Condition</v>
          </cell>
          <cell r="E128">
            <v>34</v>
          </cell>
          <cell r="F128" t="str">
            <v>07245</v>
          </cell>
          <cell r="G128" t="str">
            <v>Steubenville 2012 AMRP</v>
          </cell>
        </row>
        <row r="129">
          <cell r="B129">
            <v>3407259</v>
          </cell>
          <cell r="C129">
            <v>7259</v>
          </cell>
          <cell r="D129" t="str">
            <v>Age &amp; Condition</v>
          </cell>
          <cell r="E129">
            <v>34</v>
          </cell>
          <cell r="F129" t="str">
            <v>07259</v>
          </cell>
          <cell r="G129" t="str">
            <v>Middle Ave. - Elyria 2012 AMRP</v>
          </cell>
        </row>
        <row r="130">
          <cell r="B130">
            <v>3407261</v>
          </cell>
          <cell r="C130">
            <v>7261</v>
          </cell>
          <cell r="D130" t="str">
            <v>Age &amp; Condition</v>
          </cell>
          <cell r="E130">
            <v>34</v>
          </cell>
          <cell r="F130" t="str">
            <v>07261</v>
          </cell>
          <cell r="G130" t="str">
            <v>Osborn Road - Bay Village 2013 AMRP</v>
          </cell>
        </row>
        <row r="131">
          <cell r="B131">
            <v>3407263</v>
          </cell>
          <cell r="C131">
            <v>7263</v>
          </cell>
          <cell r="D131" t="str">
            <v>Age &amp; Condition</v>
          </cell>
          <cell r="E131">
            <v>34</v>
          </cell>
          <cell r="F131" t="str">
            <v>07263</v>
          </cell>
          <cell r="G131" t="str">
            <v>South 6th St. Coshocton AMRP 2012</v>
          </cell>
        </row>
        <row r="132">
          <cell r="B132">
            <v>3407265</v>
          </cell>
          <cell r="C132">
            <v>7265</v>
          </cell>
          <cell r="D132" t="str">
            <v>Age &amp; Condition</v>
          </cell>
          <cell r="E132">
            <v>34</v>
          </cell>
          <cell r="F132" t="str">
            <v>07265</v>
          </cell>
          <cell r="G132" t="str">
            <v>Gnadenhutten AMRP 2012</v>
          </cell>
        </row>
        <row r="133">
          <cell r="B133">
            <v>3407271</v>
          </cell>
          <cell r="C133">
            <v>7271</v>
          </cell>
          <cell r="D133" t="str">
            <v>Age &amp; Condition</v>
          </cell>
          <cell r="E133">
            <v>34</v>
          </cell>
          <cell r="F133" t="str">
            <v>07271</v>
          </cell>
          <cell r="G133" t="str">
            <v>PM Chillicothe 7th and  8th St AMRP</v>
          </cell>
        </row>
        <row r="134">
          <cell r="B134">
            <v>3407279</v>
          </cell>
          <cell r="C134">
            <v>7279</v>
          </cell>
          <cell r="D134" t="str">
            <v>Age &amp; Condition</v>
          </cell>
          <cell r="E134">
            <v>34</v>
          </cell>
          <cell r="F134" t="str">
            <v>07279</v>
          </cell>
          <cell r="G134" t="str">
            <v>Malvern IP PUCO - AMRP 2012</v>
          </cell>
        </row>
        <row r="135">
          <cell r="B135">
            <v>3407281</v>
          </cell>
          <cell r="C135">
            <v>7281</v>
          </cell>
          <cell r="D135" t="str">
            <v>Age &amp; Condition</v>
          </cell>
          <cell r="E135">
            <v>34</v>
          </cell>
          <cell r="F135" t="str">
            <v>07281</v>
          </cell>
          <cell r="G135" t="str">
            <v>W. Second St. (Salem) AMRP 2012</v>
          </cell>
        </row>
        <row r="136">
          <cell r="B136">
            <v>3407283</v>
          </cell>
          <cell r="C136">
            <v>7283</v>
          </cell>
          <cell r="D136" t="str">
            <v>Age &amp; Condition</v>
          </cell>
          <cell r="E136">
            <v>34</v>
          </cell>
          <cell r="F136" t="str">
            <v>07283</v>
          </cell>
          <cell r="G136" t="str">
            <v>PM St Clairsville AMRP</v>
          </cell>
        </row>
        <row r="137">
          <cell r="B137">
            <v>3407285</v>
          </cell>
          <cell r="C137">
            <v>7285</v>
          </cell>
          <cell r="D137" t="str">
            <v>Age &amp; Condition</v>
          </cell>
          <cell r="E137">
            <v>34</v>
          </cell>
          <cell r="F137" t="str">
            <v>07285</v>
          </cell>
          <cell r="G137" t="str">
            <v>Olentangy St AMRP</v>
          </cell>
        </row>
        <row r="138">
          <cell r="B138">
            <v>3407291</v>
          </cell>
          <cell r="C138">
            <v>7291</v>
          </cell>
          <cell r="D138" t="str">
            <v>Age &amp; Condition</v>
          </cell>
          <cell r="E138">
            <v>34</v>
          </cell>
          <cell r="F138" t="str">
            <v>07291</v>
          </cell>
          <cell r="G138" t="str">
            <v>Boyce AMRP</v>
          </cell>
        </row>
        <row r="139">
          <cell r="B139">
            <v>3407295</v>
          </cell>
          <cell r="C139">
            <v>7295</v>
          </cell>
          <cell r="D139" t="str">
            <v>Age &amp; Condition</v>
          </cell>
          <cell r="E139">
            <v>34</v>
          </cell>
          <cell r="F139" t="str">
            <v>07295</v>
          </cell>
          <cell r="G139" t="str">
            <v>Cassilly AMRP</v>
          </cell>
        </row>
        <row r="140">
          <cell r="B140">
            <v>3407297</v>
          </cell>
          <cell r="C140">
            <v>7297</v>
          </cell>
          <cell r="D140" t="str">
            <v>Age &amp; Condition</v>
          </cell>
          <cell r="E140">
            <v>34</v>
          </cell>
          <cell r="F140" t="str">
            <v>07297</v>
          </cell>
          <cell r="G140" t="str">
            <v>Gladstone AMRP</v>
          </cell>
        </row>
        <row r="141">
          <cell r="B141">
            <v>3407305</v>
          </cell>
          <cell r="C141">
            <v>7305</v>
          </cell>
          <cell r="D141" t="str">
            <v>Age &amp; Condition</v>
          </cell>
          <cell r="E141">
            <v>34</v>
          </cell>
          <cell r="F141" t="str">
            <v>07305</v>
          </cell>
          <cell r="G141">
            <v>7305</v>
          </cell>
        </row>
        <row r="142">
          <cell r="B142">
            <v>3407309</v>
          </cell>
          <cell r="C142">
            <v>7309</v>
          </cell>
          <cell r="D142" t="str">
            <v>Age &amp; Condition</v>
          </cell>
          <cell r="E142">
            <v>34</v>
          </cell>
          <cell r="F142" t="str">
            <v>07309</v>
          </cell>
          <cell r="G142" t="str">
            <v>Heffner AMRP</v>
          </cell>
        </row>
        <row r="143">
          <cell r="B143">
            <v>3407315</v>
          </cell>
          <cell r="C143">
            <v>7315</v>
          </cell>
          <cell r="D143" t="str">
            <v>Age &amp; Condition</v>
          </cell>
          <cell r="E143">
            <v>34</v>
          </cell>
          <cell r="F143" t="str">
            <v>07315</v>
          </cell>
          <cell r="G143" t="str">
            <v>CASTLE AMRP</v>
          </cell>
        </row>
        <row r="144">
          <cell r="B144">
            <v>3407319</v>
          </cell>
          <cell r="C144">
            <v>7319</v>
          </cell>
          <cell r="D144" t="str">
            <v>Age &amp; Condition</v>
          </cell>
          <cell r="E144">
            <v>34</v>
          </cell>
          <cell r="F144" t="str">
            <v>07319</v>
          </cell>
          <cell r="G144" t="str">
            <v>Windsor AMRP</v>
          </cell>
        </row>
        <row r="145">
          <cell r="B145">
            <v>3407321</v>
          </cell>
          <cell r="C145">
            <v>7321</v>
          </cell>
          <cell r="D145" t="str">
            <v>Age &amp; Condition</v>
          </cell>
          <cell r="E145">
            <v>34</v>
          </cell>
          <cell r="F145" t="str">
            <v>07321</v>
          </cell>
          <cell r="G145">
            <v>7321</v>
          </cell>
        </row>
        <row r="146">
          <cell r="B146">
            <v>3407323</v>
          </cell>
          <cell r="C146">
            <v>7323</v>
          </cell>
          <cell r="D146" t="str">
            <v>Age &amp; Condition</v>
          </cell>
          <cell r="E146">
            <v>34</v>
          </cell>
          <cell r="F146" t="str">
            <v>07323</v>
          </cell>
          <cell r="G146" t="e">
            <v>#N/A</v>
          </cell>
        </row>
        <row r="147">
          <cell r="B147">
            <v>3407325</v>
          </cell>
          <cell r="C147">
            <v>7325</v>
          </cell>
          <cell r="D147" t="str">
            <v>Age &amp; Condition</v>
          </cell>
          <cell r="E147">
            <v>34</v>
          </cell>
          <cell r="F147" t="str">
            <v>07325</v>
          </cell>
          <cell r="G147" t="e">
            <v>#N/A</v>
          </cell>
        </row>
        <row r="148">
          <cell r="B148">
            <v>3407327</v>
          </cell>
          <cell r="C148">
            <v>7327</v>
          </cell>
          <cell r="D148" t="str">
            <v>Age &amp; Condition</v>
          </cell>
          <cell r="E148">
            <v>34</v>
          </cell>
          <cell r="F148" t="str">
            <v>07327</v>
          </cell>
          <cell r="G148" t="str">
            <v>Yates 2 AMRP</v>
          </cell>
        </row>
        <row r="149">
          <cell r="B149">
            <v>3407329</v>
          </cell>
          <cell r="C149">
            <v>7329</v>
          </cell>
          <cell r="D149" t="str">
            <v>Age &amp; Condition</v>
          </cell>
          <cell r="E149">
            <v>34</v>
          </cell>
          <cell r="F149" t="str">
            <v>07329</v>
          </cell>
          <cell r="G149" t="e">
            <v>#N/A</v>
          </cell>
        </row>
        <row r="150">
          <cell r="B150">
            <v>3407333</v>
          </cell>
          <cell r="C150">
            <v>7333</v>
          </cell>
          <cell r="D150" t="str">
            <v>Age &amp; Condition</v>
          </cell>
          <cell r="E150">
            <v>34</v>
          </cell>
          <cell r="F150" t="str">
            <v>07333</v>
          </cell>
          <cell r="G150" t="str">
            <v>PM Elm Street 16-inch Replacement AMRP</v>
          </cell>
        </row>
        <row r="151">
          <cell r="B151">
            <v>3407335</v>
          </cell>
          <cell r="C151">
            <v>7335</v>
          </cell>
          <cell r="D151" t="str">
            <v>Age &amp; Condition</v>
          </cell>
          <cell r="E151">
            <v>34</v>
          </cell>
          <cell r="F151" t="str">
            <v>07335</v>
          </cell>
          <cell r="G151" t="str">
            <v>Deming Ave. AMRP</v>
          </cell>
        </row>
        <row r="152">
          <cell r="B152">
            <v>3407339</v>
          </cell>
          <cell r="C152">
            <v>7339</v>
          </cell>
          <cell r="D152" t="str">
            <v>Age &amp; Condition</v>
          </cell>
          <cell r="E152">
            <v>34</v>
          </cell>
          <cell r="F152" t="str">
            <v>07339</v>
          </cell>
          <cell r="G152" t="str">
            <v>Racine and  Whitehead AMRP</v>
          </cell>
        </row>
        <row r="153">
          <cell r="B153">
            <v>3407341</v>
          </cell>
          <cell r="C153">
            <v>7341</v>
          </cell>
          <cell r="D153" t="str">
            <v>Age &amp; Condition</v>
          </cell>
          <cell r="E153">
            <v>34</v>
          </cell>
          <cell r="F153" t="str">
            <v>07341</v>
          </cell>
          <cell r="G153" t="str">
            <v>Bullit Park AMRP</v>
          </cell>
        </row>
        <row r="154">
          <cell r="B154">
            <v>3407343</v>
          </cell>
          <cell r="C154">
            <v>7343</v>
          </cell>
          <cell r="D154" t="str">
            <v>Age &amp; Condition</v>
          </cell>
          <cell r="E154">
            <v>34</v>
          </cell>
          <cell r="F154" t="str">
            <v>07343</v>
          </cell>
          <cell r="G154" t="str">
            <v>PM</v>
          </cell>
        </row>
        <row r="155">
          <cell r="B155">
            <v>3407345</v>
          </cell>
          <cell r="C155">
            <v>7345</v>
          </cell>
          <cell r="D155" t="str">
            <v>Age &amp; Condition</v>
          </cell>
          <cell r="E155">
            <v>34</v>
          </cell>
          <cell r="F155" t="str">
            <v>07345</v>
          </cell>
          <cell r="G155" t="str">
            <v>Marengo and Anthony Wayne Trail AMRP</v>
          </cell>
        </row>
        <row r="156">
          <cell r="B156">
            <v>3407347</v>
          </cell>
          <cell r="C156">
            <v>7347</v>
          </cell>
          <cell r="D156" t="str">
            <v>Age &amp; Condition</v>
          </cell>
          <cell r="E156">
            <v>34</v>
          </cell>
          <cell r="F156" t="str">
            <v>07347</v>
          </cell>
          <cell r="G156" t="str">
            <v>Dryden 2 AMRP</v>
          </cell>
        </row>
        <row r="157">
          <cell r="B157">
            <v>3407353</v>
          </cell>
          <cell r="C157">
            <v>7353</v>
          </cell>
          <cell r="D157" t="str">
            <v>Age &amp; Condition</v>
          </cell>
          <cell r="E157">
            <v>34</v>
          </cell>
          <cell r="F157" t="str">
            <v>07353</v>
          </cell>
          <cell r="G157" t="str">
            <v>Lawson Avenue - Steubenville AMRP</v>
          </cell>
        </row>
        <row r="158">
          <cell r="B158">
            <v>3407355</v>
          </cell>
          <cell r="C158">
            <v>7355</v>
          </cell>
          <cell r="D158" t="str">
            <v>Age &amp; Condition</v>
          </cell>
          <cell r="E158">
            <v>34</v>
          </cell>
          <cell r="F158" t="str">
            <v>07355</v>
          </cell>
          <cell r="G158" t="str">
            <v>Market Street - Steubenville AMRP</v>
          </cell>
        </row>
        <row r="159">
          <cell r="B159">
            <v>3407357</v>
          </cell>
          <cell r="C159">
            <v>7357</v>
          </cell>
          <cell r="D159" t="str">
            <v>Age &amp; Condition</v>
          </cell>
          <cell r="E159">
            <v>34</v>
          </cell>
          <cell r="F159" t="str">
            <v>07357</v>
          </cell>
          <cell r="G159" t="str">
            <v>Maryland Avenue - Steubenville AMRP</v>
          </cell>
        </row>
        <row r="160">
          <cell r="B160">
            <v>3407359</v>
          </cell>
          <cell r="C160">
            <v>7359</v>
          </cell>
          <cell r="D160" t="str">
            <v>Age &amp; Condition</v>
          </cell>
          <cell r="E160">
            <v>34</v>
          </cell>
          <cell r="F160" t="str">
            <v>07359</v>
          </cell>
          <cell r="G160" t="str">
            <v>Glenmoor 2013 AMRP</v>
          </cell>
        </row>
        <row r="161">
          <cell r="B161">
            <v>3407361</v>
          </cell>
          <cell r="C161">
            <v>7361</v>
          </cell>
          <cell r="D161" t="str">
            <v>Age &amp; Condition</v>
          </cell>
          <cell r="E161">
            <v>34</v>
          </cell>
          <cell r="F161" t="str">
            <v>07361</v>
          </cell>
          <cell r="G161" t="str">
            <v>N 5th St AMRP</v>
          </cell>
        </row>
        <row r="162">
          <cell r="B162">
            <v>3407363</v>
          </cell>
          <cell r="C162">
            <v>7363</v>
          </cell>
          <cell r="D162" t="str">
            <v>Age &amp; Condition</v>
          </cell>
          <cell r="E162">
            <v>34</v>
          </cell>
          <cell r="F162" t="str">
            <v>07363</v>
          </cell>
          <cell r="G162" t="str">
            <v>Euclid Av AMRP</v>
          </cell>
        </row>
        <row r="163">
          <cell r="B163">
            <v>3407367</v>
          </cell>
          <cell r="C163">
            <v>7367</v>
          </cell>
          <cell r="D163" t="str">
            <v>Age &amp; Condition</v>
          </cell>
          <cell r="E163">
            <v>34</v>
          </cell>
          <cell r="F163" t="str">
            <v>07367</v>
          </cell>
          <cell r="G163" t="str">
            <v>union st ashland amrp 2013</v>
          </cell>
        </row>
        <row r="164">
          <cell r="B164">
            <v>3407369</v>
          </cell>
          <cell r="C164">
            <v>7369</v>
          </cell>
          <cell r="D164" t="str">
            <v>Age &amp; Condition</v>
          </cell>
          <cell r="E164">
            <v>34</v>
          </cell>
          <cell r="F164" t="str">
            <v>07369</v>
          </cell>
          <cell r="G164" t="str">
            <v>first st</v>
          </cell>
        </row>
        <row r="165">
          <cell r="B165">
            <v>3407373</v>
          </cell>
          <cell r="C165">
            <v>7373</v>
          </cell>
          <cell r="D165" t="str">
            <v>Growth</v>
          </cell>
          <cell r="E165">
            <v>34</v>
          </cell>
          <cell r="F165" t="str">
            <v>07373</v>
          </cell>
          <cell r="G165" t="str">
            <v>E. Fulton 1 AMRP</v>
          </cell>
        </row>
        <row r="166">
          <cell r="B166">
            <v>3407375</v>
          </cell>
          <cell r="C166">
            <v>7375</v>
          </cell>
          <cell r="D166" t="str">
            <v>Age &amp; Condition</v>
          </cell>
          <cell r="E166">
            <v>34</v>
          </cell>
          <cell r="F166" t="str">
            <v>07375</v>
          </cell>
          <cell r="G166" t="str">
            <v>lucas 2013 amrp</v>
          </cell>
        </row>
        <row r="167">
          <cell r="B167">
            <v>3407377</v>
          </cell>
          <cell r="C167">
            <v>7377</v>
          </cell>
          <cell r="D167" t="str">
            <v>Age &amp; Condition</v>
          </cell>
          <cell r="E167">
            <v>34</v>
          </cell>
          <cell r="F167" t="str">
            <v>07377</v>
          </cell>
          <cell r="G167" t="str">
            <v>Kenton A AMRP</v>
          </cell>
        </row>
        <row r="168">
          <cell r="B168">
            <v>3407379</v>
          </cell>
          <cell r="C168">
            <v>7379</v>
          </cell>
          <cell r="D168" t="str">
            <v>Age &amp; Condition</v>
          </cell>
          <cell r="E168">
            <v>34</v>
          </cell>
          <cell r="F168" t="str">
            <v>07379</v>
          </cell>
          <cell r="G168" t="str">
            <v>Kenton B AMRP</v>
          </cell>
        </row>
        <row r="169">
          <cell r="B169">
            <v>3407387</v>
          </cell>
          <cell r="C169">
            <v>7387</v>
          </cell>
          <cell r="D169" t="str">
            <v>Age &amp; Condition</v>
          </cell>
          <cell r="E169">
            <v>34</v>
          </cell>
          <cell r="F169" t="str">
            <v>07387</v>
          </cell>
          <cell r="G169" t="str">
            <v>Roosevelt and  Powell AMRP</v>
          </cell>
        </row>
        <row r="170">
          <cell r="B170">
            <v>3407389</v>
          </cell>
          <cell r="C170">
            <v>7389</v>
          </cell>
          <cell r="D170" t="str">
            <v>Age &amp; Condition</v>
          </cell>
          <cell r="E170">
            <v>34</v>
          </cell>
          <cell r="F170" t="str">
            <v>07389</v>
          </cell>
          <cell r="G170" t="str">
            <v>AMRP 2013 - Second St. NE (Carrollton)</v>
          </cell>
        </row>
        <row r="171">
          <cell r="B171">
            <v>3407391</v>
          </cell>
          <cell r="C171">
            <v>7391</v>
          </cell>
          <cell r="D171" t="str">
            <v>Age &amp; Condition</v>
          </cell>
          <cell r="E171">
            <v>34</v>
          </cell>
          <cell r="F171" t="str">
            <v>07391</v>
          </cell>
          <cell r="G171" t="str">
            <v>MT. CARMEL AMRP</v>
          </cell>
        </row>
        <row r="172">
          <cell r="B172">
            <v>3407393</v>
          </cell>
          <cell r="C172">
            <v>7393</v>
          </cell>
          <cell r="D172" t="str">
            <v>Age &amp; Condition</v>
          </cell>
          <cell r="E172">
            <v>34</v>
          </cell>
          <cell r="F172" t="str">
            <v>07393</v>
          </cell>
          <cell r="G172" t="str">
            <v>AMRP 2013 - State and  Union (Alliance)</v>
          </cell>
        </row>
        <row r="173">
          <cell r="B173">
            <v>3407397</v>
          </cell>
          <cell r="C173">
            <v>7397</v>
          </cell>
          <cell r="D173" t="str">
            <v>Age &amp; Condition</v>
          </cell>
          <cell r="E173">
            <v>34</v>
          </cell>
          <cell r="F173" t="str">
            <v>07397</v>
          </cell>
          <cell r="G173" t="str">
            <v>Wood and  Kenmore AMRP 2013</v>
          </cell>
        </row>
        <row r="174">
          <cell r="B174">
            <v>3407399</v>
          </cell>
          <cell r="C174">
            <v>7399</v>
          </cell>
          <cell r="D174" t="str">
            <v>Age &amp; Condition</v>
          </cell>
          <cell r="E174">
            <v>34</v>
          </cell>
          <cell r="F174" t="str">
            <v>07399</v>
          </cell>
          <cell r="G174" t="str">
            <v>Tuxedo and  Russell AMRP 2013</v>
          </cell>
        </row>
        <row r="175">
          <cell r="B175">
            <v>3407401</v>
          </cell>
          <cell r="C175">
            <v>7401</v>
          </cell>
          <cell r="D175" t="str">
            <v>Support Services</v>
          </cell>
          <cell r="E175">
            <v>34</v>
          </cell>
          <cell r="F175" t="str">
            <v>07401</v>
          </cell>
          <cell r="G175" t="str">
            <v>Coshocton MGP - 3rd St.</v>
          </cell>
        </row>
        <row r="176">
          <cell r="B176">
            <v>3407411</v>
          </cell>
          <cell r="C176">
            <v>7411</v>
          </cell>
          <cell r="D176" t="str">
            <v>Age &amp; Condition</v>
          </cell>
          <cell r="E176">
            <v>34</v>
          </cell>
          <cell r="F176" t="str">
            <v>07411</v>
          </cell>
          <cell r="G176" t="str">
            <v>PM Maumee River Crossing Perrysburg/Maumee</v>
          </cell>
        </row>
        <row r="177">
          <cell r="B177">
            <v>3407415</v>
          </cell>
          <cell r="C177">
            <v>7415</v>
          </cell>
          <cell r="D177" t="str">
            <v>Public Improvement</v>
          </cell>
          <cell r="E177">
            <v>34</v>
          </cell>
          <cell r="F177" t="str">
            <v>07415</v>
          </cell>
          <cell r="G177" t="str">
            <v>PM I-71 and Main Street</v>
          </cell>
        </row>
        <row r="178">
          <cell r="B178">
            <v>3407417</v>
          </cell>
          <cell r="C178">
            <v>7417</v>
          </cell>
          <cell r="D178" t="str">
            <v>Age &amp; Condition</v>
          </cell>
          <cell r="E178">
            <v>34</v>
          </cell>
          <cell r="F178" t="str">
            <v>07417</v>
          </cell>
          <cell r="G178" t="str">
            <v>PM Zanesville Phase II (AMRP)</v>
          </cell>
        </row>
        <row r="179">
          <cell r="B179">
            <v>3407427</v>
          </cell>
          <cell r="C179">
            <v>7427</v>
          </cell>
          <cell r="D179" t="str">
            <v>Age &amp; Condition</v>
          </cell>
          <cell r="E179">
            <v>34</v>
          </cell>
          <cell r="F179" t="str">
            <v>07427</v>
          </cell>
          <cell r="G179" t="str">
            <v>Oakley at Springmont</v>
          </cell>
        </row>
        <row r="180">
          <cell r="B180">
            <v>3407427</v>
          </cell>
          <cell r="C180">
            <v>7427</v>
          </cell>
          <cell r="D180" t="str">
            <v>Support Services</v>
          </cell>
          <cell r="E180">
            <v>34</v>
          </cell>
          <cell r="F180" t="str">
            <v>07427</v>
          </cell>
          <cell r="G180" t="str">
            <v>Oakley at Springmont</v>
          </cell>
        </row>
        <row r="181">
          <cell r="B181">
            <v>3407429</v>
          </cell>
          <cell r="C181">
            <v>7429</v>
          </cell>
          <cell r="D181" t="str">
            <v>Age &amp; Condition</v>
          </cell>
          <cell r="E181">
            <v>34</v>
          </cell>
          <cell r="F181" t="str">
            <v>07429</v>
          </cell>
          <cell r="G181" t="str">
            <v>Cassingham and  Ruhl AMRP</v>
          </cell>
        </row>
        <row r="182">
          <cell r="B182">
            <v>3407433</v>
          </cell>
          <cell r="C182">
            <v>7433</v>
          </cell>
          <cell r="D182" t="str">
            <v>Age &amp; Condition</v>
          </cell>
          <cell r="E182">
            <v>34</v>
          </cell>
          <cell r="F182" t="str">
            <v>07433</v>
          </cell>
          <cell r="G182" t="str">
            <v>2014 AMRP Cantebury - Westlake</v>
          </cell>
        </row>
        <row r="183">
          <cell r="B183">
            <v>3407435</v>
          </cell>
          <cell r="C183">
            <v>7435</v>
          </cell>
          <cell r="D183" t="str">
            <v>Age &amp; Condition</v>
          </cell>
          <cell r="E183">
            <v>34</v>
          </cell>
          <cell r="F183" t="str">
            <v>07435</v>
          </cell>
          <cell r="G183" t="str">
            <v>Lanier / Nethersole AMRP</v>
          </cell>
        </row>
        <row r="184">
          <cell r="B184">
            <v>3407437</v>
          </cell>
          <cell r="C184">
            <v>7437</v>
          </cell>
          <cell r="D184" t="str">
            <v>Age &amp; Condition</v>
          </cell>
          <cell r="E184">
            <v>34</v>
          </cell>
          <cell r="F184" t="str">
            <v>07437</v>
          </cell>
          <cell r="G184" t="str">
            <v>Knollwood AMRP</v>
          </cell>
        </row>
        <row r="185">
          <cell r="B185">
            <v>3407441</v>
          </cell>
          <cell r="C185">
            <v>7441</v>
          </cell>
          <cell r="D185" t="str">
            <v>Age &amp; Condition</v>
          </cell>
          <cell r="E185">
            <v>34</v>
          </cell>
          <cell r="F185" t="str">
            <v>07441</v>
          </cell>
          <cell r="G185" t="str">
            <v>Westmont and Northam AMRP</v>
          </cell>
        </row>
        <row r="186">
          <cell r="B186">
            <v>3407443</v>
          </cell>
          <cell r="C186">
            <v>7443</v>
          </cell>
          <cell r="D186" t="str">
            <v>Age &amp; Condition</v>
          </cell>
          <cell r="E186">
            <v>34</v>
          </cell>
          <cell r="F186" t="str">
            <v>07443</v>
          </cell>
          <cell r="G186" t="str">
            <v>Edgemont and Devon AMRP</v>
          </cell>
        </row>
        <row r="187">
          <cell r="B187">
            <v>3407443</v>
          </cell>
          <cell r="C187">
            <v>7443</v>
          </cell>
          <cell r="D187" t="str">
            <v>Support Services</v>
          </cell>
          <cell r="E187">
            <v>34</v>
          </cell>
          <cell r="F187" t="str">
            <v>07443</v>
          </cell>
          <cell r="G187" t="str">
            <v>Edgemont and Devon AMRP</v>
          </cell>
        </row>
        <row r="188">
          <cell r="B188">
            <v>3407445</v>
          </cell>
          <cell r="C188">
            <v>7445</v>
          </cell>
          <cell r="D188" t="str">
            <v>Age &amp; Condition</v>
          </cell>
          <cell r="E188">
            <v>34</v>
          </cell>
          <cell r="F188" t="str">
            <v>07445</v>
          </cell>
          <cell r="G188" t="str">
            <v>AMRP 2014 - Green and  Washington (Lisbon)</v>
          </cell>
        </row>
        <row r="189">
          <cell r="B189">
            <v>3407447</v>
          </cell>
          <cell r="C189">
            <v>7447</v>
          </cell>
          <cell r="D189" t="str">
            <v>Age &amp; Condition</v>
          </cell>
          <cell r="E189">
            <v>34</v>
          </cell>
          <cell r="F189" t="str">
            <v>07447</v>
          </cell>
          <cell r="G189" t="str">
            <v>Royal Forest Blvd and  Foster AMRP</v>
          </cell>
        </row>
        <row r="190">
          <cell r="B190">
            <v>3407449</v>
          </cell>
          <cell r="C190">
            <v>7449</v>
          </cell>
          <cell r="D190" t="str">
            <v>Age &amp; Condition</v>
          </cell>
          <cell r="E190">
            <v>34</v>
          </cell>
          <cell r="F190" t="str">
            <v>07449</v>
          </cell>
          <cell r="G190" t="str">
            <v>Vendome and  Argyle AMRP</v>
          </cell>
        </row>
        <row r="191">
          <cell r="B191">
            <v>3407451</v>
          </cell>
          <cell r="C191">
            <v>7451</v>
          </cell>
          <cell r="D191" t="str">
            <v>Age &amp; Condition</v>
          </cell>
          <cell r="E191">
            <v>34</v>
          </cell>
          <cell r="F191" t="str">
            <v>07451</v>
          </cell>
          <cell r="G191" t="str">
            <v>Union AMRP</v>
          </cell>
        </row>
        <row r="192">
          <cell r="B192">
            <v>3407453</v>
          </cell>
          <cell r="C192">
            <v>7453</v>
          </cell>
          <cell r="D192" t="str">
            <v>Age &amp; Condition</v>
          </cell>
          <cell r="E192">
            <v>34</v>
          </cell>
          <cell r="F192" t="str">
            <v>07453</v>
          </cell>
          <cell r="G192" t="str">
            <v>South Main Street - LaGrange</v>
          </cell>
        </row>
        <row r="193">
          <cell r="B193">
            <v>3407455</v>
          </cell>
          <cell r="C193">
            <v>7455</v>
          </cell>
          <cell r="D193" t="str">
            <v>Age &amp; Condition</v>
          </cell>
          <cell r="E193">
            <v>34</v>
          </cell>
          <cell r="F193" t="str">
            <v>07455</v>
          </cell>
          <cell r="G193" t="str">
            <v>Northmoor Pl and Montrose Wy AMRP</v>
          </cell>
        </row>
        <row r="194">
          <cell r="B194">
            <v>3407461</v>
          </cell>
          <cell r="C194">
            <v>7461</v>
          </cell>
          <cell r="D194" t="str">
            <v>Age &amp; Condition</v>
          </cell>
          <cell r="E194">
            <v>34</v>
          </cell>
          <cell r="F194" t="str">
            <v>07461</v>
          </cell>
          <cell r="G194" t="str">
            <v>2014 Drexel AMRP</v>
          </cell>
        </row>
        <row r="195">
          <cell r="B195">
            <v>3407465</v>
          </cell>
          <cell r="C195">
            <v>7465</v>
          </cell>
          <cell r="D195" t="str">
            <v>Age &amp; Condition</v>
          </cell>
          <cell r="E195">
            <v>34</v>
          </cell>
          <cell r="F195" t="str">
            <v>07465</v>
          </cell>
          <cell r="G195" t="str">
            <v>Greenwich AMRP</v>
          </cell>
        </row>
        <row r="196">
          <cell r="B196">
            <v>3407469</v>
          </cell>
          <cell r="C196">
            <v>7469</v>
          </cell>
          <cell r="D196" t="str">
            <v>Age &amp; Condition</v>
          </cell>
          <cell r="E196">
            <v>34</v>
          </cell>
          <cell r="F196" t="str">
            <v>07469</v>
          </cell>
          <cell r="G196" t="str">
            <v>Grace St AMRP</v>
          </cell>
        </row>
        <row r="197">
          <cell r="B197">
            <v>3407471</v>
          </cell>
          <cell r="C197">
            <v>7471</v>
          </cell>
          <cell r="D197" t="str">
            <v>Age &amp; Condition</v>
          </cell>
          <cell r="E197">
            <v>34</v>
          </cell>
          <cell r="F197" t="str">
            <v>07471</v>
          </cell>
          <cell r="G197" t="str">
            <v>AMRP - Elmore and  Barker</v>
          </cell>
        </row>
        <row r="198">
          <cell r="B198">
            <v>3407475</v>
          </cell>
          <cell r="C198">
            <v>7475</v>
          </cell>
          <cell r="D198" t="str">
            <v>Age &amp; Condition</v>
          </cell>
          <cell r="E198">
            <v>34</v>
          </cell>
          <cell r="F198" t="str">
            <v>07475</v>
          </cell>
          <cell r="G198" t="str">
            <v>Dunedin Rd and Calumet St AMRP</v>
          </cell>
        </row>
        <row r="199">
          <cell r="B199">
            <v>3407479</v>
          </cell>
          <cell r="C199">
            <v>7479</v>
          </cell>
          <cell r="D199" t="str">
            <v>Age &amp; Condition</v>
          </cell>
          <cell r="E199">
            <v>34</v>
          </cell>
          <cell r="F199" t="str">
            <v>07479</v>
          </cell>
          <cell r="G199" t="str">
            <v>Troy AMRP</v>
          </cell>
        </row>
        <row r="200">
          <cell r="B200">
            <v>3407483</v>
          </cell>
          <cell r="C200">
            <v>7483</v>
          </cell>
          <cell r="D200" t="str">
            <v>Age &amp; Condition</v>
          </cell>
          <cell r="E200">
            <v>34</v>
          </cell>
          <cell r="F200" t="str">
            <v>07483</v>
          </cell>
          <cell r="G200" t="str">
            <v>Washington St AMRP</v>
          </cell>
        </row>
        <row r="201">
          <cell r="B201">
            <v>3407485</v>
          </cell>
          <cell r="C201">
            <v>7485</v>
          </cell>
          <cell r="D201" t="str">
            <v>Age &amp; Condition</v>
          </cell>
          <cell r="E201">
            <v>34</v>
          </cell>
          <cell r="F201" t="str">
            <v>07485</v>
          </cell>
          <cell r="G201" t="str">
            <v>Tomb St AMRP</v>
          </cell>
        </row>
        <row r="202">
          <cell r="B202">
            <v>3407493</v>
          </cell>
          <cell r="C202">
            <v>7493</v>
          </cell>
          <cell r="D202" t="str">
            <v>Age &amp; Condition</v>
          </cell>
          <cell r="E202">
            <v>34</v>
          </cell>
          <cell r="F202" t="str">
            <v>07493</v>
          </cell>
          <cell r="G202" t="str">
            <v>2013 AMRP - West 29th Street - Lorain</v>
          </cell>
        </row>
        <row r="203">
          <cell r="B203">
            <v>3407503</v>
          </cell>
          <cell r="C203">
            <v>7503</v>
          </cell>
          <cell r="D203" t="str">
            <v>Support Services</v>
          </cell>
          <cell r="E203">
            <v>34</v>
          </cell>
          <cell r="F203" t="str">
            <v>07503</v>
          </cell>
          <cell r="G203" t="str">
            <v>Bellevue MGP- Howard St.</v>
          </cell>
        </row>
        <row r="204">
          <cell r="B204">
            <v>3407505</v>
          </cell>
          <cell r="C204">
            <v>7505</v>
          </cell>
          <cell r="D204" t="str">
            <v>Support Services</v>
          </cell>
          <cell r="E204">
            <v>34</v>
          </cell>
          <cell r="F204" t="str">
            <v>07505</v>
          </cell>
          <cell r="G204" t="str">
            <v>Marion MGP - W. Columbia St.</v>
          </cell>
        </row>
        <row r="205">
          <cell r="B205">
            <v>3407515</v>
          </cell>
          <cell r="C205">
            <v>7515</v>
          </cell>
          <cell r="D205" t="str">
            <v>Age &amp; Condition</v>
          </cell>
          <cell r="E205">
            <v>34</v>
          </cell>
          <cell r="F205" t="str">
            <v>07515</v>
          </cell>
          <cell r="G205" t="str">
            <v>Prospect AMRP - Berea</v>
          </cell>
        </row>
        <row r="206">
          <cell r="B206">
            <v>3407601</v>
          </cell>
          <cell r="C206">
            <v>7601</v>
          </cell>
          <cell r="D206" t="str">
            <v>Support Services</v>
          </cell>
          <cell r="E206">
            <v>34</v>
          </cell>
          <cell r="F206" t="str">
            <v>07601</v>
          </cell>
          <cell r="G206" t="str">
            <v>Athens MGP- Factory St.</v>
          </cell>
        </row>
        <row r="207">
          <cell r="B207">
            <v>3407703</v>
          </cell>
          <cell r="C207">
            <v>7703</v>
          </cell>
          <cell r="D207" t="str">
            <v>Support Services</v>
          </cell>
          <cell r="E207">
            <v>34</v>
          </cell>
          <cell r="F207" t="str">
            <v>07703</v>
          </cell>
          <cell r="G207" t="str">
            <v>Fremont MGP - Justice St.</v>
          </cell>
        </row>
        <row r="208">
          <cell r="B208">
            <v>3407737</v>
          </cell>
          <cell r="C208">
            <v>7737</v>
          </cell>
          <cell r="D208" t="str">
            <v>Age &amp; Condition</v>
          </cell>
          <cell r="E208">
            <v>34</v>
          </cell>
          <cell r="F208" t="str">
            <v>07737</v>
          </cell>
          <cell r="G208" t="str">
            <v>COH Riser Program</v>
          </cell>
        </row>
        <row r="209">
          <cell r="B209">
            <v>3407905</v>
          </cell>
          <cell r="C209">
            <v>7905</v>
          </cell>
          <cell r="D209" t="str">
            <v>Age &amp; Condition</v>
          </cell>
          <cell r="E209">
            <v>34</v>
          </cell>
          <cell r="F209" t="str">
            <v>07905</v>
          </cell>
          <cell r="G209" t="str">
            <v>Portsmouth MGP - W. 3rd St.</v>
          </cell>
        </row>
        <row r="210">
          <cell r="B210">
            <v>3407911</v>
          </cell>
          <cell r="C210">
            <v>7911</v>
          </cell>
          <cell r="D210" t="str">
            <v>Age &amp; Condition</v>
          </cell>
          <cell r="E210">
            <v>34</v>
          </cell>
          <cell r="F210" t="str">
            <v>07911</v>
          </cell>
          <cell r="G210" t="str">
            <v>PM Ackerman Road</v>
          </cell>
        </row>
        <row r="211">
          <cell r="B211">
            <v>3407937</v>
          </cell>
          <cell r="C211">
            <v>7937</v>
          </cell>
          <cell r="D211" t="str">
            <v>Age &amp; Condition</v>
          </cell>
          <cell r="E211">
            <v>34</v>
          </cell>
          <cell r="F211" t="str">
            <v>07937</v>
          </cell>
          <cell r="G211" t="str">
            <v>2011 AMRP East Liverpool Avondale</v>
          </cell>
        </row>
        <row r="212">
          <cell r="B212">
            <v>3407949</v>
          </cell>
          <cell r="C212">
            <v>7949</v>
          </cell>
          <cell r="D212" t="str">
            <v>Age &amp; Condition</v>
          </cell>
          <cell r="E212">
            <v>34</v>
          </cell>
          <cell r="F212" t="str">
            <v>07949</v>
          </cell>
          <cell r="G212" t="str">
            <v>2011 AMRP South Lincoln Phase 2</v>
          </cell>
        </row>
        <row r="213">
          <cell r="B213">
            <v>3407959</v>
          </cell>
          <cell r="C213">
            <v>7959</v>
          </cell>
          <cell r="D213" t="str">
            <v>Age &amp; Condition</v>
          </cell>
          <cell r="E213">
            <v>34</v>
          </cell>
          <cell r="F213" t="str">
            <v>07959</v>
          </cell>
          <cell r="G213" t="str">
            <v>2011 AMRP Parkway, Alliance</v>
          </cell>
        </row>
        <row r="214">
          <cell r="B214">
            <v>3408125</v>
          </cell>
          <cell r="C214">
            <v>8125</v>
          </cell>
          <cell r="D214" t="str">
            <v>Age &amp; Condition</v>
          </cell>
          <cell r="E214">
            <v>34</v>
          </cell>
          <cell r="F214" t="str">
            <v>08125</v>
          </cell>
          <cell r="G214" t="str">
            <v>Northwood Ave. AMRP</v>
          </cell>
        </row>
        <row r="215">
          <cell r="B215">
            <v>3408133</v>
          </cell>
          <cell r="C215">
            <v>8133</v>
          </cell>
          <cell r="D215" t="str">
            <v>Age &amp; Condition</v>
          </cell>
          <cell r="E215">
            <v>34</v>
          </cell>
          <cell r="F215" t="str">
            <v>08133</v>
          </cell>
          <cell r="G215" t="str">
            <v>Virginia - Parma AMRP</v>
          </cell>
        </row>
        <row r="216">
          <cell r="B216">
            <v>3408137</v>
          </cell>
          <cell r="C216">
            <v>8137</v>
          </cell>
          <cell r="D216" t="str">
            <v>Betterment</v>
          </cell>
          <cell r="E216">
            <v>34</v>
          </cell>
          <cell r="F216" t="str">
            <v>08137</v>
          </cell>
          <cell r="G216" t="str">
            <v>PM Zanesville AMRP</v>
          </cell>
        </row>
        <row r="217">
          <cell r="B217">
            <v>3408145</v>
          </cell>
          <cell r="C217">
            <v>8145</v>
          </cell>
          <cell r="D217" t="str">
            <v>Public Improvement</v>
          </cell>
          <cell r="E217">
            <v>34</v>
          </cell>
          <cell r="F217" t="str">
            <v>08145</v>
          </cell>
          <cell r="G217" t="str">
            <v>PM Secor Road Relocaton 2012</v>
          </cell>
        </row>
        <row r="218">
          <cell r="B218">
            <v>3408203</v>
          </cell>
          <cell r="C218">
            <v>8203</v>
          </cell>
          <cell r="D218" t="str">
            <v>Age &amp; Condition</v>
          </cell>
          <cell r="E218">
            <v>34</v>
          </cell>
          <cell r="F218" t="str">
            <v>08203</v>
          </cell>
          <cell r="G218" t="str">
            <v>S RICHARDSON AV AMRP</v>
          </cell>
        </row>
        <row r="219">
          <cell r="B219">
            <v>3408211</v>
          </cell>
          <cell r="C219">
            <v>8211</v>
          </cell>
          <cell r="D219" t="str">
            <v>Age &amp; Condition</v>
          </cell>
          <cell r="E219">
            <v>34</v>
          </cell>
          <cell r="F219" t="str">
            <v>08211</v>
          </cell>
          <cell r="G219" t="str">
            <v>Linden Street 2012 AMRP</v>
          </cell>
        </row>
        <row r="220">
          <cell r="B220">
            <v>3408225</v>
          </cell>
          <cell r="C220">
            <v>8225</v>
          </cell>
          <cell r="D220" t="str">
            <v>Age &amp; Condition</v>
          </cell>
          <cell r="E220">
            <v>34</v>
          </cell>
          <cell r="F220" t="str">
            <v>08225</v>
          </cell>
          <cell r="G220" t="str">
            <v>Luckey 2012 AMRP</v>
          </cell>
        </row>
        <row r="221">
          <cell r="B221">
            <v>3408233</v>
          </cell>
          <cell r="C221">
            <v>8233</v>
          </cell>
          <cell r="D221" t="str">
            <v>Age &amp; Condition</v>
          </cell>
          <cell r="E221">
            <v>34</v>
          </cell>
          <cell r="F221" t="str">
            <v>08233</v>
          </cell>
          <cell r="G221" t="str">
            <v>3rd st mansfield</v>
          </cell>
        </row>
        <row r="222">
          <cell r="B222">
            <v>3408237</v>
          </cell>
          <cell r="C222">
            <v>8237</v>
          </cell>
          <cell r="D222" t="str">
            <v>Age &amp; Condition</v>
          </cell>
          <cell r="E222">
            <v>34</v>
          </cell>
          <cell r="F222" t="str">
            <v>08237</v>
          </cell>
          <cell r="G222" t="str">
            <v>7th Street 2012 AMRP</v>
          </cell>
        </row>
        <row r="223">
          <cell r="B223">
            <v>3408243</v>
          </cell>
          <cell r="C223">
            <v>8243</v>
          </cell>
          <cell r="D223" t="str">
            <v>Age &amp; Condition</v>
          </cell>
          <cell r="E223">
            <v>34</v>
          </cell>
          <cell r="F223" t="str">
            <v>08243</v>
          </cell>
          <cell r="G223" t="str">
            <v>Gibsonburg 2013 AMRP</v>
          </cell>
        </row>
        <row r="224">
          <cell r="B224">
            <v>3408245</v>
          </cell>
          <cell r="C224">
            <v>8245</v>
          </cell>
          <cell r="D224" t="str">
            <v>Age &amp; Condition</v>
          </cell>
          <cell r="E224">
            <v>34</v>
          </cell>
          <cell r="F224" t="str">
            <v>08245</v>
          </cell>
          <cell r="G224" t="str">
            <v>WEST JEFFERSON AMRP</v>
          </cell>
        </row>
        <row r="225">
          <cell r="B225">
            <v>3408251</v>
          </cell>
          <cell r="C225">
            <v>8251</v>
          </cell>
          <cell r="D225" t="str">
            <v>Age &amp; Condition</v>
          </cell>
          <cell r="E225">
            <v>34</v>
          </cell>
          <cell r="F225" t="str">
            <v>08251</v>
          </cell>
          <cell r="G225" t="str">
            <v>Rogers/Woodville 2012 AMRP</v>
          </cell>
        </row>
        <row r="226">
          <cell r="B226">
            <v>3408253</v>
          </cell>
          <cell r="C226">
            <v>8253</v>
          </cell>
          <cell r="D226" t="str">
            <v>Age &amp; Condition</v>
          </cell>
          <cell r="E226">
            <v>34</v>
          </cell>
          <cell r="F226" t="str">
            <v>08253</v>
          </cell>
          <cell r="G226" t="str">
            <v>Airline and Decatur AMRP, 2012</v>
          </cell>
        </row>
        <row r="227">
          <cell r="B227">
            <v>3408257</v>
          </cell>
          <cell r="C227">
            <v>8257</v>
          </cell>
          <cell r="D227" t="str">
            <v>Age &amp; Condition</v>
          </cell>
          <cell r="E227">
            <v>34</v>
          </cell>
          <cell r="F227" t="str">
            <v>08257</v>
          </cell>
          <cell r="G227" t="str">
            <v>Dryden 2012 AMRP</v>
          </cell>
        </row>
        <row r="228">
          <cell r="B228">
            <v>3408259</v>
          </cell>
          <cell r="C228">
            <v>8259</v>
          </cell>
          <cell r="D228" t="str">
            <v>Age &amp; Condition</v>
          </cell>
          <cell r="E228">
            <v>34</v>
          </cell>
          <cell r="F228" t="str">
            <v>08259</v>
          </cell>
          <cell r="G228" t="str">
            <v>Wayne St 2012 AMRP</v>
          </cell>
        </row>
        <row r="229">
          <cell r="B229">
            <v>3408271</v>
          </cell>
          <cell r="C229">
            <v>8271</v>
          </cell>
          <cell r="D229" t="str">
            <v>Age &amp; Condition</v>
          </cell>
          <cell r="E229">
            <v>34</v>
          </cell>
          <cell r="F229" t="str">
            <v>08271</v>
          </cell>
          <cell r="G229" t="str">
            <v>Jefferson Ave AMRP</v>
          </cell>
        </row>
        <row r="230">
          <cell r="B230">
            <v>3408279</v>
          </cell>
          <cell r="C230">
            <v>8279</v>
          </cell>
          <cell r="D230" t="str">
            <v>Age &amp; Condition</v>
          </cell>
          <cell r="E230">
            <v>34</v>
          </cell>
          <cell r="F230" t="str">
            <v>08279</v>
          </cell>
          <cell r="G230" t="str">
            <v>Balkan 2013 AMRP</v>
          </cell>
        </row>
        <row r="231">
          <cell r="B231">
            <v>3408283</v>
          </cell>
          <cell r="C231">
            <v>8283</v>
          </cell>
          <cell r="D231" t="str">
            <v>Age &amp; Condition</v>
          </cell>
          <cell r="E231">
            <v>34</v>
          </cell>
          <cell r="F231" t="str">
            <v>08283</v>
          </cell>
          <cell r="G231" t="str">
            <v>McConnelsville LP 2013 AMRP</v>
          </cell>
        </row>
        <row r="232">
          <cell r="B232">
            <v>3408297</v>
          </cell>
          <cell r="C232">
            <v>8297</v>
          </cell>
          <cell r="D232" t="str">
            <v>Age &amp; Condition</v>
          </cell>
          <cell r="E232">
            <v>34</v>
          </cell>
          <cell r="F232" t="str">
            <v>08297</v>
          </cell>
          <cell r="G232" t="str">
            <v>Watt St. AMRP</v>
          </cell>
        </row>
        <row r="233">
          <cell r="B233">
            <v>3408299</v>
          </cell>
          <cell r="C233">
            <v>8299</v>
          </cell>
          <cell r="D233" t="str">
            <v>Public Improvement</v>
          </cell>
          <cell r="E233">
            <v>34</v>
          </cell>
          <cell r="F233" t="str">
            <v>08299</v>
          </cell>
          <cell r="G233" t="str">
            <v>Marion Rd Storm - Public Improvement</v>
          </cell>
        </row>
        <row r="234">
          <cell r="B234">
            <v>3408305</v>
          </cell>
          <cell r="C234">
            <v>8305</v>
          </cell>
          <cell r="D234" t="str">
            <v>Age &amp; Condition</v>
          </cell>
          <cell r="E234">
            <v>34</v>
          </cell>
          <cell r="F234" t="str">
            <v>08305</v>
          </cell>
          <cell r="G234" t="str">
            <v>AMRP 2014 - Vincent and  Fairview (Alliance)</v>
          </cell>
        </row>
        <row r="235">
          <cell r="B235">
            <v>3408311</v>
          </cell>
          <cell r="C235">
            <v>8311</v>
          </cell>
          <cell r="D235" t="str">
            <v>Age &amp; Condition</v>
          </cell>
          <cell r="E235">
            <v>34</v>
          </cell>
          <cell r="F235" t="str">
            <v>08311</v>
          </cell>
          <cell r="G235" t="str">
            <v>AMRP - Georgia and  15th (Sebring)</v>
          </cell>
        </row>
        <row r="236">
          <cell r="B236">
            <v>3408313</v>
          </cell>
          <cell r="C236">
            <v>8313</v>
          </cell>
          <cell r="D236" t="str">
            <v>Age &amp; Condition</v>
          </cell>
          <cell r="E236">
            <v>34</v>
          </cell>
          <cell r="F236" t="str">
            <v>08313</v>
          </cell>
          <cell r="G236" t="str">
            <v>Upton and Dorr 2013 AMRP</v>
          </cell>
        </row>
        <row r="237">
          <cell r="B237">
            <v>3408315</v>
          </cell>
          <cell r="C237">
            <v>8315</v>
          </cell>
          <cell r="D237" t="str">
            <v>Age &amp; Condition</v>
          </cell>
          <cell r="E237">
            <v>34</v>
          </cell>
          <cell r="F237" t="str">
            <v>08315</v>
          </cell>
          <cell r="G237" t="str">
            <v>Mooberry 1</v>
          </cell>
        </row>
        <row r="238">
          <cell r="B238">
            <v>3408317</v>
          </cell>
          <cell r="C238">
            <v>8317</v>
          </cell>
          <cell r="D238" t="str">
            <v>Age &amp; Condition</v>
          </cell>
          <cell r="E238">
            <v>34</v>
          </cell>
          <cell r="F238" t="str">
            <v>08317</v>
          </cell>
          <cell r="G238" t="str">
            <v>Mooberry 2</v>
          </cell>
        </row>
        <row r="239">
          <cell r="B239">
            <v>3408321</v>
          </cell>
          <cell r="C239">
            <v>8321</v>
          </cell>
          <cell r="D239" t="str">
            <v>Age &amp; Condition</v>
          </cell>
          <cell r="E239">
            <v>34</v>
          </cell>
          <cell r="F239" t="str">
            <v>08321</v>
          </cell>
          <cell r="G239" t="str">
            <v>PM Oakwood 20-inch AMRP</v>
          </cell>
        </row>
        <row r="240">
          <cell r="B240">
            <v>3408323</v>
          </cell>
          <cell r="C240">
            <v>8323</v>
          </cell>
          <cell r="D240" t="str">
            <v>Age &amp; Condition</v>
          </cell>
          <cell r="E240">
            <v>34</v>
          </cell>
          <cell r="F240" t="str">
            <v>08323</v>
          </cell>
          <cell r="G240" t="str">
            <v>PM Fairwood TBS</v>
          </cell>
        </row>
        <row r="241">
          <cell r="B241">
            <v>3408325</v>
          </cell>
          <cell r="C241">
            <v>8325</v>
          </cell>
          <cell r="D241" t="str">
            <v>Betterment</v>
          </cell>
          <cell r="E241">
            <v>34</v>
          </cell>
          <cell r="F241" t="str">
            <v>08325</v>
          </cell>
          <cell r="G241" t="str">
            <v>PM Weber and  I-71</v>
          </cell>
        </row>
        <row r="242">
          <cell r="B242">
            <v>3408329</v>
          </cell>
          <cell r="C242">
            <v>8329</v>
          </cell>
          <cell r="D242" t="str">
            <v>Age &amp; Condition</v>
          </cell>
          <cell r="E242">
            <v>34</v>
          </cell>
          <cell r="F242" t="str">
            <v>08329</v>
          </cell>
          <cell r="G242" t="str">
            <v>PM Oakwood 16-inch AMRP</v>
          </cell>
        </row>
        <row r="243">
          <cell r="B243">
            <v>3408333</v>
          </cell>
          <cell r="C243">
            <v>8333</v>
          </cell>
          <cell r="D243" t="str">
            <v>Age &amp; Condition</v>
          </cell>
          <cell r="E243">
            <v>34</v>
          </cell>
          <cell r="F243" t="str">
            <v>08333</v>
          </cell>
          <cell r="G243" t="str">
            <v>321st AMRP</v>
          </cell>
        </row>
        <row r="244">
          <cell r="B244">
            <v>3408335</v>
          </cell>
          <cell r="C244">
            <v>8335</v>
          </cell>
          <cell r="D244" t="str">
            <v>Age &amp; Condition</v>
          </cell>
          <cell r="E244">
            <v>34</v>
          </cell>
          <cell r="F244" t="str">
            <v>08335</v>
          </cell>
          <cell r="G244" t="str">
            <v>Hosack St/S 4th St Relo., Columbus</v>
          </cell>
        </row>
        <row r="245">
          <cell r="B245">
            <v>3408337</v>
          </cell>
          <cell r="C245">
            <v>8337</v>
          </cell>
          <cell r="D245" t="str">
            <v>Age &amp; Condition</v>
          </cell>
          <cell r="E245">
            <v>34</v>
          </cell>
          <cell r="F245" t="str">
            <v>08337</v>
          </cell>
          <cell r="G245" t="str">
            <v>Pelham Parma AMRP 2013</v>
          </cell>
        </row>
        <row r="246">
          <cell r="B246">
            <v>3408339</v>
          </cell>
          <cell r="C246">
            <v>8339</v>
          </cell>
          <cell r="D246" t="str">
            <v>Age &amp; Condition</v>
          </cell>
          <cell r="E246">
            <v>34</v>
          </cell>
          <cell r="F246" t="str">
            <v>08339</v>
          </cell>
          <cell r="G246" t="str">
            <v>AVONDALE(Martin) AMRP</v>
          </cell>
        </row>
        <row r="247">
          <cell r="B247">
            <v>3408341</v>
          </cell>
          <cell r="C247">
            <v>8341</v>
          </cell>
          <cell r="D247" t="str">
            <v>Age &amp; Condition</v>
          </cell>
          <cell r="E247">
            <v>34</v>
          </cell>
          <cell r="F247" t="str">
            <v>08341</v>
          </cell>
          <cell r="G247" t="str">
            <v>Gallia St. AMRP</v>
          </cell>
        </row>
        <row r="248">
          <cell r="B248">
            <v>3408345</v>
          </cell>
          <cell r="C248">
            <v>8345</v>
          </cell>
          <cell r="D248" t="str">
            <v>Age &amp; Condition</v>
          </cell>
          <cell r="E248">
            <v>34</v>
          </cell>
          <cell r="F248" t="str">
            <v>08345</v>
          </cell>
          <cell r="G248" t="str">
            <v>Pleasant Valley/Bagley Relocate</v>
          </cell>
        </row>
        <row r="249">
          <cell r="B249">
            <v>3408347</v>
          </cell>
          <cell r="C249">
            <v>8347</v>
          </cell>
          <cell r="D249" t="str">
            <v>Growth</v>
          </cell>
          <cell r="E249">
            <v>34</v>
          </cell>
          <cell r="F249" t="str">
            <v>08347</v>
          </cell>
          <cell r="G249" t="str">
            <v>PM SWACO</v>
          </cell>
        </row>
        <row r="250">
          <cell r="B250">
            <v>3408349</v>
          </cell>
          <cell r="C250">
            <v>8349</v>
          </cell>
          <cell r="D250" t="str">
            <v>Age &amp; Condition</v>
          </cell>
          <cell r="E250">
            <v>34</v>
          </cell>
          <cell r="F250" t="str">
            <v>08349</v>
          </cell>
          <cell r="G250" t="str">
            <v>Secor and Pelham AMRP</v>
          </cell>
        </row>
        <row r="251">
          <cell r="B251">
            <v>3408353</v>
          </cell>
          <cell r="C251">
            <v>8353</v>
          </cell>
          <cell r="D251" t="str">
            <v>Age &amp; Condition</v>
          </cell>
          <cell r="E251">
            <v>34</v>
          </cell>
          <cell r="F251" t="str">
            <v>08353</v>
          </cell>
          <cell r="G251" t="str">
            <v>Wyanoke St. AMRP</v>
          </cell>
        </row>
        <row r="252">
          <cell r="B252">
            <v>3408355</v>
          </cell>
          <cell r="C252">
            <v>8355</v>
          </cell>
          <cell r="D252" t="str">
            <v>Public Improvement</v>
          </cell>
          <cell r="E252">
            <v>34</v>
          </cell>
          <cell r="F252" t="str">
            <v>08355</v>
          </cell>
          <cell r="G252" t="str">
            <v>North Star 16"</v>
          </cell>
        </row>
        <row r="253">
          <cell r="B253">
            <v>3408359</v>
          </cell>
          <cell r="C253">
            <v>8359</v>
          </cell>
          <cell r="D253" t="str">
            <v>Growth</v>
          </cell>
          <cell r="E253">
            <v>34</v>
          </cell>
          <cell r="F253" t="str">
            <v>08359</v>
          </cell>
          <cell r="G253" t="str">
            <v>Prime Ohio II</v>
          </cell>
        </row>
        <row r="254">
          <cell r="B254">
            <v>3408363</v>
          </cell>
          <cell r="C254">
            <v>8363</v>
          </cell>
          <cell r="D254" t="str">
            <v>Age &amp; Condition</v>
          </cell>
          <cell r="E254">
            <v>34</v>
          </cell>
          <cell r="F254" t="str">
            <v>08363</v>
          </cell>
          <cell r="G254" t="str">
            <v>Frances AMRP</v>
          </cell>
        </row>
        <row r="255">
          <cell r="B255">
            <v>3408365</v>
          </cell>
          <cell r="C255">
            <v>8365</v>
          </cell>
          <cell r="D255" t="str">
            <v>Age &amp; Condition</v>
          </cell>
          <cell r="E255">
            <v>34</v>
          </cell>
          <cell r="F255" t="str">
            <v>08365</v>
          </cell>
          <cell r="G255" t="str">
            <v>AMRP 2014 - Court and  Broad (Canfield)</v>
          </cell>
        </row>
        <row r="256">
          <cell r="B256">
            <v>3408367</v>
          </cell>
          <cell r="C256">
            <v>8367</v>
          </cell>
          <cell r="D256" t="str">
            <v>Age &amp; Condition</v>
          </cell>
          <cell r="E256">
            <v>34</v>
          </cell>
          <cell r="F256" t="str">
            <v>08367</v>
          </cell>
          <cell r="G256" t="str">
            <v>AMRP 2014 - Waynesburg LP</v>
          </cell>
        </row>
        <row r="257">
          <cell r="B257">
            <v>3408373</v>
          </cell>
          <cell r="C257">
            <v>8373</v>
          </cell>
          <cell r="D257" t="str">
            <v>Age &amp; Condition</v>
          </cell>
          <cell r="E257">
            <v>34</v>
          </cell>
          <cell r="F257" t="str">
            <v>08373</v>
          </cell>
          <cell r="G257" t="str">
            <v>Birchard Ave. AMRP</v>
          </cell>
        </row>
        <row r="258">
          <cell r="B258">
            <v>3408375</v>
          </cell>
          <cell r="C258">
            <v>8375</v>
          </cell>
          <cell r="D258" t="str">
            <v>Age &amp; Condition</v>
          </cell>
          <cell r="E258">
            <v>34</v>
          </cell>
          <cell r="F258" t="str">
            <v>08375</v>
          </cell>
          <cell r="G258" t="str">
            <v>Leonard st AMRP</v>
          </cell>
        </row>
        <row r="259">
          <cell r="B259">
            <v>3408377</v>
          </cell>
          <cell r="C259">
            <v>8377</v>
          </cell>
          <cell r="D259" t="str">
            <v>Age &amp; Condition</v>
          </cell>
          <cell r="E259">
            <v>34</v>
          </cell>
          <cell r="F259" t="str">
            <v>08377</v>
          </cell>
          <cell r="G259" t="str">
            <v>Huron - Williams LP</v>
          </cell>
        </row>
        <row r="260">
          <cell r="B260">
            <v>3408379</v>
          </cell>
          <cell r="C260">
            <v>8379</v>
          </cell>
          <cell r="D260" t="str">
            <v>Age &amp; Condition</v>
          </cell>
          <cell r="E260">
            <v>34</v>
          </cell>
          <cell r="F260" t="str">
            <v>08379</v>
          </cell>
          <cell r="G260" t="str">
            <v>Ruhl Av and Lowell Rd AMRP, Columbus</v>
          </cell>
        </row>
        <row r="261">
          <cell r="B261">
            <v>3408381</v>
          </cell>
          <cell r="C261">
            <v>8381</v>
          </cell>
          <cell r="D261" t="str">
            <v>Public Improvement</v>
          </cell>
          <cell r="E261">
            <v>34</v>
          </cell>
          <cell r="F261" t="str">
            <v>08381</v>
          </cell>
          <cell r="G261" t="str">
            <v>E 5TH AVE RELOCATION</v>
          </cell>
        </row>
        <row r="262">
          <cell r="B262">
            <v>3408383</v>
          </cell>
          <cell r="C262">
            <v>8383</v>
          </cell>
          <cell r="D262" t="str">
            <v>Age &amp; Condition</v>
          </cell>
          <cell r="E262">
            <v>34</v>
          </cell>
          <cell r="F262" t="str">
            <v>08383</v>
          </cell>
          <cell r="G262" t="str">
            <v>Michigan Av AMRP</v>
          </cell>
        </row>
        <row r="263">
          <cell r="B263">
            <v>3408385</v>
          </cell>
          <cell r="C263">
            <v>8385</v>
          </cell>
          <cell r="D263" t="str">
            <v>Betterment</v>
          </cell>
          <cell r="E263">
            <v>34</v>
          </cell>
          <cell r="F263" t="str">
            <v>08385</v>
          </cell>
          <cell r="G263" t="str">
            <v>Olentangy St Service Tee Replacements</v>
          </cell>
        </row>
        <row r="264">
          <cell r="B264">
            <v>3408387</v>
          </cell>
          <cell r="C264">
            <v>8387</v>
          </cell>
          <cell r="D264" t="str">
            <v>Age &amp; Condition</v>
          </cell>
          <cell r="E264">
            <v>34</v>
          </cell>
          <cell r="F264" t="str">
            <v>08387</v>
          </cell>
          <cell r="G264" t="str">
            <v>Military Road AMRP</v>
          </cell>
        </row>
        <row r="265">
          <cell r="B265">
            <v>3408389</v>
          </cell>
          <cell r="C265">
            <v>8389</v>
          </cell>
          <cell r="D265" t="str">
            <v>Age &amp; Condition</v>
          </cell>
          <cell r="E265">
            <v>34</v>
          </cell>
          <cell r="F265" t="str">
            <v>08389</v>
          </cell>
          <cell r="G265" t="str">
            <v>Main St. AMRP</v>
          </cell>
        </row>
        <row r="266">
          <cell r="B266">
            <v>3408401</v>
          </cell>
          <cell r="C266">
            <v>8401</v>
          </cell>
          <cell r="D266" t="str">
            <v>Age &amp; Condition</v>
          </cell>
          <cell r="E266">
            <v>34</v>
          </cell>
          <cell r="F266" t="str">
            <v>08401</v>
          </cell>
          <cell r="G266" t="str">
            <v>Chester Av AMRP, East Liverpool</v>
          </cell>
        </row>
        <row r="267">
          <cell r="B267">
            <v>3408403</v>
          </cell>
          <cell r="C267">
            <v>8403</v>
          </cell>
          <cell r="D267" t="str">
            <v>Age &amp; Condition</v>
          </cell>
          <cell r="E267">
            <v>34</v>
          </cell>
          <cell r="F267" t="str">
            <v>08403</v>
          </cell>
          <cell r="G267" t="str">
            <v>Rosswell Avenue - Steubenville AMRP</v>
          </cell>
        </row>
        <row r="268">
          <cell r="B268">
            <v>3408405</v>
          </cell>
          <cell r="C268">
            <v>8405</v>
          </cell>
          <cell r="D268" t="str">
            <v>Age &amp; Condition</v>
          </cell>
          <cell r="E268">
            <v>34</v>
          </cell>
          <cell r="F268" t="str">
            <v>08405</v>
          </cell>
          <cell r="G268" t="str">
            <v>High St - Brilliant AMRP</v>
          </cell>
        </row>
        <row r="269">
          <cell r="B269">
            <v>3408407</v>
          </cell>
          <cell r="C269">
            <v>8407</v>
          </cell>
          <cell r="D269" t="str">
            <v>Age &amp; Condition</v>
          </cell>
          <cell r="E269">
            <v>34</v>
          </cell>
          <cell r="F269" t="str">
            <v>08407</v>
          </cell>
          <cell r="G269" t="str">
            <v>Sunset Blvd - Steubenville AMRP</v>
          </cell>
        </row>
        <row r="270">
          <cell r="B270">
            <v>3408411</v>
          </cell>
          <cell r="C270">
            <v>8411</v>
          </cell>
          <cell r="D270" t="str">
            <v>Age &amp; Condition</v>
          </cell>
          <cell r="E270">
            <v>34</v>
          </cell>
          <cell r="F270" t="str">
            <v>08411</v>
          </cell>
          <cell r="G270">
            <v>8411</v>
          </cell>
        </row>
        <row r="271">
          <cell r="B271">
            <v>3408415</v>
          </cell>
          <cell r="C271">
            <v>8415</v>
          </cell>
          <cell r="D271" t="str">
            <v>Age &amp; Condition</v>
          </cell>
          <cell r="E271">
            <v>34</v>
          </cell>
          <cell r="F271" t="str">
            <v>08415</v>
          </cell>
          <cell r="G271" t="str">
            <v>PM Detroit and Copland</v>
          </cell>
        </row>
        <row r="272">
          <cell r="B272">
            <v>3408417</v>
          </cell>
          <cell r="C272">
            <v>8417</v>
          </cell>
          <cell r="D272" t="str">
            <v>Age &amp; Condition</v>
          </cell>
          <cell r="E272">
            <v>34</v>
          </cell>
          <cell r="F272" t="str">
            <v>08417</v>
          </cell>
          <cell r="G272" t="str">
            <v>AMRP - LINN ST</v>
          </cell>
        </row>
        <row r="273">
          <cell r="B273">
            <v>3408419</v>
          </cell>
          <cell r="C273">
            <v>8419</v>
          </cell>
          <cell r="D273" t="str">
            <v>Age &amp; Condition</v>
          </cell>
          <cell r="E273">
            <v>34</v>
          </cell>
          <cell r="F273" t="str">
            <v>08419</v>
          </cell>
          <cell r="G273" t="str">
            <v>Harrison St AMRP</v>
          </cell>
        </row>
        <row r="274">
          <cell r="B274">
            <v>3408421</v>
          </cell>
          <cell r="C274">
            <v>8421</v>
          </cell>
          <cell r="D274" t="str">
            <v>Growth</v>
          </cell>
          <cell r="E274">
            <v>34</v>
          </cell>
          <cell r="F274" t="str">
            <v>08421</v>
          </cell>
          <cell r="G274" t="str">
            <v>Morton Salt Boiler Project</v>
          </cell>
        </row>
        <row r="275">
          <cell r="B275">
            <v>3408423</v>
          </cell>
          <cell r="C275">
            <v>8423</v>
          </cell>
          <cell r="D275" t="str">
            <v>Age &amp; Condition</v>
          </cell>
          <cell r="E275">
            <v>34</v>
          </cell>
          <cell r="F275" t="str">
            <v>08423</v>
          </cell>
          <cell r="G275" t="str">
            <v>4th Street AMRP</v>
          </cell>
        </row>
        <row r="276">
          <cell r="B276">
            <v>3408425</v>
          </cell>
          <cell r="C276">
            <v>8425</v>
          </cell>
          <cell r="D276" t="str">
            <v>Age &amp; Condition</v>
          </cell>
          <cell r="E276">
            <v>34</v>
          </cell>
          <cell r="F276" t="str">
            <v>08425</v>
          </cell>
          <cell r="G276" t="str">
            <v>Joffre and  Woodruff AMRP</v>
          </cell>
        </row>
        <row r="277">
          <cell r="B277">
            <v>3408427</v>
          </cell>
          <cell r="C277">
            <v>8427</v>
          </cell>
          <cell r="D277" t="str">
            <v>Public Improvement</v>
          </cell>
          <cell r="E277">
            <v>34</v>
          </cell>
          <cell r="F277" t="str">
            <v>08427</v>
          </cell>
          <cell r="G277" t="str">
            <v>Linden Lighting Relocation</v>
          </cell>
        </row>
        <row r="278">
          <cell r="B278">
            <v>3408429</v>
          </cell>
          <cell r="C278">
            <v>8429</v>
          </cell>
          <cell r="D278" t="str">
            <v>Age &amp; Condition</v>
          </cell>
          <cell r="E278">
            <v>34</v>
          </cell>
          <cell r="F278" t="str">
            <v>08429</v>
          </cell>
          <cell r="G278" t="str">
            <v>Louden and  Light AMRP</v>
          </cell>
        </row>
        <row r="279">
          <cell r="B279">
            <v>3408431</v>
          </cell>
          <cell r="C279">
            <v>8431</v>
          </cell>
          <cell r="D279" t="str">
            <v>Age &amp; Condition</v>
          </cell>
          <cell r="E279">
            <v>34</v>
          </cell>
          <cell r="F279" t="str">
            <v>08431</v>
          </cell>
          <cell r="G279" t="str">
            <v>Clark St AMRP</v>
          </cell>
        </row>
        <row r="280">
          <cell r="B280">
            <v>3408433</v>
          </cell>
          <cell r="C280">
            <v>8433</v>
          </cell>
          <cell r="D280" t="str">
            <v>Age &amp; Condition</v>
          </cell>
          <cell r="E280">
            <v>34</v>
          </cell>
          <cell r="F280" t="str">
            <v>08433</v>
          </cell>
          <cell r="G280" t="str">
            <v>N College - Newcomerstown</v>
          </cell>
        </row>
        <row r="281">
          <cell r="B281">
            <v>3408435</v>
          </cell>
          <cell r="C281">
            <v>8435</v>
          </cell>
          <cell r="D281" t="str">
            <v>Age &amp; Condition</v>
          </cell>
          <cell r="E281">
            <v>34</v>
          </cell>
          <cell r="F281" t="str">
            <v>08435</v>
          </cell>
          <cell r="G281" t="str">
            <v>Bartley and Venum</v>
          </cell>
        </row>
        <row r="282">
          <cell r="B282">
            <v>3408437</v>
          </cell>
          <cell r="C282">
            <v>8437</v>
          </cell>
          <cell r="D282" t="str">
            <v>Growth</v>
          </cell>
          <cell r="E282">
            <v>34</v>
          </cell>
          <cell r="F282" t="str">
            <v>08437</v>
          </cell>
          <cell r="G282" t="str">
            <v>PM</v>
          </cell>
        </row>
        <row r="283">
          <cell r="B283">
            <v>3408441</v>
          </cell>
          <cell r="C283">
            <v>8441</v>
          </cell>
          <cell r="D283" t="str">
            <v>Age &amp; Condition</v>
          </cell>
          <cell r="E283">
            <v>34</v>
          </cell>
          <cell r="F283" t="str">
            <v>08441</v>
          </cell>
          <cell r="G283" t="str">
            <v>PM</v>
          </cell>
        </row>
        <row r="284">
          <cell r="B284">
            <v>3409109</v>
          </cell>
          <cell r="C284">
            <v>9109</v>
          </cell>
          <cell r="D284" t="str">
            <v>Corporate Allocation</v>
          </cell>
          <cell r="E284">
            <v>34</v>
          </cell>
          <cell r="F284" t="str">
            <v>09109</v>
          </cell>
          <cell r="G284" t="str">
            <v>Arena District HQ Property Lease</v>
          </cell>
        </row>
        <row r="285">
          <cell r="B285">
            <v>3409901</v>
          </cell>
          <cell r="C285">
            <v>9901</v>
          </cell>
          <cell r="D285" t="str">
            <v>AMR Program</v>
          </cell>
          <cell r="E285">
            <v>34</v>
          </cell>
          <cell r="F285" t="str">
            <v>09901</v>
          </cell>
          <cell r="G285" t="str">
            <v>COH AMRD Program</v>
          </cell>
        </row>
        <row r="286">
          <cell r="B286">
            <v>3409907</v>
          </cell>
          <cell r="C286">
            <v>9907</v>
          </cell>
          <cell r="D286" t="str">
            <v>Segment IT</v>
          </cell>
          <cell r="E286">
            <v>34</v>
          </cell>
          <cell r="F286" t="str">
            <v>09907</v>
          </cell>
          <cell r="G286" t="str">
            <v>CDC Ventyx Upgrade</v>
          </cell>
        </row>
        <row r="287">
          <cell r="B287">
            <v>3409925</v>
          </cell>
          <cell r="C287">
            <v>9925</v>
          </cell>
          <cell r="D287" t="str">
            <v>Support Services</v>
          </cell>
          <cell r="E287">
            <v>34</v>
          </cell>
          <cell r="F287" t="str">
            <v>09925</v>
          </cell>
          <cell r="G287" t="str">
            <v>Environmental</v>
          </cell>
        </row>
        <row r="288">
          <cell r="B288">
            <v>3408383</v>
          </cell>
          <cell r="C288">
            <v>8383</v>
          </cell>
          <cell r="D288" t="str">
            <v>AMR Program</v>
          </cell>
          <cell r="E288">
            <v>34</v>
          </cell>
          <cell r="F288" t="str">
            <v>08383</v>
          </cell>
          <cell r="G288" t="str">
            <v>Michigan Av AMRP</v>
          </cell>
        </row>
        <row r="289">
          <cell r="B289">
            <v>3408385</v>
          </cell>
          <cell r="C289">
            <v>8385</v>
          </cell>
          <cell r="D289" t="str">
            <v>Age &amp; Condition</v>
          </cell>
          <cell r="E289">
            <v>34</v>
          </cell>
          <cell r="F289" t="str">
            <v>08385</v>
          </cell>
          <cell r="G289" t="str">
            <v>Olentangy St Service Tee Replacements</v>
          </cell>
        </row>
        <row r="290">
          <cell r="B290">
            <v>3408387</v>
          </cell>
          <cell r="C290">
            <v>8387</v>
          </cell>
          <cell r="D290" t="str">
            <v>Age &amp; Condition</v>
          </cell>
          <cell r="E290">
            <v>34</v>
          </cell>
          <cell r="F290" t="str">
            <v>08387</v>
          </cell>
          <cell r="G290" t="str">
            <v>Military Road AMRP</v>
          </cell>
        </row>
        <row r="291">
          <cell r="B291">
            <v>3408389</v>
          </cell>
          <cell r="C291">
            <v>8389</v>
          </cell>
          <cell r="D291" t="str">
            <v>Age &amp; Condition</v>
          </cell>
          <cell r="E291">
            <v>34</v>
          </cell>
          <cell r="F291" t="str">
            <v>08389</v>
          </cell>
          <cell r="G291" t="str">
            <v>Main St. AMRP</v>
          </cell>
        </row>
        <row r="292">
          <cell r="B292">
            <v>3408403</v>
          </cell>
          <cell r="C292">
            <v>8403</v>
          </cell>
          <cell r="D292" t="str">
            <v>Age &amp; Condition</v>
          </cell>
          <cell r="E292">
            <v>34</v>
          </cell>
          <cell r="F292" t="str">
            <v>08403</v>
          </cell>
          <cell r="G292" t="str">
            <v>Rosswell Avenue - Steubenville AMRP</v>
          </cell>
        </row>
        <row r="293">
          <cell r="B293">
            <v>3408407</v>
          </cell>
          <cell r="C293">
            <v>8407</v>
          </cell>
          <cell r="D293" t="str">
            <v>Age &amp; Condition</v>
          </cell>
          <cell r="E293">
            <v>34</v>
          </cell>
          <cell r="F293" t="str">
            <v>08407</v>
          </cell>
          <cell r="G293" t="str">
            <v>Sunset Blvd - Steubenville AMRP</v>
          </cell>
        </row>
        <row r="294">
          <cell r="B294">
            <v>3408419</v>
          </cell>
          <cell r="C294">
            <v>8419</v>
          </cell>
          <cell r="D294" t="str">
            <v>Age &amp; Condition</v>
          </cell>
          <cell r="E294">
            <v>34</v>
          </cell>
          <cell r="F294" t="str">
            <v>08419</v>
          </cell>
          <cell r="G294" t="str">
            <v>Harrison St AMRP</v>
          </cell>
        </row>
        <row r="295">
          <cell r="B295">
            <v>3408429</v>
          </cell>
          <cell r="C295">
            <v>8429</v>
          </cell>
          <cell r="D295" t="str">
            <v>Age &amp; Condition</v>
          </cell>
          <cell r="E295">
            <v>34</v>
          </cell>
          <cell r="F295" t="str">
            <v>08429</v>
          </cell>
          <cell r="G295" t="str">
            <v>Louden and  Light AMRP</v>
          </cell>
        </row>
        <row r="296">
          <cell r="B296">
            <v>3409109</v>
          </cell>
          <cell r="C296">
            <v>9109</v>
          </cell>
          <cell r="D296" t="str">
            <v>Corporate Allocation</v>
          </cell>
          <cell r="E296">
            <v>34</v>
          </cell>
          <cell r="F296" t="str">
            <v>09109</v>
          </cell>
          <cell r="G296" t="str">
            <v>Arena District HQ Property Lease</v>
          </cell>
        </row>
        <row r="297">
          <cell r="B297">
            <v>3409901</v>
          </cell>
          <cell r="C297">
            <v>9901</v>
          </cell>
          <cell r="D297" t="str">
            <v>Age &amp; Condition</v>
          </cell>
          <cell r="E297">
            <v>34</v>
          </cell>
          <cell r="F297" t="str">
            <v>09901</v>
          </cell>
          <cell r="G297" t="str">
            <v>COH AMRD Program</v>
          </cell>
        </row>
        <row r="298">
          <cell r="B298">
            <v>3408283</v>
          </cell>
          <cell r="C298">
            <v>8283</v>
          </cell>
          <cell r="D298" t="str">
            <v>Age &amp; Condition</v>
          </cell>
          <cell r="E298">
            <v>34</v>
          </cell>
          <cell r="F298" t="str">
            <v>08283</v>
          </cell>
          <cell r="G298" t="str">
            <v>McConnelsville LP 2013 AMRP</v>
          </cell>
        </row>
        <row r="299">
          <cell r="B299">
            <v>3408411</v>
          </cell>
          <cell r="C299">
            <v>8411</v>
          </cell>
          <cell r="D299" t="str">
            <v>Age &amp; Condition</v>
          </cell>
          <cell r="E299">
            <v>34</v>
          </cell>
          <cell r="F299" t="str">
            <v>08411</v>
          </cell>
          <cell r="G299">
            <v>0</v>
          </cell>
        </row>
        <row r="300">
          <cell r="B300">
            <v>3409907</v>
          </cell>
          <cell r="C300">
            <v>9907</v>
          </cell>
          <cell r="D300" t="str">
            <v>Segment IT</v>
          </cell>
          <cell r="E300">
            <v>34</v>
          </cell>
          <cell r="F300" t="str">
            <v>09907</v>
          </cell>
          <cell r="G300" t="str">
            <v>CDC Ventyx Upgrade</v>
          </cell>
        </row>
        <row r="301">
          <cell r="B301">
            <v>3405570</v>
          </cell>
          <cell r="C301">
            <v>5570</v>
          </cell>
          <cell r="D301" t="str">
            <v>Age &amp; Condition</v>
          </cell>
          <cell r="E301">
            <v>34</v>
          </cell>
          <cell r="F301" t="str">
            <v>05570</v>
          </cell>
          <cell r="G301" t="str">
            <v>Mains - Leakage Elim</v>
          </cell>
        </row>
        <row r="302">
          <cell r="B302">
            <v>3407145</v>
          </cell>
          <cell r="C302">
            <v>7145</v>
          </cell>
          <cell r="D302" t="str">
            <v>Age &amp; Condition</v>
          </cell>
          <cell r="E302">
            <v>34</v>
          </cell>
          <cell r="F302" t="str">
            <v>07145</v>
          </cell>
          <cell r="G302" t="str">
            <v>Hamilton AMRP 2011</v>
          </cell>
        </row>
        <row r="303">
          <cell r="B303">
            <v>3408269</v>
          </cell>
          <cell r="C303">
            <v>8269</v>
          </cell>
          <cell r="D303" t="str">
            <v>Betterment</v>
          </cell>
          <cell r="E303">
            <v>34</v>
          </cell>
          <cell r="F303" t="str">
            <v>08269</v>
          </cell>
          <cell r="G303" t="str">
            <v>Northern Cols HP. Casings</v>
          </cell>
        </row>
        <row r="304">
          <cell r="B304">
            <v>3408327</v>
          </cell>
          <cell r="C304">
            <v>8327</v>
          </cell>
          <cell r="D304" t="str">
            <v>Betterment</v>
          </cell>
          <cell r="E304">
            <v>34</v>
          </cell>
          <cell r="F304" t="str">
            <v>08327</v>
          </cell>
          <cell r="G304" t="str">
            <v>PM Kenny and  Henderson</v>
          </cell>
        </row>
        <row r="305">
          <cell r="B305">
            <v>3407015</v>
          </cell>
          <cell r="C305">
            <v>7015</v>
          </cell>
          <cell r="D305" t="str">
            <v>Public Improvement</v>
          </cell>
          <cell r="E305">
            <v>34</v>
          </cell>
          <cell r="F305" t="str">
            <v>07015</v>
          </cell>
          <cell r="G305" t="str">
            <v xml:space="preserve">Sawmill &amp; Hard Rd </v>
          </cell>
        </row>
        <row r="306">
          <cell r="B306">
            <v>3408227</v>
          </cell>
          <cell r="C306">
            <v>8227</v>
          </cell>
          <cell r="D306" t="str">
            <v>Age &amp; Condition</v>
          </cell>
          <cell r="E306">
            <v>34</v>
          </cell>
          <cell r="F306" t="str">
            <v>08227</v>
          </cell>
          <cell r="G306" t="str">
            <v>Wayne 2012 AMRP</v>
          </cell>
        </row>
        <row r="307">
          <cell r="B307">
            <v>3408131</v>
          </cell>
          <cell r="C307">
            <v>8131</v>
          </cell>
          <cell r="D307" t="str">
            <v>Age &amp; Condition</v>
          </cell>
          <cell r="E307">
            <v>34</v>
          </cell>
          <cell r="F307" t="str">
            <v>08131</v>
          </cell>
          <cell r="G307" t="str">
            <v>Grace Street AMRP</v>
          </cell>
        </row>
        <row r="308">
          <cell r="B308">
            <v>3407129</v>
          </cell>
          <cell r="C308">
            <v>7129</v>
          </cell>
          <cell r="D308" t="str">
            <v>Age &amp; Condition</v>
          </cell>
          <cell r="E308">
            <v>34</v>
          </cell>
          <cell r="F308" t="str">
            <v>07129</v>
          </cell>
          <cell r="G308" t="str">
            <v xml:space="preserve">2011 AMRP Chippewa Lake/Briatwood/Lake </v>
          </cell>
        </row>
        <row r="309">
          <cell r="B309">
            <v>3407269</v>
          </cell>
          <cell r="C309">
            <v>7269</v>
          </cell>
          <cell r="D309" t="str">
            <v>Age &amp; Condition</v>
          </cell>
          <cell r="E309">
            <v>34</v>
          </cell>
          <cell r="F309" t="str">
            <v>07269</v>
          </cell>
          <cell r="G309" t="str">
            <v>EISENHOWER AMRP</v>
          </cell>
        </row>
        <row r="310">
          <cell r="B310">
            <v>3407419</v>
          </cell>
          <cell r="C310">
            <v>7419</v>
          </cell>
          <cell r="D310" t="str">
            <v>Age &amp; Condition</v>
          </cell>
          <cell r="E310">
            <v>34</v>
          </cell>
          <cell r="F310" t="str">
            <v>07419</v>
          </cell>
          <cell r="G310" t="str">
            <v xml:space="preserve">PM Big Creek Parkway </v>
          </cell>
        </row>
        <row r="311">
          <cell r="B311">
            <v>3500109</v>
          </cell>
          <cell r="C311">
            <v>109</v>
          </cell>
          <cell r="D311" t="str">
            <v>Age &amp; Condition</v>
          </cell>
          <cell r="E311">
            <v>35</v>
          </cell>
          <cell r="F311" t="str">
            <v>00109</v>
          </cell>
          <cell r="G311" t="str">
            <v>Measuring and regulating Stations</v>
          </cell>
        </row>
        <row r="312">
          <cell r="B312">
            <v>3500115</v>
          </cell>
          <cell r="C312">
            <v>115</v>
          </cell>
          <cell r="D312" t="str">
            <v>Age &amp; Condition</v>
          </cell>
          <cell r="E312">
            <v>35</v>
          </cell>
          <cell r="F312" t="str">
            <v>00115</v>
          </cell>
          <cell r="G312" t="str">
            <v xml:space="preserve">Install LPG Plants </v>
          </cell>
        </row>
        <row r="313">
          <cell r="B313">
            <v>3500311</v>
          </cell>
          <cell r="C313">
            <v>311</v>
          </cell>
          <cell r="D313" t="str">
            <v>Age &amp; Condition</v>
          </cell>
          <cell r="E313">
            <v>35</v>
          </cell>
          <cell r="F313" t="str">
            <v>00311</v>
          </cell>
          <cell r="G313" t="str">
            <v xml:space="preserve">Compressor Stations </v>
          </cell>
        </row>
        <row r="314">
          <cell r="B314">
            <v>3500557</v>
          </cell>
          <cell r="C314">
            <v>557</v>
          </cell>
          <cell r="D314" t="str">
            <v>Age &amp; Condition</v>
          </cell>
          <cell r="E314">
            <v>35</v>
          </cell>
          <cell r="F314" t="str">
            <v>00557</v>
          </cell>
          <cell r="G314" t="str">
            <v>Acquisition or Sale of Gas Plant in Service</v>
          </cell>
        </row>
        <row r="315">
          <cell r="B315">
            <v>3500565</v>
          </cell>
          <cell r="C315">
            <v>565</v>
          </cell>
          <cell r="D315" t="str">
            <v>Age &amp; Condition</v>
          </cell>
          <cell r="E315">
            <v>35</v>
          </cell>
          <cell r="F315" t="str">
            <v>00565</v>
          </cell>
          <cell r="G315" t="str">
            <v>AMR Devices</v>
          </cell>
        </row>
        <row r="316">
          <cell r="B316">
            <v>3500567</v>
          </cell>
          <cell r="C316">
            <v>567</v>
          </cell>
          <cell r="D316" t="str">
            <v>Age &amp; Condition</v>
          </cell>
          <cell r="E316">
            <v>35</v>
          </cell>
          <cell r="F316" t="str">
            <v>00567</v>
          </cell>
          <cell r="G316" t="str">
            <v>Meters</v>
          </cell>
        </row>
        <row r="317">
          <cell r="B317">
            <v>3500579</v>
          </cell>
          <cell r="C317">
            <v>579</v>
          </cell>
          <cell r="D317" t="str">
            <v>Age &amp; Condition</v>
          </cell>
          <cell r="E317">
            <v>35</v>
          </cell>
          <cell r="F317" t="str">
            <v>00579</v>
          </cell>
          <cell r="G317" t="str">
            <v>Meter Install - Replace</v>
          </cell>
        </row>
        <row r="318">
          <cell r="B318">
            <v>3500581</v>
          </cell>
          <cell r="C318">
            <v>581</v>
          </cell>
          <cell r="D318" t="str">
            <v>Age &amp; Condition</v>
          </cell>
          <cell r="E318">
            <v>35</v>
          </cell>
          <cell r="F318" t="str">
            <v>00581</v>
          </cell>
          <cell r="G318" t="str">
            <v>House Regulators -Replace</v>
          </cell>
        </row>
        <row r="319">
          <cell r="B319">
            <v>3500583</v>
          </cell>
          <cell r="C319">
            <v>583</v>
          </cell>
          <cell r="D319" t="str">
            <v>Age &amp; Condition</v>
          </cell>
          <cell r="E319">
            <v>35</v>
          </cell>
          <cell r="F319" t="str">
            <v>00583</v>
          </cell>
          <cell r="G319" t="str">
            <v>Plant Regulators -Replace</v>
          </cell>
        </row>
        <row r="320">
          <cell r="B320">
            <v>3500585</v>
          </cell>
          <cell r="C320">
            <v>585</v>
          </cell>
          <cell r="D320" t="str">
            <v>Age &amp; Condition</v>
          </cell>
          <cell r="E320">
            <v>35</v>
          </cell>
          <cell r="F320" t="str">
            <v>00585</v>
          </cell>
          <cell r="G320" t="str">
            <v>Reg Structures - Replace</v>
          </cell>
        </row>
        <row r="321">
          <cell r="B321">
            <v>3500595</v>
          </cell>
          <cell r="C321">
            <v>595</v>
          </cell>
          <cell r="D321" t="str">
            <v>Age &amp; Condition</v>
          </cell>
          <cell r="E321">
            <v>35</v>
          </cell>
          <cell r="F321" t="str">
            <v>00595</v>
          </cell>
          <cell r="G321" t="str">
            <v>Corrosion Mitigation Ins</v>
          </cell>
        </row>
        <row r="322">
          <cell r="B322">
            <v>3500597</v>
          </cell>
          <cell r="C322">
            <v>597</v>
          </cell>
          <cell r="D322" t="str">
            <v>Age &amp; Condition</v>
          </cell>
          <cell r="E322">
            <v>35</v>
          </cell>
          <cell r="F322" t="str">
            <v>00597</v>
          </cell>
          <cell r="G322" t="str">
            <v>Meters</v>
          </cell>
        </row>
        <row r="323">
          <cell r="B323">
            <v>3500998</v>
          </cell>
          <cell r="C323">
            <v>998</v>
          </cell>
          <cell r="D323" t="str">
            <v>Age &amp; Condition</v>
          </cell>
          <cell r="E323">
            <v>35</v>
          </cell>
          <cell r="F323" t="str">
            <v>00998</v>
          </cell>
          <cell r="G323" t="str">
            <v>Interco Transfers - CDC</v>
          </cell>
        </row>
        <row r="324">
          <cell r="B324">
            <v>3505672</v>
          </cell>
          <cell r="C324">
            <v>5672</v>
          </cell>
          <cell r="D324" t="str">
            <v>Age &amp; Condition</v>
          </cell>
          <cell r="E324">
            <v>35</v>
          </cell>
          <cell r="F324" t="str">
            <v>05672</v>
          </cell>
          <cell r="G324" t="str">
            <v>Meters</v>
          </cell>
        </row>
        <row r="325">
          <cell r="B325">
            <v>3505872</v>
          </cell>
          <cell r="C325">
            <v>587</v>
          </cell>
          <cell r="D325" t="str">
            <v>Age &amp; Condition</v>
          </cell>
          <cell r="E325">
            <v>35</v>
          </cell>
          <cell r="F325" t="str">
            <v>05872</v>
          </cell>
          <cell r="G325" t="str">
            <v>LV Excess Press Meas Sta</v>
          </cell>
        </row>
        <row r="326">
          <cell r="B326">
            <v>3507103</v>
          </cell>
          <cell r="C326">
            <v>7103</v>
          </cell>
          <cell r="D326" t="str">
            <v>Age &amp; Condition</v>
          </cell>
          <cell r="E326">
            <v>35</v>
          </cell>
          <cell r="F326" t="str">
            <v>07103</v>
          </cell>
          <cell r="G326" t="str">
            <v>2151 - Mt. Savage Replacement</v>
          </cell>
        </row>
        <row r="327">
          <cell r="B327">
            <v>3507373</v>
          </cell>
          <cell r="C327">
            <v>7373</v>
          </cell>
          <cell r="D327" t="str">
            <v>Age &amp; Condition</v>
          </cell>
          <cell r="E327">
            <v>35</v>
          </cell>
          <cell r="F327" t="str">
            <v>07373</v>
          </cell>
          <cell r="G327" t="e">
            <v>#N/A</v>
          </cell>
        </row>
        <row r="328">
          <cell r="B328">
            <v>3505570</v>
          </cell>
          <cell r="C328">
            <v>557</v>
          </cell>
          <cell r="D328" t="str">
            <v>Age &amp; Condition Cont/Reim</v>
          </cell>
          <cell r="E328">
            <v>35</v>
          </cell>
          <cell r="F328" t="str">
            <v>05570</v>
          </cell>
          <cell r="G328" t="str">
            <v>Mains - Leakage Elim</v>
          </cell>
        </row>
        <row r="329">
          <cell r="B329">
            <v>3505650</v>
          </cell>
          <cell r="C329">
            <v>565</v>
          </cell>
          <cell r="D329" t="str">
            <v>Age &amp; Condition Cont/Reim</v>
          </cell>
          <cell r="E329">
            <v>35</v>
          </cell>
          <cell r="F329" t="str">
            <v>05650</v>
          </cell>
          <cell r="G329" t="str">
            <v>Service Lines - Replaced</v>
          </cell>
        </row>
        <row r="330">
          <cell r="B330">
            <v>3505810</v>
          </cell>
          <cell r="C330">
            <v>581</v>
          </cell>
          <cell r="D330" t="str">
            <v>Age &amp; Condition Cont/Reim</v>
          </cell>
          <cell r="E330">
            <v>35</v>
          </cell>
          <cell r="F330" t="str">
            <v>05810</v>
          </cell>
          <cell r="G330" t="str">
            <v>House Regulators -Replace</v>
          </cell>
        </row>
        <row r="331">
          <cell r="B331">
            <v>35058720</v>
          </cell>
          <cell r="C331">
            <v>587</v>
          </cell>
          <cell r="D331" t="str">
            <v>Age &amp; Condition Cont/Reim</v>
          </cell>
          <cell r="E331">
            <v>35</v>
          </cell>
          <cell r="F331" t="str">
            <v>058720</v>
          </cell>
          <cell r="G331" t="str">
            <v>LV Excess Press Meas Sta</v>
          </cell>
        </row>
        <row r="332">
          <cell r="B332">
            <v>3500549</v>
          </cell>
          <cell r="C332">
            <v>549</v>
          </cell>
          <cell r="D332" t="str">
            <v>AMR Program</v>
          </cell>
          <cell r="E332">
            <v>35</v>
          </cell>
          <cell r="F332" t="str">
            <v>00549</v>
          </cell>
          <cell r="G332" t="str">
            <v>LV Excess Press Meas Sta</v>
          </cell>
        </row>
        <row r="333">
          <cell r="B333">
            <v>3500559</v>
          </cell>
          <cell r="C333">
            <v>559</v>
          </cell>
          <cell r="D333" t="str">
            <v>Betterment</v>
          </cell>
          <cell r="E333">
            <v>35</v>
          </cell>
          <cell r="F333" t="str">
            <v>00559</v>
          </cell>
          <cell r="G333" t="str">
            <v>Service Regulators New</v>
          </cell>
        </row>
        <row r="334">
          <cell r="B334">
            <v>3505590</v>
          </cell>
          <cell r="C334">
            <v>559</v>
          </cell>
          <cell r="D334" t="str">
            <v>Betterment Cont/Reim</v>
          </cell>
          <cell r="E334">
            <v>35</v>
          </cell>
          <cell r="F334" t="str">
            <v>05590</v>
          </cell>
          <cell r="G334" t="str">
            <v>Mains - Service Improvemt</v>
          </cell>
        </row>
        <row r="335">
          <cell r="B335">
            <v>3500889</v>
          </cell>
          <cell r="C335">
            <v>889</v>
          </cell>
          <cell r="D335" t="str">
            <v>Corporate Allocation</v>
          </cell>
          <cell r="E335">
            <v>35</v>
          </cell>
          <cell r="F335" t="str">
            <v>00889</v>
          </cell>
          <cell r="G335" t="str">
            <v>Service Regulators Replace</v>
          </cell>
        </row>
        <row r="336">
          <cell r="B336">
            <v>3500555</v>
          </cell>
          <cell r="C336">
            <v>555</v>
          </cell>
          <cell r="D336" t="str">
            <v>Growth</v>
          </cell>
          <cell r="E336">
            <v>35</v>
          </cell>
          <cell r="F336" t="str">
            <v>00555</v>
          </cell>
          <cell r="G336" t="str">
            <v>Mains - New Business</v>
          </cell>
        </row>
        <row r="337">
          <cell r="B337">
            <v>3500563</v>
          </cell>
          <cell r="C337">
            <v>563</v>
          </cell>
          <cell r="D337" t="str">
            <v>Growth</v>
          </cell>
          <cell r="E337">
            <v>35</v>
          </cell>
          <cell r="F337" t="str">
            <v>00563</v>
          </cell>
          <cell r="G337" t="str">
            <v>Service Lines - New</v>
          </cell>
        </row>
        <row r="338">
          <cell r="B338">
            <v>3500569</v>
          </cell>
          <cell r="C338">
            <v>569</v>
          </cell>
          <cell r="D338" t="str">
            <v>Growth</v>
          </cell>
          <cell r="E338">
            <v>35</v>
          </cell>
          <cell r="F338" t="str">
            <v>00569</v>
          </cell>
          <cell r="G338" t="str">
            <v>Meter Installations - New</v>
          </cell>
        </row>
        <row r="339">
          <cell r="B339">
            <v>3500571</v>
          </cell>
          <cell r="C339">
            <v>571</v>
          </cell>
          <cell r="D339" t="str">
            <v>Growth</v>
          </cell>
          <cell r="E339">
            <v>35</v>
          </cell>
          <cell r="F339" t="str">
            <v>00571</v>
          </cell>
          <cell r="G339" t="str">
            <v>Miscellaneous</v>
          </cell>
        </row>
        <row r="340">
          <cell r="B340">
            <v>3500573</v>
          </cell>
          <cell r="C340">
            <v>573</v>
          </cell>
          <cell r="D340" t="str">
            <v>Growth</v>
          </cell>
          <cell r="E340">
            <v>35</v>
          </cell>
          <cell r="F340" t="str">
            <v>00573</v>
          </cell>
          <cell r="G340" t="str">
            <v>Plant Regulators - New</v>
          </cell>
        </row>
        <row r="341">
          <cell r="B341">
            <v>3500575</v>
          </cell>
          <cell r="C341">
            <v>575</v>
          </cell>
          <cell r="D341" t="str">
            <v>Growth</v>
          </cell>
          <cell r="E341">
            <v>35</v>
          </cell>
          <cell r="F341" t="str">
            <v>00575</v>
          </cell>
          <cell r="G341" t="str">
            <v>Regulator Sites</v>
          </cell>
        </row>
        <row r="342">
          <cell r="B342">
            <v>3500577</v>
          </cell>
          <cell r="C342">
            <v>577</v>
          </cell>
          <cell r="D342" t="str">
            <v>Growth</v>
          </cell>
          <cell r="E342">
            <v>35</v>
          </cell>
          <cell r="F342" t="str">
            <v>00577</v>
          </cell>
          <cell r="G342" t="str">
            <v>Regulator Structures -New</v>
          </cell>
        </row>
        <row r="343">
          <cell r="B343">
            <v>3500593</v>
          </cell>
          <cell r="C343">
            <v>593</v>
          </cell>
          <cell r="D343" t="str">
            <v>Growth</v>
          </cell>
          <cell r="E343">
            <v>35</v>
          </cell>
          <cell r="F343" t="str">
            <v>00593</v>
          </cell>
          <cell r="G343" t="str">
            <v>Service Regulators New</v>
          </cell>
        </row>
        <row r="344">
          <cell r="B344">
            <v>3505671</v>
          </cell>
          <cell r="C344">
            <v>567</v>
          </cell>
          <cell r="D344" t="str">
            <v>Growth</v>
          </cell>
          <cell r="E344">
            <v>35</v>
          </cell>
          <cell r="F344" t="str">
            <v>05671</v>
          </cell>
          <cell r="G344" t="str">
            <v>Meters</v>
          </cell>
        </row>
        <row r="345">
          <cell r="B345">
            <v>3500587</v>
          </cell>
          <cell r="C345">
            <v>587</v>
          </cell>
          <cell r="D345" t="str">
            <v>Growth</v>
          </cell>
          <cell r="E345">
            <v>35</v>
          </cell>
          <cell r="F345" t="str">
            <v>05871</v>
          </cell>
          <cell r="G345" t="str">
            <v>LV Excess Press Meas Sta</v>
          </cell>
        </row>
        <row r="346">
          <cell r="B346">
            <v>3507401</v>
          </cell>
          <cell r="C346">
            <v>7401</v>
          </cell>
          <cell r="D346" t="str">
            <v>Growth</v>
          </cell>
          <cell r="E346">
            <v>35</v>
          </cell>
          <cell r="F346" t="str">
            <v>07401</v>
          </cell>
          <cell r="G346" t="str">
            <v>Mains - Leakage Elim</v>
          </cell>
        </row>
        <row r="347">
          <cell r="B347">
            <v>3505550</v>
          </cell>
          <cell r="C347">
            <v>5550</v>
          </cell>
          <cell r="D347" t="str">
            <v>Growth Cont/Reim</v>
          </cell>
          <cell r="E347">
            <v>35</v>
          </cell>
          <cell r="F347" t="str">
            <v>05550</v>
          </cell>
          <cell r="G347" t="str">
            <v>Mains - Service Improvemt</v>
          </cell>
        </row>
        <row r="348">
          <cell r="B348">
            <v>3505630</v>
          </cell>
          <cell r="C348">
            <v>563</v>
          </cell>
          <cell r="D348" t="str">
            <v>Growth Cont/Reim</v>
          </cell>
          <cell r="E348">
            <v>35</v>
          </cell>
          <cell r="F348" t="str">
            <v>05630</v>
          </cell>
          <cell r="G348" t="str">
            <v>Service Lines - New</v>
          </cell>
        </row>
        <row r="349">
          <cell r="B349">
            <v>3505690</v>
          </cell>
          <cell r="C349">
            <v>569</v>
          </cell>
          <cell r="D349" t="str">
            <v>Growth Cont/Reim</v>
          </cell>
          <cell r="E349">
            <v>35</v>
          </cell>
          <cell r="F349" t="str">
            <v>05690</v>
          </cell>
          <cell r="G349" t="str">
            <v>Meter Installations - New</v>
          </cell>
        </row>
        <row r="350">
          <cell r="B350">
            <v>3505710</v>
          </cell>
          <cell r="C350">
            <v>571</v>
          </cell>
          <cell r="D350" t="str">
            <v>Growth Cont/Reim</v>
          </cell>
          <cell r="E350">
            <v>35</v>
          </cell>
          <cell r="F350" t="str">
            <v>05710</v>
          </cell>
          <cell r="G350" t="str">
            <v>House Regulators - New</v>
          </cell>
        </row>
        <row r="351">
          <cell r="B351">
            <v>3505730</v>
          </cell>
          <cell r="C351">
            <v>573</v>
          </cell>
          <cell r="D351" t="str">
            <v>Growth Cont/Reim</v>
          </cell>
          <cell r="E351">
            <v>35</v>
          </cell>
          <cell r="F351" t="str">
            <v>05730</v>
          </cell>
          <cell r="G351" t="str">
            <v>Plant Regulators - New</v>
          </cell>
        </row>
        <row r="352">
          <cell r="B352">
            <v>35058710</v>
          </cell>
          <cell r="C352">
            <v>587</v>
          </cell>
          <cell r="D352" t="str">
            <v>Growth Cont/Reim</v>
          </cell>
          <cell r="E352">
            <v>35</v>
          </cell>
          <cell r="F352" t="str">
            <v>058710</v>
          </cell>
          <cell r="G352" t="str">
            <v>LV Excess Press Meas Sta</v>
          </cell>
        </row>
        <row r="353">
          <cell r="B353">
            <v>3500561</v>
          </cell>
          <cell r="C353">
            <v>561</v>
          </cell>
          <cell r="D353" t="str">
            <v>Public Improvement</v>
          </cell>
          <cell r="E353">
            <v>35</v>
          </cell>
          <cell r="F353" t="str">
            <v>00561</v>
          </cell>
          <cell r="G353" t="str">
            <v>Meter Installations - New</v>
          </cell>
        </row>
        <row r="354">
          <cell r="B354">
            <v>3505610</v>
          </cell>
          <cell r="C354">
            <v>5610</v>
          </cell>
          <cell r="D354" t="str">
            <v>Public Improvement Cont/Reim</v>
          </cell>
          <cell r="E354">
            <v>35</v>
          </cell>
          <cell r="F354" t="str">
            <v>05610</v>
          </cell>
          <cell r="G354" t="str">
            <v>House Regulators - New</v>
          </cell>
        </row>
        <row r="355">
          <cell r="B355">
            <v>3500911</v>
          </cell>
          <cell r="C355">
            <v>911</v>
          </cell>
          <cell r="D355" t="str">
            <v>Segment IT</v>
          </cell>
          <cell r="E355">
            <v>35</v>
          </cell>
          <cell r="F355" t="str">
            <v>00911</v>
          </cell>
          <cell r="G355" t="str">
            <v>Plant Regulators - New</v>
          </cell>
        </row>
        <row r="356">
          <cell r="B356">
            <v>3500913</v>
          </cell>
          <cell r="C356">
            <v>913</v>
          </cell>
          <cell r="D356" t="str">
            <v>Segment IT</v>
          </cell>
          <cell r="E356">
            <v>35</v>
          </cell>
          <cell r="F356" t="str">
            <v>00913</v>
          </cell>
          <cell r="G356" t="str">
            <v>EDP Software</v>
          </cell>
        </row>
        <row r="357">
          <cell r="B357">
            <v>3509001</v>
          </cell>
          <cell r="C357">
            <v>9001</v>
          </cell>
          <cell r="D357" t="str">
            <v>Segment IT</v>
          </cell>
          <cell r="E357">
            <v>35</v>
          </cell>
          <cell r="F357" t="str">
            <v>09001</v>
          </cell>
          <cell r="G357" t="str">
            <v>MDT Upgrade Ventyx Project</v>
          </cell>
        </row>
        <row r="358">
          <cell r="B358">
            <v>3500545</v>
          </cell>
          <cell r="C358">
            <v>545</v>
          </cell>
          <cell r="D358" t="str">
            <v>Support Services</v>
          </cell>
          <cell r="E358">
            <v>35</v>
          </cell>
          <cell r="F358" t="str">
            <v>00545</v>
          </cell>
          <cell r="G358" t="e">
            <v>#N/A</v>
          </cell>
        </row>
        <row r="359">
          <cell r="B359">
            <v>3500901</v>
          </cell>
          <cell r="C359">
            <v>901</v>
          </cell>
          <cell r="D359" t="str">
            <v>Support Services</v>
          </cell>
          <cell r="E359">
            <v>35</v>
          </cell>
          <cell r="F359" t="str">
            <v>00901</v>
          </cell>
          <cell r="G359" t="str">
            <v>LV Excess Press Meas Sta</v>
          </cell>
        </row>
        <row r="360">
          <cell r="B360">
            <v>3500903</v>
          </cell>
          <cell r="C360">
            <v>903</v>
          </cell>
          <cell r="D360" t="str">
            <v>Support Services</v>
          </cell>
          <cell r="E360">
            <v>35</v>
          </cell>
          <cell r="F360" t="str">
            <v>00903</v>
          </cell>
          <cell r="G360" t="str">
            <v>LV Excess Press Meas Sta</v>
          </cell>
        </row>
        <row r="361">
          <cell r="B361">
            <v>3500905</v>
          </cell>
          <cell r="C361">
            <v>905</v>
          </cell>
          <cell r="D361" t="str">
            <v>Support Services</v>
          </cell>
          <cell r="E361">
            <v>35</v>
          </cell>
          <cell r="F361" t="str">
            <v>00905</v>
          </cell>
          <cell r="G361" t="e">
            <v>#N/A</v>
          </cell>
        </row>
        <row r="362">
          <cell r="B362">
            <v>3500909</v>
          </cell>
          <cell r="C362">
            <v>909</v>
          </cell>
          <cell r="D362" t="str">
            <v>Support Services</v>
          </cell>
          <cell r="E362">
            <v>35</v>
          </cell>
          <cell r="F362" t="str">
            <v>00909</v>
          </cell>
          <cell r="G362" t="str">
            <v>Communications Equipment</v>
          </cell>
        </row>
        <row r="363">
          <cell r="B363">
            <v>3500915</v>
          </cell>
          <cell r="C363">
            <v>915</v>
          </cell>
          <cell r="D363" t="str">
            <v>Support Services</v>
          </cell>
          <cell r="E363">
            <v>35</v>
          </cell>
          <cell r="F363" t="str">
            <v>00915</v>
          </cell>
          <cell r="G363" t="str">
            <v>Miscellaneous</v>
          </cell>
        </row>
        <row r="364">
          <cell r="B364">
            <v>3800109</v>
          </cell>
          <cell r="C364">
            <v>109</v>
          </cell>
          <cell r="D364" t="str">
            <v>Age &amp; Condition</v>
          </cell>
          <cell r="E364">
            <v>38</v>
          </cell>
          <cell r="F364" t="str">
            <v>00109</v>
          </cell>
          <cell r="G364" t="str">
            <v>Measuring and regulating Stations</v>
          </cell>
        </row>
        <row r="365">
          <cell r="B365">
            <v>3800115</v>
          </cell>
          <cell r="C365">
            <v>115</v>
          </cell>
          <cell r="D365" t="str">
            <v>Age &amp; Condition</v>
          </cell>
          <cell r="E365">
            <v>38</v>
          </cell>
          <cell r="F365" t="str">
            <v>00115</v>
          </cell>
          <cell r="G365" t="str">
            <v xml:space="preserve">Install LPG Plants </v>
          </cell>
        </row>
        <row r="366">
          <cell r="B366">
            <v>3800311</v>
          </cell>
          <cell r="C366">
            <v>311</v>
          </cell>
          <cell r="D366" t="str">
            <v>Age &amp; Condition</v>
          </cell>
          <cell r="E366">
            <v>38</v>
          </cell>
          <cell r="F366" t="str">
            <v>00311</v>
          </cell>
          <cell r="G366" t="str">
            <v xml:space="preserve">Compressor Stations </v>
          </cell>
        </row>
        <row r="367">
          <cell r="B367">
            <v>3800545</v>
          </cell>
          <cell r="C367">
            <v>545</v>
          </cell>
          <cell r="D367" t="str">
            <v>Support Services</v>
          </cell>
          <cell r="E367">
            <v>38</v>
          </cell>
          <cell r="F367" t="str">
            <v>00545</v>
          </cell>
          <cell r="G367" t="str">
            <v>Acquisition or Sale of Gas Plant in Service</v>
          </cell>
        </row>
        <row r="368">
          <cell r="B368">
            <v>3800549</v>
          </cell>
          <cell r="C368">
            <v>549</v>
          </cell>
          <cell r="D368" t="str">
            <v>AMR Program</v>
          </cell>
          <cell r="E368">
            <v>38</v>
          </cell>
          <cell r="F368" t="str">
            <v>00549</v>
          </cell>
          <cell r="G368" t="str">
            <v>AMR Devices</v>
          </cell>
        </row>
        <row r="369">
          <cell r="B369">
            <v>3800555</v>
          </cell>
          <cell r="C369">
            <v>555</v>
          </cell>
          <cell r="D369" t="str">
            <v>Growth</v>
          </cell>
          <cell r="E369">
            <v>38</v>
          </cell>
          <cell r="F369" t="str">
            <v>00555</v>
          </cell>
          <cell r="G369" t="str">
            <v>Mains - New Business</v>
          </cell>
        </row>
        <row r="370">
          <cell r="B370">
            <v>3800557</v>
          </cell>
          <cell r="C370">
            <v>557</v>
          </cell>
          <cell r="D370" t="str">
            <v>Age &amp; Condition</v>
          </cell>
          <cell r="E370">
            <v>38</v>
          </cell>
          <cell r="F370" t="str">
            <v>00557</v>
          </cell>
          <cell r="G370" t="str">
            <v>Mains - Leakage Elim</v>
          </cell>
        </row>
        <row r="371">
          <cell r="B371">
            <v>3800559</v>
          </cell>
          <cell r="C371">
            <v>559</v>
          </cell>
          <cell r="D371" t="str">
            <v>Betterment</v>
          </cell>
          <cell r="E371">
            <v>38</v>
          </cell>
          <cell r="F371" t="str">
            <v>00559</v>
          </cell>
          <cell r="G371" t="str">
            <v>Mains - Service Improvemt</v>
          </cell>
        </row>
        <row r="372">
          <cell r="B372">
            <v>3800561</v>
          </cell>
          <cell r="C372">
            <v>561</v>
          </cell>
          <cell r="D372" t="str">
            <v>Public Improvement</v>
          </cell>
          <cell r="E372">
            <v>38</v>
          </cell>
          <cell r="F372" t="str">
            <v>00561</v>
          </cell>
          <cell r="G372" t="str">
            <v>Mains - Street Improvemt</v>
          </cell>
        </row>
        <row r="373">
          <cell r="B373">
            <v>3800563</v>
          </cell>
          <cell r="C373">
            <v>563</v>
          </cell>
          <cell r="D373" t="str">
            <v>Growth</v>
          </cell>
          <cell r="E373">
            <v>38</v>
          </cell>
          <cell r="F373" t="str">
            <v>00563</v>
          </cell>
          <cell r="G373" t="str">
            <v>Service Lines - New</v>
          </cell>
        </row>
        <row r="374">
          <cell r="B374">
            <v>3800565</v>
          </cell>
          <cell r="C374">
            <v>565</v>
          </cell>
          <cell r="D374" t="str">
            <v>Age &amp; Condition</v>
          </cell>
          <cell r="E374">
            <v>38</v>
          </cell>
          <cell r="F374" t="str">
            <v>00565</v>
          </cell>
          <cell r="G374" t="str">
            <v>Service Lines - Replaced</v>
          </cell>
        </row>
        <row r="375">
          <cell r="B375">
            <v>3800569</v>
          </cell>
          <cell r="C375">
            <v>569</v>
          </cell>
          <cell r="D375" t="str">
            <v>Growth</v>
          </cell>
          <cell r="E375">
            <v>38</v>
          </cell>
          <cell r="F375" t="str">
            <v>00569</v>
          </cell>
          <cell r="G375" t="str">
            <v>Meters</v>
          </cell>
        </row>
        <row r="376">
          <cell r="B376">
            <v>3800571</v>
          </cell>
          <cell r="C376">
            <v>571</v>
          </cell>
          <cell r="D376" t="str">
            <v>Growth</v>
          </cell>
          <cell r="E376">
            <v>38</v>
          </cell>
          <cell r="F376" t="str">
            <v>00571</v>
          </cell>
          <cell r="G376" t="str">
            <v>House Regulators - New</v>
          </cell>
        </row>
        <row r="377">
          <cell r="B377">
            <v>3800573</v>
          </cell>
          <cell r="C377">
            <v>573</v>
          </cell>
          <cell r="D377" t="str">
            <v>Growth</v>
          </cell>
          <cell r="E377">
            <v>38</v>
          </cell>
          <cell r="F377" t="str">
            <v>00573</v>
          </cell>
          <cell r="G377" t="str">
            <v>Meters</v>
          </cell>
        </row>
        <row r="378">
          <cell r="B378">
            <v>3800575</v>
          </cell>
          <cell r="C378">
            <v>575</v>
          </cell>
          <cell r="D378" t="str">
            <v>Growth</v>
          </cell>
          <cell r="E378">
            <v>38</v>
          </cell>
          <cell r="F378" t="str">
            <v>00575</v>
          </cell>
          <cell r="G378" t="str">
            <v>Regulator Sites</v>
          </cell>
        </row>
        <row r="379">
          <cell r="B379">
            <v>3800577</v>
          </cell>
          <cell r="C379">
            <v>577</v>
          </cell>
          <cell r="D379" t="str">
            <v>Growth</v>
          </cell>
          <cell r="E379">
            <v>38</v>
          </cell>
          <cell r="F379" t="str">
            <v>00577</v>
          </cell>
          <cell r="G379" t="str">
            <v>Regulator Structures -New</v>
          </cell>
        </row>
        <row r="380">
          <cell r="B380">
            <v>3800579</v>
          </cell>
          <cell r="C380">
            <v>579</v>
          </cell>
          <cell r="D380" t="str">
            <v>Age &amp; Condition</v>
          </cell>
          <cell r="E380">
            <v>38</v>
          </cell>
          <cell r="F380" t="str">
            <v>00579</v>
          </cell>
          <cell r="G380" t="str">
            <v>Meter Install - Replace</v>
          </cell>
        </row>
        <row r="381">
          <cell r="B381">
            <v>3800581</v>
          </cell>
          <cell r="C381">
            <v>581</v>
          </cell>
          <cell r="D381" t="str">
            <v>Age &amp; Condition</v>
          </cell>
          <cell r="E381">
            <v>38</v>
          </cell>
          <cell r="F381" t="str">
            <v>00581</v>
          </cell>
          <cell r="G381" t="str">
            <v>House Regulators -Replace</v>
          </cell>
        </row>
        <row r="382">
          <cell r="B382">
            <v>3800583</v>
          </cell>
          <cell r="C382">
            <v>583</v>
          </cell>
          <cell r="D382" t="str">
            <v>Age &amp; Condition</v>
          </cell>
          <cell r="E382">
            <v>38</v>
          </cell>
          <cell r="F382" t="str">
            <v>00583</v>
          </cell>
          <cell r="G382" t="str">
            <v>Plant Regulators -Replace</v>
          </cell>
        </row>
        <row r="383">
          <cell r="B383">
            <v>3800585</v>
          </cell>
          <cell r="C383">
            <v>585</v>
          </cell>
          <cell r="D383" t="str">
            <v>Age &amp; Condition</v>
          </cell>
          <cell r="E383">
            <v>38</v>
          </cell>
          <cell r="F383" t="str">
            <v>00585</v>
          </cell>
          <cell r="G383" t="str">
            <v>Reg Structures - Replace</v>
          </cell>
        </row>
        <row r="384">
          <cell r="B384">
            <v>3800593</v>
          </cell>
          <cell r="C384">
            <v>593</v>
          </cell>
          <cell r="D384" t="str">
            <v>Growth</v>
          </cell>
          <cell r="E384">
            <v>38</v>
          </cell>
          <cell r="F384" t="str">
            <v>00593</v>
          </cell>
          <cell r="G384" t="str">
            <v>Service Regulators-New</v>
          </cell>
        </row>
        <row r="385">
          <cell r="B385">
            <v>3800595</v>
          </cell>
          <cell r="C385">
            <v>595</v>
          </cell>
          <cell r="D385" t="str">
            <v>Age &amp; Condition</v>
          </cell>
          <cell r="E385">
            <v>38</v>
          </cell>
          <cell r="F385" t="str">
            <v>00595</v>
          </cell>
          <cell r="G385" t="str">
            <v>LV Excess Press Meas Sta</v>
          </cell>
        </row>
        <row r="386">
          <cell r="B386">
            <v>3800597</v>
          </cell>
          <cell r="C386">
            <v>597</v>
          </cell>
          <cell r="D386" t="str">
            <v>Age &amp; Condition</v>
          </cell>
          <cell r="E386">
            <v>38</v>
          </cell>
          <cell r="F386" t="str">
            <v>00597</v>
          </cell>
          <cell r="G386" t="str">
            <v>Service Regulators Replace</v>
          </cell>
        </row>
        <row r="387">
          <cell r="B387">
            <v>3800889</v>
          </cell>
          <cell r="C387">
            <v>889</v>
          </cell>
          <cell r="D387" t="str">
            <v>Corporate Allocation</v>
          </cell>
          <cell r="E387">
            <v>38</v>
          </cell>
          <cell r="F387" t="str">
            <v>00889</v>
          </cell>
          <cell r="G387" t="str">
            <v>Interco Transfers - Non</v>
          </cell>
        </row>
        <row r="388">
          <cell r="B388">
            <v>3800901</v>
          </cell>
          <cell r="C388">
            <v>901</v>
          </cell>
          <cell r="D388" t="str">
            <v>Support Services</v>
          </cell>
          <cell r="E388">
            <v>38</v>
          </cell>
          <cell r="F388" t="str">
            <v>00901</v>
          </cell>
          <cell r="G388" t="str">
            <v>Service Regulators Replacement</v>
          </cell>
        </row>
        <row r="389">
          <cell r="B389">
            <v>3800903</v>
          </cell>
          <cell r="C389">
            <v>903</v>
          </cell>
          <cell r="D389" t="str">
            <v>Support Services</v>
          </cell>
          <cell r="E389">
            <v>38</v>
          </cell>
          <cell r="F389" t="str">
            <v>00903</v>
          </cell>
          <cell r="G389" t="str">
            <v>General Structures</v>
          </cell>
        </row>
        <row r="390">
          <cell r="B390">
            <v>3800905</v>
          </cell>
          <cell r="C390">
            <v>905</v>
          </cell>
          <cell r="D390" t="str">
            <v>Support Services</v>
          </cell>
          <cell r="E390">
            <v>38</v>
          </cell>
          <cell r="F390" t="str">
            <v>00905</v>
          </cell>
          <cell r="G390" t="str">
            <v>Misc Building Equipment</v>
          </cell>
        </row>
        <row r="391">
          <cell r="B391">
            <v>3800909</v>
          </cell>
          <cell r="C391">
            <v>909</v>
          </cell>
          <cell r="D391" t="str">
            <v>Support Services</v>
          </cell>
          <cell r="E391">
            <v>38</v>
          </cell>
          <cell r="F391" t="str">
            <v>00909</v>
          </cell>
          <cell r="G391" t="str">
            <v>Communications Equipment</v>
          </cell>
        </row>
        <row r="392">
          <cell r="B392">
            <v>3800911</v>
          </cell>
          <cell r="C392">
            <v>911</v>
          </cell>
          <cell r="D392" t="str">
            <v>Segment IT</v>
          </cell>
          <cell r="E392">
            <v>38</v>
          </cell>
          <cell r="F392" t="str">
            <v>00911</v>
          </cell>
          <cell r="G392" t="str">
            <v>Miscellaneous</v>
          </cell>
        </row>
        <row r="393">
          <cell r="B393">
            <v>3800913</v>
          </cell>
          <cell r="C393">
            <v>913</v>
          </cell>
          <cell r="D393" t="str">
            <v>Segment IT</v>
          </cell>
          <cell r="E393">
            <v>38</v>
          </cell>
          <cell r="F393" t="str">
            <v>00913</v>
          </cell>
          <cell r="G393" t="str">
            <v>EDP Software</v>
          </cell>
        </row>
        <row r="394">
          <cell r="B394">
            <v>3800915</v>
          </cell>
          <cell r="C394">
            <v>915</v>
          </cell>
          <cell r="D394" t="str">
            <v>Support Services</v>
          </cell>
          <cell r="E394">
            <v>38</v>
          </cell>
          <cell r="F394" t="str">
            <v>00915</v>
          </cell>
          <cell r="G394" t="str">
            <v>Miscellaneous</v>
          </cell>
        </row>
        <row r="395">
          <cell r="B395">
            <v>3800998</v>
          </cell>
          <cell r="C395">
            <v>998</v>
          </cell>
          <cell r="D395" t="str">
            <v>Age &amp; Condition</v>
          </cell>
          <cell r="E395">
            <v>38</v>
          </cell>
          <cell r="F395" t="str">
            <v>00998</v>
          </cell>
          <cell r="G395" t="str">
            <v>Interco Transfers - CDC</v>
          </cell>
        </row>
        <row r="396">
          <cell r="B396">
            <v>3805550</v>
          </cell>
          <cell r="C396">
            <v>5550</v>
          </cell>
          <cell r="D396" t="str">
            <v>Growth Cont/Reim</v>
          </cell>
          <cell r="E396">
            <v>38</v>
          </cell>
          <cell r="F396" t="str">
            <v>05550</v>
          </cell>
          <cell r="G396" t="str">
            <v>Mains - New Business</v>
          </cell>
        </row>
        <row r="397">
          <cell r="B397">
            <v>3805590</v>
          </cell>
          <cell r="C397">
            <v>5590</v>
          </cell>
          <cell r="D397" t="str">
            <v>Betterment Cont/Reim</v>
          </cell>
          <cell r="E397">
            <v>38</v>
          </cell>
          <cell r="F397" t="str">
            <v>05590</v>
          </cell>
          <cell r="G397" t="str">
            <v>Mains - Service Improvemt</v>
          </cell>
        </row>
        <row r="398">
          <cell r="B398">
            <v>3805570</v>
          </cell>
          <cell r="C398">
            <v>5570</v>
          </cell>
          <cell r="D398" t="str">
            <v>Age &amp; Condition Cont/Reim</v>
          </cell>
          <cell r="E398">
            <v>38</v>
          </cell>
          <cell r="F398" t="str">
            <v>05570</v>
          </cell>
          <cell r="G398" t="str">
            <v>Mains - Leakage Elim</v>
          </cell>
        </row>
        <row r="399">
          <cell r="B399">
            <v>3805610</v>
          </cell>
          <cell r="C399">
            <v>5610</v>
          </cell>
          <cell r="D399" t="str">
            <v>Public Improvement Cont/Reim</v>
          </cell>
          <cell r="E399">
            <v>38</v>
          </cell>
          <cell r="F399" t="str">
            <v>05610</v>
          </cell>
          <cell r="G399" t="str">
            <v>Mains - Leakage Elim</v>
          </cell>
        </row>
        <row r="400">
          <cell r="B400">
            <v>3805630</v>
          </cell>
          <cell r="C400">
            <v>5630</v>
          </cell>
          <cell r="D400" t="str">
            <v>Growth Cont/Reim</v>
          </cell>
          <cell r="E400">
            <v>38</v>
          </cell>
          <cell r="F400" t="str">
            <v>05630</v>
          </cell>
          <cell r="G400" t="str">
            <v>Mains - Service Improvemt</v>
          </cell>
        </row>
        <row r="401">
          <cell r="B401">
            <v>3805650</v>
          </cell>
          <cell r="C401">
            <v>5650</v>
          </cell>
          <cell r="D401" t="str">
            <v>Age &amp; Condition Cont/Reim</v>
          </cell>
          <cell r="E401">
            <v>38</v>
          </cell>
          <cell r="F401" t="str">
            <v>05650</v>
          </cell>
          <cell r="G401" t="str">
            <v>Service Lines - Replaced</v>
          </cell>
        </row>
        <row r="402">
          <cell r="B402">
            <v>3805671</v>
          </cell>
          <cell r="C402">
            <v>5671</v>
          </cell>
          <cell r="D402" t="str">
            <v>Growth</v>
          </cell>
          <cell r="E402">
            <v>38</v>
          </cell>
          <cell r="F402" t="str">
            <v>05671</v>
          </cell>
          <cell r="G402" t="str">
            <v>Meters</v>
          </cell>
        </row>
        <row r="403">
          <cell r="B403">
            <v>3805672</v>
          </cell>
          <cell r="C403">
            <v>5672</v>
          </cell>
          <cell r="D403" t="str">
            <v>Age &amp; Condition</v>
          </cell>
          <cell r="E403">
            <v>38</v>
          </cell>
          <cell r="F403" t="str">
            <v>05672</v>
          </cell>
          <cell r="G403" t="str">
            <v>Meters</v>
          </cell>
        </row>
        <row r="404">
          <cell r="B404">
            <v>3805690</v>
          </cell>
          <cell r="C404">
            <v>5690</v>
          </cell>
          <cell r="D404" t="str">
            <v>Growth Cont/Reim</v>
          </cell>
          <cell r="E404">
            <v>38</v>
          </cell>
          <cell r="F404" t="str">
            <v>05690</v>
          </cell>
          <cell r="G404" t="str">
            <v>Meter Installations - New</v>
          </cell>
        </row>
        <row r="405">
          <cell r="B405">
            <v>3805710</v>
          </cell>
          <cell r="C405">
            <v>5710</v>
          </cell>
          <cell r="D405" t="str">
            <v>Growth Cont/Reim</v>
          </cell>
          <cell r="E405">
            <v>38</v>
          </cell>
          <cell r="F405" t="str">
            <v>05710</v>
          </cell>
          <cell r="G405" t="str">
            <v>House Regulators - New</v>
          </cell>
        </row>
        <row r="406">
          <cell r="B406">
            <v>3805730</v>
          </cell>
          <cell r="C406">
            <v>5730</v>
          </cell>
          <cell r="D406" t="str">
            <v>Growth Cont/Reim</v>
          </cell>
          <cell r="E406">
            <v>38</v>
          </cell>
          <cell r="F406" t="str">
            <v>05730</v>
          </cell>
          <cell r="G406" t="str">
            <v>Meter Installations - New</v>
          </cell>
        </row>
        <row r="407">
          <cell r="B407">
            <v>3805810</v>
          </cell>
          <cell r="C407">
            <v>5810</v>
          </cell>
          <cell r="D407" t="str">
            <v>Age &amp; Condition Cont/Reim</v>
          </cell>
          <cell r="E407">
            <v>38</v>
          </cell>
          <cell r="F407" t="str">
            <v>05810</v>
          </cell>
          <cell r="G407" t="str">
            <v>House Regulators - New</v>
          </cell>
        </row>
        <row r="408">
          <cell r="B408">
            <v>3805871</v>
          </cell>
          <cell r="C408">
            <v>5871</v>
          </cell>
          <cell r="D408" t="str">
            <v>Growth</v>
          </cell>
          <cell r="E408">
            <v>38</v>
          </cell>
          <cell r="F408" t="str">
            <v>05871</v>
          </cell>
          <cell r="G408" t="str">
            <v>Plant Regulators - New</v>
          </cell>
        </row>
        <row r="409">
          <cell r="B409">
            <v>3805872</v>
          </cell>
          <cell r="C409">
            <v>5872</v>
          </cell>
          <cell r="D409" t="str">
            <v>Age &amp; Condition</v>
          </cell>
          <cell r="E409">
            <v>38</v>
          </cell>
          <cell r="F409" t="str">
            <v>05872</v>
          </cell>
          <cell r="G409" t="str">
            <v>LV Excess Press Meas Sta</v>
          </cell>
        </row>
        <row r="410">
          <cell r="B410">
            <v>38058710</v>
          </cell>
          <cell r="C410">
            <v>58710</v>
          </cell>
          <cell r="D410" t="str">
            <v>Growth Cont/Reim</v>
          </cell>
          <cell r="E410">
            <v>38</v>
          </cell>
          <cell r="F410" t="str">
            <v>058710</v>
          </cell>
          <cell r="G410" t="str">
            <v>LV Excess Press Meas Sta</v>
          </cell>
        </row>
        <row r="411">
          <cell r="B411">
            <v>3858720</v>
          </cell>
          <cell r="C411">
            <v>58720</v>
          </cell>
          <cell r="D411" t="str">
            <v>Age &amp; Condition Cont/Reim</v>
          </cell>
          <cell r="E411">
            <v>38</v>
          </cell>
          <cell r="F411" t="str">
            <v>058720</v>
          </cell>
          <cell r="G411" t="str">
            <v>LV Excess Press Meas Sta</v>
          </cell>
        </row>
        <row r="412">
          <cell r="B412">
            <v>3807001</v>
          </cell>
          <cell r="C412">
            <v>7001</v>
          </cell>
          <cell r="D412" t="str">
            <v>Growth</v>
          </cell>
          <cell r="E412">
            <v>38</v>
          </cell>
          <cell r="F412" t="str">
            <v>07001</v>
          </cell>
          <cell r="G412" t="str">
            <v>LV Excess Press Meas Sta</v>
          </cell>
        </row>
        <row r="413">
          <cell r="B413">
            <v>3807003</v>
          </cell>
          <cell r="C413">
            <v>7003</v>
          </cell>
          <cell r="D413" t="str">
            <v>Growth</v>
          </cell>
          <cell r="E413">
            <v>38</v>
          </cell>
          <cell r="F413" t="str">
            <v>07003</v>
          </cell>
          <cell r="G413" t="str">
            <v>LV Excess Press Meas Sta</v>
          </cell>
        </row>
        <row r="414">
          <cell r="B414">
            <v>3807003</v>
          </cell>
          <cell r="C414">
            <v>70030</v>
          </cell>
          <cell r="D414" t="str">
            <v>Growth</v>
          </cell>
          <cell r="E414">
            <v>38</v>
          </cell>
          <cell r="F414" t="str">
            <v>07003</v>
          </cell>
          <cell r="G414" t="str">
            <v>Ashland Chemical</v>
          </cell>
        </row>
        <row r="415">
          <cell r="B415">
            <v>3870010</v>
          </cell>
          <cell r="C415">
            <v>70010</v>
          </cell>
          <cell r="D415" t="str">
            <v>Growth</v>
          </cell>
          <cell r="E415">
            <v>38</v>
          </cell>
          <cell r="F415" t="str">
            <v>070010</v>
          </cell>
          <cell r="G415" t="str">
            <v>JMU Steam Plant (Boiler)</v>
          </cell>
        </row>
        <row r="416">
          <cell r="B416">
            <v>3807115</v>
          </cell>
          <cell r="C416">
            <v>7115</v>
          </cell>
          <cell r="D416" t="str">
            <v>Age &amp; Condition</v>
          </cell>
          <cell r="E416">
            <v>38</v>
          </cell>
          <cell r="F416" t="str">
            <v>07115</v>
          </cell>
          <cell r="G416" t="str">
            <v>Covington Save Project</v>
          </cell>
        </row>
        <row r="417">
          <cell r="B417">
            <v>3807121</v>
          </cell>
          <cell r="C417">
            <v>7121</v>
          </cell>
          <cell r="D417" t="str">
            <v>Growth</v>
          </cell>
          <cell r="E417">
            <v>38</v>
          </cell>
          <cell r="F417" t="str">
            <v>07121</v>
          </cell>
          <cell r="G417" t="str">
            <v>PM Rock Tenn - Hopewell</v>
          </cell>
        </row>
        <row r="418">
          <cell r="B418">
            <v>3807201</v>
          </cell>
          <cell r="C418">
            <v>7201</v>
          </cell>
          <cell r="D418" t="str">
            <v>Age &amp; Condition</v>
          </cell>
          <cell r="E418">
            <v>38</v>
          </cell>
          <cell r="F418" t="str">
            <v>07201</v>
          </cell>
          <cell r="G418" t="str">
            <v>PM VAM-6 Section 2,3</v>
          </cell>
        </row>
        <row r="419">
          <cell r="B419">
            <v>3807223</v>
          </cell>
          <cell r="C419">
            <v>7223</v>
          </cell>
          <cell r="D419" t="str">
            <v>Age &amp; Condition</v>
          </cell>
          <cell r="E419">
            <v>38</v>
          </cell>
          <cell r="F419" t="str">
            <v>07223</v>
          </cell>
          <cell r="G419" t="str">
            <v>PM Renan Section 8</v>
          </cell>
        </row>
        <row r="420">
          <cell r="B420">
            <v>3807229</v>
          </cell>
          <cell r="C420">
            <v>7229</v>
          </cell>
          <cell r="D420" t="str">
            <v>Age &amp; Condition</v>
          </cell>
          <cell r="E420">
            <v>38</v>
          </cell>
          <cell r="F420" t="str">
            <v>07229</v>
          </cell>
          <cell r="G420" t="str">
            <v>Downtown Fredericksburg LP Replacement Ph 2</v>
          </cell>
        </row>
        <row r="421">
          <cell r="B421">
            <v>3807233</v>
          </cell>
          <cell r="C421">
            <v>7233</v>
          </cell>
          <cell r="D421" t="str">
            <v>Growth</v>
          </cell>
          <cell r="E421">
            <v>38</v>
          </cell>
          <cell r="F421" t="str">
            <v>07233</v>
          </cell>
          <cell r="G421" t="str">
            <v>Turner/Enviva</v>
          </cell>
        </row>
        <row r="422">
          <cell r="B422">
            <v>3807301</v>
          </cell>
          <cell r="C422">
            <v>7301</v>
          </cell>
          <cell r="D422" t="str">
            <v>Growth</v>
          </cell>
          <cell r="E422">
            <v>38</v>
          </cell>
          <cell r="F422" t="str">
            <v>07301</v>
          </cell>
          <cell r="G422" t="str">
            <v>PM Bremo Bluff Power Generation Project</v>
          </cell>
        </row>
        <row r="423">
          <cell r="B423">
            <v>3807303</v>
          </cell>
          <cell r="C423">
            <v>7303</v>
          </cell>
          <cell r="D423" t="str">
            <v>Betterment</v>
          </cell>
          <cell r="E423">
            <v>38</v>
          </cell>
          <cell r="F423" t="str">
            <v>07303</v>
          </cell>
          <cell r="G423" t="str">
            <v>PM Oxbridge 4</v>
          </cell>
        </row>
        <row r="424">
          <cell r="B424">
            <v>3807305</v>
          </cell>
          <cell r="C424">
            <v>7305</v>
          </cell>
          <cell r="D424" t="str">
            <v>Growth</v>
          </cell>
          <cell r="E424">
            <v>38</v>
          </cell>
          <cell r="F424" t="str">
            <v>07305</v>
          </cell>
          <cell r="G424" t="str">
            <v>PM</v>
          </cell>
        </row>
        <row r="425">
          <cell r="B425">
            <v>3807313</v>
          </cell>
          <cell r="C425">
            <v>7313</v>
          </cell>
          <cell r="D425" t="str">
            <v>Betterment</v>
          </cell>
          <cell r="E425">
            <v>38</v>
          </cell>
          <cell r="F425" t="str">
            <v>07313</v>
          </cell>
          <cell r="G425" t="str">
            <v>PM Lignum - Chancellorsville</v>
          </cell>
        </row>
        <row r="426">
          <cell r="B426">
            <v>3807317</v>
          </cell>
          <cell r="C426">
            <v>7317</v>
          </cell>
          <cell r="D426" t="str">
            <v>Age &amp; Condition</v>
          </cell>
          <cell r="E426">
            <v>38</v>
          </cell>
          <cell r="F426" t="str">
            <v>07317</v>
          </cell>
          <cell r="G426" t="str">
            <v>PM DVA-6 400-&amp;gt</v>
          </cell>
        </row>
        <row r="427">
          <cell r="B427">
            <v>3807319</v>
          </cell>
          <cell r="C427">
            <v>7319</v>
          </cell>
          <cell r="D427" t="str">
            <v>Growth</v>
          </cell>
          <cell r="E427">
            <v>38</v>
          </cell>
          <cell r="F427" t="str">
            <v>07319</v>
          </cell>
          <cell r="G427" t="str">
            <v>PM</v>
          </cell>
        </row>
        <row r="428">
          <cell r="B428">
            <v>3807323</v>
          </cell>
          <cell r="C428">
            <v>7323</v>
          </cell>
          <cell r="D428" t="str">
            <v>Growth</v>
          </cell>
          <cell r="E428">
            <v>38</v>
          </cell>
          <cell r="F428" t="str">
            <v>07323</v>
          </cell>
          <cell r="G428" t="str">
            <v>Philip Morris</v>
          </cell>
        </row>
        <row r="429">
          <cell r="B429">
            <v>3807325</v>
          </cell>
          <cell r="C429">
            <v>7325</v>
          </cell>
          <cell r="D429" t="str">
            <v>Age &amp; Condition</v>
          </cell>
          <cell r="E429">
            <v>38</v>
          </cell>
          <cell r="F429" t="str">
            <v>07325</v>
          </cell>
          <cell r="G429" t="str">
            <v>PM Hopeman Parkway Phase 1</v>
          </cell>
        </row>
        <row r="430">
          <cell r="B430">
            <v>3807327</v>
          </cell>
          <cell r="C430">
            <v>7327</v>
          </cell>
          <cell r="D430" t="str">
            <v>Age &amp; Condition</v>
          </cell>
          <cell r="E430">
            <v>38</v>
          </cell>
          <cell r="F430" t="str">
            <v>07327</v>
          </cell>
          <cell r="G430" t="str">
            <v>Hampton Farms</v>
          </cell>
        </row>
        <row r="431">
          <cell r="B431">
            <v>3807331</v>
          </cell>
          <cell r="C431">
            <v>7331</v>
          </cell>
          <cell r="D431" t="str">
            <v>Age &amp; Condition</v>
          </cell>
          <cell r="E431">
            <v>38</v>
          </cell>
          <cell r="F431" t="str">
            <v>07331</v>
          </cell>
          <cell r="G431" t="str">
            <v>PM VAM-1 Section 3</v>
          </cell>
        </row>
        <row r="432">
          <cell r="B432">
            <v>3807333</v>
          </cell>
          <cell r="C432">
            <v>7333</v>
          </cell>
          <cell r="D432" t="str">
            <v>Age &amp; Condition</v>
          </cell>
          <cell r="E432">
            <v>38</v>
          </cell>
          <cell r="F432" t="str">
            <v>07333</v>
          </cell>
          <cell r="G432" t="str">
            <v>PM</v>
          </cell>
        </row>
        <row r="433">
          <cell r="B433">
            <v>3807403</v>
          </cell>
          <cell r="C433">
            <v>7403</v>
          </cell>
          <cell r="D433" t="str">
            <v>Age &amp; Condition</v>
          </cell>
          <cell r="E433">
            <v>38</v>
          </cell>
          <cell r="F433" t="str">
            <v>07403</v>
          </cell>
          <cell r="G433" t="str">
            <v>PM Hopeman Parkway Phase 2</v>
          </cell>
        </row>
        <row r="434">
          <cell r="B434">
            <v>3807405</v>
          </cell>
          <cell r="C434">
            <v>7405</v>
          </cell>
          <cell r="D434" t="str">
            <v>Betterment</v>
          </cell>
          <cell r="E434">
            <v>38</v>
          </cell>
          <cell r="F434" t="str">
            <v>07405</v>
          </cell>
          <cell r="G434" t="str">
            <v>PM</v>
          </cell>
        </row>
        <row r="435">
          <cell r="B435">
            <v>3807407</v>
          </cell>
          <cell r="C435">
            <v>7407</v>
          </cell>
          <cell r="D435" t="str">
            <v>Growth</v>
          </cell>
          <cell r="E435">
            <v>38</v>
          </cell>
          <cell r="F435" t="str">
            <v>07407</v>
          </cell>
          <cell r="G435" t="str">
            <v>PM</v>
          </cell>
        </row>
        <row r="436">
          <cell r="B436">
            <v>3807409</v>
          </cell>
          <cell r="C436">
            <v>7409</v>
          </cell>
          <cell r="D436" t="str">
            <v>Growth</v>
          </cell>
          <cell r="E436">
            <v>38</v>
          </cell>
          <cell r="F436" t="str">
            <v>07409</v>
          </cell>
          <cell r="G436" t="str">
            <v>Southpoint II</v>
          </cell>
        </row>
        <row r="437">
          <cell r="B437">
            <v>38074090</v>
          </cell>
          <cell r="C437">
            <v>74090</v>
          </cell>
          <cell r="D437" t="str">
            <v>Growth</v>
          </cell>
          <cell r="E437">
            <v>38</v>
          </cell>
          <cell r="F437" t="str">
            <v>074090</v>
          </cell>
          <cell r="G437" t="str">
            <v>Southpoint II</v>
          </cell>
        </row>
        <row r="438">
          <cell r="B438">
            <v>3807549</v>
          </cell>
          <cell r="C438">
            <v>7549</v>
          </cell>
          <cell r="D438" t="str">
            <v>Age &amp; Condition</v>
          </cell>
          <cell r="E438">
            <v>38</v>
          </cell>
          <cell r="F438" t="str">
            <v>07549</v>
          </cell>
          <cell r="G438" t="e">
            <v>#N/A</v>
          </cell>
        </row>
        <row r="439">
          <cell r="B439">
            <v>3807601</v>
          </cell>
          <cell r="C439">
            <v>7601</v>
          </cell>
          <cell r="D439" t="str">
            <v>Growth</v>
          </cell>
          <cell r="E439">
            <v>38</v>
          </cell>
          <cell r="F439" t="str">
            <v>07601</v>
          </cell>
          <cell r="G439" t="str">
            <v>Watkins Centre Approach Piping</v>
          </cell>
        </row>
        <row r="440">
          <cell r="B440">
            <v>3807859</v>
          </cell>
          <cell r="C440">
            <v>7859</v>
          </cell>
          <cell r="D440" t="str">
            <v>Age &amp; Condition</v>
          </cell>
          <cell r="E440">
            <v>38</v>
          </cell>
          <cell r="F440" t="str">
            <v>07859</v>
          </cell>
          <cell r="G440" t="str">
            <v>PM Bear Garden Project, Lynchburg, VA</v>
          </cell>
        </row>
        <row r="441">
          <cell r="B441">
            <v>3807903</v>
          </cell>
          <cell r="C441">
            <v>7903</v>
          </cell>
          <cell r="D441" t="str">
            <v>Age &amp; Condition</v>
          </cell>
          <cell r="E441">
            <v>38</v>
          </cell>
          <cell r="F441" t="str">
            <v>07903</v>
          </cell>
          <cell r="G441" t="str">
            <v>PM</v>
          </cell>
        </row>
        <row r="442">
          <cell r="B442">
            <v>3807941</v>
          </cell>
          <cell r="C442">
            <v>7941</v>
          </cell>
          <cell r="D442" t="str">
            <v>Segment IT</v>
          </cell>
          <cell r="E442">
            <v>38</v>
          </cell>
          <cell r="F442" t="str">
            <v>07941</v>
          </cell>
          <cell r="G442" t="str">
            <v>CDC Ventyx Upgrade</v>
          </cell>
        </row>
        <row r="443">
          <cell r="B443">
            <v>3809301</v>
          </cell>
          <cell r="C443">
            <v>9301</v>
          </cell>
          <cell r="D443" t="str">
            <v>AMR Program</v>
          </cell>
          <cell r="E443">
            <v>38</v>
          </cell>
          <cell r="F443" t="str">
            <v>09301</v>
          </cell>
          <cell r="G443" t="str">
            <v>CGV AMR Project</v>
          </cell>
        </row>
        <row r="444">
          <cell r="B444">
            <v>3809407</v>
          </cell>
          <cell r="C444">
            <v>9407</v>
          </cell>
          <cell r="D444" t="str">
            <v>Segment IT</v>
          </cell>
          <cell r="E444">
            <v>38</v>
          </cell>
          <cell r="F444" t="str">
            <v>09407</v>
          </cell>
          <cell r="G444" t="str">
            <v>SCADA Field Replacement</v>
          </cell>
        </row>
        <row r="445">
          <cell r="B445">
            <v>3800587</v>
          </cell>
          <cell r="C445">
            <v>587</v>
          </cell>
          <cell r="D445" t="str">
            <v>Age &amp; Condition</v>
          </cell>
          <cell r="E445">
            <v>38</v>
          </cell>
          <cell r="F445" t="str">
            <v>00587</v>
          </cell>
          <cell r="G445" t="str">
            <v>LV Excess Press Meas Sta</v>
          </cell>
        </row>
        <row r="446">
          <cell r="B446">
            <v>3800567</v>
          </cell>
          <cell r="C446">
            <v>567</v>
          </cell>
          <cell r="D446" t="str">
            <v>Growth</v>
          </cell>
          <cell r="E446">
            <v>38</v>
          </cell>
          <cell r="F446" t="str">
            <v>00567</v>
          </cell>
          <cell r="G446" t="str">
            <v>Meters</v>
          </cell>
        </row>
        <row r="447">
          <cell r="B447">
            <v>3807411</v>
          </cell>
          <cell r="C447">
            <v>7411</v>
          </cell>
          <cell r="D447" t="str">
            <v>Betterment</v>
          </cell>
          <cell r="E447">
            <v>38</v>
          </cell>
          <cell r="F447" t="str">
            <v>07411</v>
          </cell>
          <cell r="G447" t="str">
            <v>PM Union Camp-Shallow Main</v>
          </cell>
        </row>
        <row r="448">
          <cell r="B448">
            <v>3700109</v>
          </cell>
          <cell r="C448">
            <v>109</v>
          </cell>
          <cell r="D448" t="str">
            <v>Age &amp; Condition</v>
          </cell>
          <cell r="E448">
            <v>37</v>
          </cell>
          <cell r="F448" t="str">
            <v>00109</v>
          </cell>
          <cell r="G448" t="str">
            <v>Measuring and regulating Stations</v>
          </cell>
        </row>
        <row r="449">
          <cell r="B449">
            <v>3700115</v>
          </cell>
          <cell r="C449">
            <v>115</v>
          </cell>
          <cell r="D449" t="str">
            <v>Age &amp; Condition</v>
          </cell>
          <cell r="E449">
            <v>37</v>
          </cell>
          <cell r="F449" t="str">
            <v>00115</v>
          </cell>
          <cell r="G449" t="str">
            <v xml:space="preserve">Install LPG Plants </v>
          </cell>
        </row>
        <row r="450">
          <cell r="B450">
            <v>3700311</v>
          </cell>
          <cell r="C450">
            <v>311</v>
          </cell>
          <cell r="D450" t="str">
            <v>Age &amp; Condition</v>
          </cell>
          <cell r="E450">
            <v>37</v>
          </cell>
          <cell r="F450" t="str">
            <v>00311</v>
          </cell>
          <cell r="G450" t="str">
            <v xml:space="preserve">Compressor Stations </v>
          </cell>
        </row>
        <row r="451">
          <cell r="B451">
            <v>3700545</v>
          </cell>
          <cell r="C451">
            <v>545</v>
          </cell>
          <cell r="D451" t="str">
            <v>Support Services</v>
          </cell>
          <cell r="E451">
            <v>37</v>
          </cell>
          <cell r="F451" t="str">
            <v>00545</v>
          </cell>
          <cell r="G451" t="str">
            <v>Acquisition or Sale of Gas Plant in Service</v>
          </cell>
        </row>
        <row r="452">
          <cell r="B452">
            <v>3700549</v>
          </cell>
          <cell r="C452">
            <v>549</v>
          </cell>
          <cell r="D452" t="str">
            <v>AMR Program</v>
          </cell>
          <cell r="E452">
            <v>37</v>
          </cell>
          <cell r="F452" t="str">
            <v>00549</v>
          </cell>
          <cell r="G452" t="str">
            <v>AMR Devices</v>
          </cell>
        </row>
        <row r="453">
          <cell r="B453">
            <v>3700555</v>
          </cell>
          <cell r="C453">
            <v>555</v>
          </cell>
          <cell r="D453" t="str">
            <v>Growth</v>
          </cell>
          <cell r="E453">
            <v>37</v>
          </cell>
          <cell r="F453" t="str">
            <v>00555</v>
          </cell>
          <cell r="G453" t="str">
            <v>Mains - New Business</v>
          </cell>
        </row>
        <row r="454">
          <cell r="B454">
            <v>3700557</v>
          </cell>
          <cell r="C454">
            <v>557</v>
          </cell>
          <cell r="D454" t="str">
            <v>Age &amp; Condition</v>
          </cell>
          <cell r="E454">
            <v>37</v>
          </cell>
          <cell r="F454" t="str">
            <v>00557</v>
          </cell>
          <cell r="G454" t="str">
            <v>Mains - Leakage Elim</v>
          </cell>
        </row>
        <row r="455">
          <cell r="B455">
            <v>3700559</v>
          </cell>
          <cell r="C455">
            <v>559</v>
          </cell>
          <cell r="D455" t="str">
            <v>Betterment</v>
          </cell>
          <cell r="E455">
            <v>37</v>
          </cell>
          <cell r="F455" t="str">
            <v>00559</v>
          </cell>
          <cell r="G455" t="str">
            <v>Mains - Service Improvemt</v>
          </cell>
        </row>
        <row r="456">
          <cell r="B456">
            <v>3700561</v>
          </cell>
          <cell r="C456">
            <v>561</v>
          </cell>
          <cell r="D456" t="str">
            <v>Public Improvement</v>
          </cell>
          <cell r="E456">
            <v>37</v>
          </cell>
          <cell r="F456" t="str">
            <v>00561</v>
          </cell>
          <cell r="G456" t="str">
            <v>Mains - Street Improvemt</v>
          </cell>
        </row>
        <row r="457">
          <cell r="B457">
            <v>3700563</v>
          </cell>
          <cell r="C457">
            <v>563</v>
          </cell>
          <cell r="D457" t="str">
            <v>Growth</v>
          </cell>
          <cell r="E457">
            <v>37</v>
          </cell>
          <cell r="F457" t="str">
            <v>00563</v>
          </cell>
          <cell r="G457" t="str">
            <v>Service Lines - New</v>
          </cell>
        </row>
        <row r="458">
          <cell r="B458">
            <v>3700565</v>
          </cell>
          <cell r="C458">
            <v>565</v>
          </cell>
          <cell r="D458" t="str">
            <v>Age &amp; Condition</v>
          </cell>
          <cell r="E458">
            <v>37</v>
          </cell>
          <cell r="F458" t="str">
            <v>00565</v>
          </cell>
          <cell r="G458" t="str">
            <v>Service Lines - Replaced</v>
          </cell>
        </row>
        <row r="459">
          <cell r="B459">
            <v>3700569</v>
          </cell>
          <cell r="C459">
            <v>569</v>
          </cell>
          <cell r="D459" t="str">
            <v>Growth</v>
          </cell>
          <cell r="E459">
            <v>37</v>
          </cell>
          <cell r="F459" t="str">
            <v>00569</v>
          </cell>
          <cell r="G459" t="str">
            <v>Meters</v>
          </cell>
        </row>
        <row r="460">
          <cell r="B460">
            <v>3700571</v>
          </cell>
          <cell r="C460">
            <v>571</v>
          </cell>
          <cell r="D460" t="str">
            <v>Growth</v>
          </cell>
          <cell r="E460">
            <v>37</v>
          </cell>
          <cell r="F460" t="str">
            <v>00571</v>
          </cell>
          <cell r="G460" t="str">
            <v>House Regulators - New</v>
          </cell>
        </row>
        <row r="461">
          <cell r="B461">
            <v>3700573</v>
          </cell>
          <cell r="C461">
            <v>573</v>
          </cell>
          <cell r="D461" t="str">
            <v>Growth</v>
          </cell>
          <cell r="E461">
            <v>37</v>
          </cell>
          <cell r="F461" t="str">
            <v>00573</v>
          </cell>
          <cell r="G461" t="str">
            <v>Meters</v>
          </cell>
        </row>
        <row r="462">
          <cell r="B462">
            <v>3700575</v>
          </cell>
          <cell r="C462">
            <v>575</v>
          </cell>
          <cell r="D462" t="str">
            <v>Growth</v>
          </cell>
          <cell r="E462">
            <v>37</v>
          </cell>
          <cell r="F462" t="str">
            <v>00575</v>
          </cell>
          <cell r="G462" t="str">
            <v>Regulator Sites</v>
          </cell>
        </row>
        <row r="463">
          <cell r="B463">
            <v>3700577</v>
          </cell>
          <cell r="C463">
            <v>577</v>
          </cell>
          <cell r="D463" t="str">
            <v>Growth</v>
          </cell>
          <cell r="E463">
            <v>37</v>
          </cell>
          <cell r="F463" t="str">
            <v>00577</v>
          </cell>
          <cell r="G463" t="str">
            <v>Regulator Structures -New</v>
          </cell>
        </row>
        <row r="464">
          <cell r="B464">
            <v>3700579</v>
          </cell>
          <cell r="C464">
            <v>579</v>
          </cell>
          <cell r="D464" t="str">
            <v>Age &amp; Condition</v>
          </cell>
          <cell r="E464">
            <v>37</v>
          </cell>
          <cell r="F464" t="str">
            <v>00579</v>
          </cell>
          <cell r="G464" t="str">
            <v>Meter Install - Replace</v>
          </cell>
        </row>
        <row r="465">
          <cell r="B465">
            <v>3700581</v>
          </cell>
          <cell r="C465">
            <v>581</v>
          </cell>
          <cell r="D465" t="str">
            <v>Age &amp; Condition</v>
          </cell>
          <cell r="E465">
            <v>37</v>
          </cell>
          <cell r="F465" t="str">
            <v>00581</v>
          </cell>
          <cell r="G465" t="str">
            <v>House Regulators -Replace</v>
          </cell>
        </row>
        <row r="466">
          <cell r="B466">
            <v>3700583</v>
          </cell>
          <cell r="C466">
            <v>583</v>
          </cell>
          <cell r="D466" t="str">
            <v>Age &amp; Condition</v>
          </cell>
          <cell r="E466">
            <v>37</v>
          </cell>
          <cell r="F466" t="str">
            <v>00583</v>
          </cell>
          <cell r="G466" t="str">
            <v>Plant Regulators -Replace</v>
          </cell>
        </row>
        <row r="467">
          <cell r="B467">
            <v>3700585</v>
          </cell>
          <cell r="C467">
            <v>585</v>
          </cell>
          <cell r="D467" t="str">
            <v>Age &amp; Condition</v>
          </cell>
          <cell r="E467">
            <v>37</v>
          </cell>
          <cell r="F467" t="str">
            <v>00585</v>
          </cell>
          <cell r="G467" t="str">
            <v>Reg Structures - Replace</v>
          </cell>
        </row>
        <row r="468">
          <cell r="B468">
            <v>3700593</v>
          </cell>
          <cell r="C468">
            <v>593</v>
          </cell>
          <cell r="D468" t="str">
            <v>Growth</v>
          </cell>
          <cell r="E468">
            <v>37</v>
          </cell>
          <cell r="F468" t="str">
            <v>00593</v>
          </cell>
          <cell r="G468" t="str">
            <v>Service Regulators-New</v>
          </cell>
        </row>
        <row r="469">
          <cell r="B469">
            <v>3700595</v>
          </cell>
          <cell r="C469">
            <v>595</v>
          </cell>
          <cell r="D469" t="str">
            <v>Age &amp; Condition</v>
          </cell>
          <cell r="E469">
            <v>37</v>
          </cell>
          <cell r="F469" t="str">
            <v>00595</v>
          </cell>
          <cell r="G469" t="str">
            <v>LV Excess Press Meas Sta</v>
          </cell>
        </row>
        <row r="470">
          <cell r="B470">
            <v>3700597</v>
          </cell>
          <cell r="C470">
            <v>597</v>
          </cell>
          <cell r="D470" t="str">
            <v>Age &amp; Condition</v>
          </cell>
          <cell r="E470">
            <v>37</v>
          </cell>
          <cell r="F470" t="str">
            <v>00597</v>
          </cell>
          <cell r="G470" t="str">
            <v>Service Regulators Replace</v>
          </cell>
        </row>
        <row r="471">
          <cell r="B471">
            <v>3700889</v>
          </cell>
          <cell r="C471">
            <v>889</v>
          </cell>
          <cell r="D471" t="str">
            <v>Corporate Allocation</v>
          </cell>
          <cell r="E471">
            <v>37</v>
          </cell>
          <cell r="F471" t="str">
            <v>00889</v>
          </cell>
          <cell r="G471" t="str">
            <v>Interco Transfers - Non</v>
          </cell>
        </row>
        <row r="472">
          <cell r="B472">
            <v>3700901</v>
          </cell>
          <cell r="C472">
            <v>901</v>
          </cell>
          <cell r="D472" t="str">
            <v>Support Services</v>
          </cell>
          <cell r="E472">
            <v>37</v>
          </cell>
          <cell r="F472" t="str">
            <v>00901</v>
          </cell>
          <cell r="G472" t="str">
            <v>Service Regulators Replacement</v>
          </cell>
        </row>
        <row r="473">
          <cell r="B473">
            <v>3700903</v>
          </cell>
          <cell r="C473">
            <v>903</v>
          </cell>
          <cell r="D473" t="str">
            <v>Support Services</v>
          </cell>
          <cell r="E473">
            <v>37</v>
          </cell>
          <cell r="F473" t="str">
            <v>00903</v>
          </cell>
          <cell r="G473" t="str">
            <v>General Structures</v>
          </cell>
        </row>
        <row r="474">
          <cell r="B474">
            <v>3700905</v>
          </cell>
          <cell r="C474">
            <v>905</v>
          </cell>
          <cell r="D474" t="str">
            <v>Support Services</v>
          </cell>
          <cell r="E474">
            <v>37</v>
          </cell>
          <cell r="F474" t="str">
            <v>00905</v>
          </cell>
          <cell r="G474" t="str">
            <v>Misc Building Equipment</v>
          </cell>
        </row>
        <row r="475">
          <cell r="B475">
            <v>3700909</v>
          </cell>
          <cell r="C475">
            <v>909</v>
          </cell>
          <cell r="D475" t="str">
            <v>Support Services</v>
          </cell>
          <cell r="E475">
            <v>37</v>
          </cell>
          <cell r="F475" t="str">
            <v>00909</v>
          </cell>
          <cell r="G475" t="str">
            <v>Communications Equipment</v>
          </cell>
        </row>
        <row r="476">
          <cell r="B476">
            <v>3700911</v>
          </cell>
          <cell r="C476">
            <v>911</v>
          </cell>
          <cell r="D476" t="str">
            <v>Segment IT</v>
          </cell>
          <cell r="E476">
            <v>37</v>
          </cell>
          <cell r="F476" t="str">
            <v>00911</v>
          </cell>
          <cell r="G476" t="str">
            <v>Miscellaneous</v>
          </cell>
        </row>
        <row r="477">
          <cell r="B477">
            <v>3700913</v>
          </cell>
          <cell r="C477">
            <v>913</v>
          </cell>
          <cell r="D477" t="str">
            <v>Segment IT</v>
          </cell>
          <cell r="E477">
            <v>37</v>
          </cell>
          <cell r="F477" t="str">
            <v>00913</v>
          </cell>
          <cell r="G477" t="str">
            <v>EDP Software</v>
          </cell>
        </row>
        <row r="478">
          <cell r="B478">
            <v>3700915</v>
          </cell>
          <cell r="C478">
            <v>915</v>
          </cell>
          <cell r="D478" t="str">
            <v>Support Services</v>
          </cell>
          <cell r="E478">
            <v>37</v>
          </cell>
          <cell r="F478" t="str">
            <v>00915</v>
          </cell>
          <cell r="G478" t="str">
            <v>Miscellaneous</v>
          </cell>
        </row>
        <row r="479">
          <cell r="B479">
            <v>3700998</v>
          </cell>
          <cell r="C479">
            <v>998</v>
          </cell>
          <cell r="D479" t="str">
            <v>Age &amp; Condition</v>
          </cell>
          <cell r="E479">
            <v>37</v>
          </cell>
          <cell r="F479" t="str">
            <v>00998</v>
          </cell>
          <cell r="G479" t="str">
            <v>Interco Transfers - CDC</v>
          </cell>
        </row>
        <row r="480">
          <cell r="B480">
            <v>3705550</v>
          </cell>
          <cell r="C480">
            <v>5550</v>
          </cell>
          <cell r="D480" t="str">
            <v>Growth Cont/Reim</v>
          </cell>
          <cell r="E480">
            <v>37</v>
          </cell>
          <cell r="F480" t="str">
            <v>05550</v>
          </cell>
          <cell r="G480" t="str">
            <v>Mains - New Business</v>
          </cell>
        </row>
        <row r="481">
          <cell r="B481">
            <v>3705570</v>
          </cell>
          <cell r="C481">
            <v>5570</v>
          </cell>
          <cell r="D481" t="str">
            <v>Age &amp; Condition Cont/Reim</v>
          </cell>
          <cell r="E481">
            <v>37</v>
          </cell>
          <cell r="F481" t="str">
            <v>05570</v>
          </cell>
          <cell r="G481" t="str">
            <v>Mains - Leakage Elim</v>
          </cell>
        </row>
        <row r="482">
          <cell r="B482">
            <v>3705590</v>
          </cell>
          <cell r="C482">
            <v>5590</v>
          </cell>
          <cell r="D482" t="str">
            <v>Betterment Cont/Reim</v>
          </cell>
          <cell r="E482">
            <v>37</v>
          </cell>
          <cell r="F482" t="str">
            <v>05590</v>
          </cell>
          <cell r="G482" t="str">
            <v>Mains - Leakage Elim</v>
          </cell>
        </row>
        <row r="483">
          <cell r="B483">
            <v>3705610</v>
          </cell>
          <cell r="C483">
            <v>5610</v>
          </cell>
          <cell r="D483" t="str">
            <v>Public Improvement Cont/Reim</v>
          </cell>
          <cell r="E483">
            <v>37</v>
          </cell>
          <cell r="F483" t="str">
            <v>05610</v>
          </cell>
          <cell r="G483" t="str">
            <v>Mains - Leakage Elim</v>
          </cell>
        </row>
        <row r="484">
          <cell r="B484">
            <v>3705630</v>
          </cell>
          <cell r="C484">
            <v>5630</v>
          </cell>
          <cell r="D484" t="str">
            <v>Growth Cont/Reim</v>
          </cell>
          <cell r="E484">
            <v>37</v>
          </cell>
          <cell r="F484" t="str">
            <v>05630</v>
          </cell>
          <cell r="G484" t="str">
            <v>Mains - Service Improvemt</v>
          </cell>
        </row>
        <row r="485">
          <cell r="B485">
            <v>3705650</v>
          </cell>
          <cell r="C485">
            <v>5650</v>
          </cell>
          <cell r="D485" t="str">
            <v>Age &amp; Condition Cont/Reim</v>
          </cell>
          <cell r="E485">
            <v>37</v>
          </cell>
          <cell r="F485" t="str">
            <v>05650</v>
          </cell>
          <cell r="G485" t="str">
            <v>Service Lines - Replaced</v>
          </cell>
        </row>
        <row r="486">
          <cell r="B486">
            <v>3700567</v>
          </cell>
          <cell r="C486">
            <v>5671</v>
          </cell>
          <cell r="D486" t="str">
            <v>Growth</v>
          </cell>
          <cell r="E486">
            <v>37</v>
          </cell>
          <cell r="F486" t="str">
            <v>00567</v>
          </cell>
          <cell r="G486" t="str">
            <v>Meters</v>
          </cell>
        </row>
        <row r="487">
          <cell r="B487">
            <v>3705672</v>
          </cell>
          <cell r="C487">
            <v>5672</v>
          </cell>
          <cell r="D487" t="str">
            <v>Age &amp; Condition</v>
          </cell>
          <cell r="E487">
            <v>37</v>
          </cell>
          <cell r="F487" t="str">
            <v>05672</v>
          </cell>
          <cell r="G487" t="str">
            <v>Meters</v>
          </cell>
        </row>
        <row r="488">
          <cell r="B488">
            <v>3705690</v>
          </cell>
          <cell r="C488">
            <v>5690</v>
          </cell>
          <cell r="D488" t="str">
            <v>Growth Cont/Reim</v>
          </cell>
          <cell r="E488">
            <v>37</v>
          </cell>
          <cell r="F488" t="str">
            <v>05690</v>
          </cell>
          <cell r="G488" t="str">
            <v>Meter Installations - New</v>
          </cell>
        </row>
        <row r="489">
          <cell r="B489">
            <v>3705710</v>
          </cell>
          <cell r="C489">
            <v>5710</v>
          </cell>
          <cell r="D489" t="str">
            <v>Growth Cont/Reim</v>
          </cell>
          <cell r="E489">
            <v>37</v>
          </cell>
          <cell r="F489" t="str">
            <v>05710</v>
          </cell>
          <cell r="G489" t="str">
            <v>House Regulators - New</v>
          </cell>
        </row>
        <row r="490">
          <cell r="B490">
            <v>3705730</v>
          </cell>
          <cell r="C490">
            <v>5730</v>
          </cell>
          <cell r="D490" t="str">
            <v>Growth Cont/Reim</v>
          </cell>
          <cell r="E490">
            <v>37</v>
          </cell>
          <cell r="F490" t="str">
            <v>05730</v>
          </cell>
          <cell r="G490" t="str">
            <v>Meter Installations - New</v>
          </cell>
        </row>
        <row r="491">
          <cell r="B491">
            <v>3705810</v>
          </cell>
          <cell r="C491">
            <v>5810</v>
          </cell>
          <cell r="D491" t="str">
            <v>Age &amp; Condition Cont/Reim</v>
          </cell>
          <cell r="E491">
            <v>37</v>
          </cell>
          <cell r="F491" t="str">
            <v>05810</v>
          </cell>
          <cell r="G491" t="str">
            <v>House Regulators - New</v>
          </cell>
        </row>
        <row r="492">
          <cell r="B492">
            <v>3705871</v>
          </cell>
          <cell r="C492">
            <v>5871</v>
          </cell>
          <cell r="D492" t="str">
            <v>Growth</v>
          </cell>
          <cell r="E492">
            <v>37</v>
          </cell>
          <cell r="F492" t="str">
            <v>05871</v>
          </cell>
          <cell r="G492" t="str">
            <v>Plant Regulators - New</v>
          </cell>
        </row>
        <row r="493">
          <cell r="B493">
            <v>3700587</v>
          </cell>
          <cell r="C493">
            <v>587</v>
          </cell>
          <cell r="D493" t="str">
            <v>Age &amp; Condition</v>
          </cell>
          <cell r="E493">
            <v>37</v>
          </cell>
          <cell r="F493" t="str">
            <v>00587</v>
          </cell>
          <cell r="G493" t="str">
            <v>LV Excess Press Meas Sta</v>
          </cell>
        </row>
        <row r="494">
          <cell r="B494">
            <v>37058710</v>
          </cell>
          <cell r="C494">
            <v>58710</v>
          </cell>
          <cell r="D494" t="str">
            <v>Growth Cont/Reim</v>
          </cell>
          <cell r="E494">
            <v>37</v>
          </cell>
          <cell r="F494" t="str">
            <v>058710</v>
          </cell>
          <cell r="G494" t="str">
            <v>LV Excess Press Meas Sta</v>
          </cell>
        </row>
        <row r="495">
          <cell r="B495">
            <v>3858720</v>
          </cell>
          <cell r="C495">
            <v>58720</v>
          </cell>
          <cell r="D495" t="str">
            <v>Age &amp; Condition Cont/Reim</v>
          </cell>
          <cell r="E495">
            <v>37</v>
          </cell>
          <cell r="F495" t="str">
            <v>058720</v>
          </cell>
          <cell r="G495" t="str">
            <v>LV Excess Press Meas Sta</v>
          </cell>
        </row>
        <row r="496">
          <cell r="B496">
            <v>3707129</v>
          </cell>
          <cell r="C496">
            <v>7129</v>
          </cell>
          <cell r="D496" t="str">
            <v>Age &amp; Condition</v>
          </cell>
          <cell r="E496">
            <v>37</v>
          </cell>
          <cell r="F496" t="str">
            <v>07129</v>
          </cell>
          <cell r="G496" t="str">
            <v>LV Excess Press Meas Sta</v>
          </cell>
        </row>
        <row r="497">
          <cell r="B497">
            <v>3707143</v>
          </cell>
          <cell r="C497">
            <v>7143</v>
          </cell>
          <cell r="D497" t="str">
            <v>Age &amp; Condition</v>
          </cell>
          <cell r="E497">
            <v>37</v>
          </cell>
          <cell r="F497" t="str">
            <v>07143</v>
          </cell>
          <cell r="G497" t="str">
            <v>LV Excess Press Meas Sta</v>
          </cell>
        </row>
        <row r="498">
          <cell r="B498">
            <v>3707147</v>
          </cell>
          <cell r="C498">
            <v>7147</v>
          </cell>
          <cell r="D498" t="str">
            <v>Betterment</v>
          </cell>
          <cell r="E498">
            <v>37</v>
          </cell>
          <cell r="F498" t="str">
            <v>07147</v>
          </cell>
          <cell r="G498" t="str">
            <v>Misc Specific Betterment</v>
          </cell>
        </row>
        <row r="499">
          <cell r="B499">
            <v>3870010</v>
          </cell>
          <cell r="C499">
            <v>7155</v>
          </cell>
          <cell r="D499" t="str">
            <v>Age &amp; Condition</v>
          </cell>
          <cell r="E499">
            <v>37</v>
          </cell>
          <cell r="F499" t="str">
            <v>07155</v>
          </cell>
          <cell r="G499" t="str">
            <v>2421 - South Pine Street Area</v>
          </cell>
        </row>
        <row r="500">
          <cell r="B500">
            <v>3707169</v>
          </cell>
          <cell r="C500">
            <v>7169</v>
          </cell>
          <cell r="D500" t="str">
            <v>Age &amp; Condition</v>
          </cell>
          <cell r="E500">
            <v>37</v>
          </cell>
          <cell r="F500" t="str">
            <v>07169</v>
          </cell>
          <cell r="G500" t="str">
            <v>2421 - Sunset - Main Streets</v>
          </cell>
        </row>
        <row r="501">
          <cell r="B501">
            <v>3707209</v>
          </cell>
          <cell r="C501">
            <v>7209</v>
          </cell>
          <cell r="D501" t="str">
            <v>Age &amp; Condition</v>
          </cell>
          <cell r="E501">
            <v>37</v>
          </cell>
          <cell r="F501" t="str">
            <v>07209</v>
          </cell>
          <cell r="G501" t="str">
            <v>2421 - E. Princess Street</v>
          </cell>
        </row>
        <row r="502">
          <cell r="B502">
            <v>3707213</v>
          </cell>
          <cell r="C502">
            <v>7213</v>
          </cell>
          <cell r="D502" t="str">
            <v>Age &amp; Condition</v>
          </cell>
          <cell r="E502">
            <v>37</v>
          </cell>
          <cell r="F502" t="str">
            <v>07213</v>
          </cell>
          <cell r="G502" t="str">
            <v>PM VAM-6 Section 2,3</v>
          </cell>
        </row>
        <row r="503">
          <cell r="B503">
            <v>3707225</v>
          </cell>
          <cell r="C503">
            <v>7225</v>
          </cell>
          <cell r="D503" t="str">
            <v>Age &amp; Condition</v>
          </cell>
          <cell r="E503">
            <v>37</v>
          </cell>
          <cell r="F503" t="str">
            <v>07225</v>
          </cell>
          <cell r="G503" t="str">
            <v>PM Renan Section 8</v>
          </cell>
        </row>
        <row r="504">
          <cell r="B504">
            <v>3707231</v>
          </cell>
          <cell r="C504">
            <v>7231</v>
          </cell>
          <cell r="D504" t="str">
            <v>Age &amp; Condition</v>
          </cell>
          <cell r="E504">
            <v>37</v>
          </cell>
          <cell r="F504" t="str">
            <v>07231</v>
          </cell>
          <cell r="G504" t="str">
            <v>2321 - Cedar Street - Jeannette</v>
          </cell>
        </row>
        <row r="505">
          <cell r="B505">
            <v>3707241</v>
          </cell>
          <cell r="C505">
            <v>7241</v>
          </cell>
          <cell r="D505" t="str">
            <v>Age &amp; Condition</v>
          </cell>
          <cell r="E505">
            <v>37</v>
          </cell>
          <cell r="F505" t="str">
            <v>07241</v>
          </cell>
          <cell r="G505" t="str">
            <v>2221 - Willet Road Replacement Project</v>
          </cell>
        </row>
        <row r="506">
          <cell r="B506">
            <v>3707301</v>
          </cell>
          <cell r="C506">
            <v>7301</v>
          </cell>
          <cell r="D506" t="str">
            <v>Age &amp; Condition</v>
          </cell>
          <cell r="E506">
            <v>37</v>
          </cell>
          <cell r="F506" t="str">
            <v>07301</v>
          </cell>
          <cell r="G506" t="str">
            <v>2421 - West Jackson Street</v>
          </cell>
        </row>
        <row r="507">
          <cell r="B507">
            <v>3707303</v>
          </cell>
          <cell r="C507">
            <v>7303</v>
          </cell>
          <cell r="D507" t="str">
            <v>Age &amp; Condition</v>
          </cell>
          <cell r="E507">
            <v>37</v>
          </cell>
          <cell r="F507" t="str">
            <v>07303</v>
          </cell>
          <cell r="G507" t="str">
            <v>Sewickley Borough - Cast Iron AMRP</v>
          </cell>
        </row>
        <row r="508">
          <cell r="B508">
            <v>3707305</v>
          </cell>
          <cell r="C508">
            <v>7305</v>
          </cell>
          <cell r="D508" t="str">
            <v>Age &amp; Condition</v>
          </cell>
          <cell r="E508">
            <v>37</v>
          </cell>
          <cell r="F508" t="str">
            <v>07305</v>
          </cell>
          <cell r="G508" t="str">
            <v>D-74 American Bridge to R/W along S.R. 51</v>
          </cell>
        </row>
        <row r="509">
          <cell r="B509">
            <v>3707313</v>
          </cell>
          <cell r="C509">
            <v>7313</v>
          </cell>
          <cell r="D509" t="str">
            <v>Betterment</v>
          </cell>
          <cell r="E509">
            <v>37</v>
          </cell>
          <cell r="F509" t="str">
            <v>07313</v>
          </cell>
          <cell r="G509" t="str">
            <v>Capacity Betterment - Tingley Avenue Area Bellevue</v>
          </cell>
        </row>
        <row r="510">
          <cell r="B510">
            <v>3707315</v>
          </cell>
          <cell r="C510">
            <v>7315</v>
          </cell>
          <cell r="D510" t="str">
            <v>Age &amp; Condition</v>
          </cell>
          <cell r="E510">
            <v>37</v>
          </cell>
          <cell r="F510" t="str">
            <v>07315</v>
          </cell>
          <cell r="G510" t="str">
            <v>Ehle Avenue Area Replacement and Uprate Project</v>
          </cell>
        </row>
        <row r="511">
          <cell r="B511">
            <v>3707317</v>
          </cell>
          <cell r="C511">
            <v>7317</v>
          </cell>
          <cell r="D511" t="str">
            <v>Age &amp; Condition</v>
          </cell>
          <cell r="E511">
            <v>37</v>
          </cell>
          <cell r="F511" t="str">
            <v>07317</v>
          </cell>
          <cell r="G511" t="str">
            <v>2421 - West Mason Avenue</v>
          </cell>
        </row>
        <row r="512">
          <cell r="B512">
            <v>3707319</v>
          </cell>
          <cell r="C512">
            <v>7319</v>
          </cell>
          <cell r="D512" t="str">
            <v>Age &amp; Condition</v>
          </cell>
          <cell r="E512">
            <v>37</v>
          </cell>
          <cell r="F512" t="str">
            <v>07319</v>
          </cell>
          <cell r="G512" t="str">
            <v>Koppel Borough - Cast Iron Replacement Project</v>
          </cell>
        </row>
        <row r="513">
          <cell r="B513">
            <v>3707321</v>
          </cell>
          <cell r="C513">
            <v>7321</v>
          </cell>
          <cell r="D513" t="str">
            <v>Age &amp; Condition</v>
          </cell>
          <cell r="E513">
            <v>37</v>
          </cell>
          <cell r="F513" t="str">
            <v>07321</v>
          </cell>
          <cell r="G513" t="str">
            <v>Bower Hill Road Area Replacement Project</v>
          </cell>
        </row>
        <row r="514">
          <cell r="B514">
            <v>3707323</v>
          </cell>
          <cell r="C514">
            <v>7323</v>
          </cell>
          <cell r="D514" t="str">
            <v>Age &amp; Condition</v>
          </cell>
          <cell r="E514">
            <v>37</v>
          </cell>
          <cell r="F514" t="str">
            <v>07323</v>
          </cell>
          <cell r="G514" t="str">
            <v>Delaware Avenue Area Phase 4 - 2013 (New Castle)</v>
          </cell>
        </row>
        <row r="515">
          <cell r="B515">
            <v>3707325</v>
          </cell>
          <cell r="C515">
            <v>7325</v>
          </cell>
          <cell r="D515" t="str">
            <v>Age &amp; Condition</v>
          </cell>
          <cell r="E515">
            <v>37</v>
          </cell>
          <cell r="F515" t="str">
            <v>07325</v>
          </cell>
          <cell r="G515" t="str">
            <v>Pershing Street Area Replacement/Upgrade Project</v>
          </cell>
        </row>
        <row r="516">
          <cell r="B516">
            <v>3707327</v>
          </cell>
          <cell r="C516">
            <v>7327</v>
          </cell>
          <cell r="D516" t="str">
            <v>Age &amp; Condition</v>
          </cell>
          <cell r="E516">
            <v>37</v>
          </cell>
          <cell r="F516" t="str">
            <v>07327</v>
          </cell>
          <cell r="G516" t="str">
            <v>PM 2421 - Edgewood Road Phase 3</v>
          </cell>
        </row>
        <row r="517">
          <cell r="B517">
            <v>3707329</v>
          </cell>
          <cell r="C517">
            <v>7329</v>
          </cell>
          <cell r="D517" t="str">
            <v>Age &amp; Condition</v>
          </cell>
          <cell r="E517">
            <v>37</v>
          </cell>
          <cell r="F517" t="str">
            <v>07329</v>
          </cell>
          <cell r="G517" t="str">
            <v xml:space="preserve">PM 2421 - Edgewood Ph 5 (Sharon Ave to Lombard Rd </v>
          </cell>
        </row>
        <row r="518">
          <cell r="B518">
            <v>3707331</v>
          </cell>
          <cell r="C518">
            <v>7331</v>
          </cell>
          <cell r="D518" t="str">
            <v>Age &amp; Condition</v>
          </cell>
          <cell r="E518">
            <v>37</v>
          </cell>
          <cell r="F518" t="str">
            <v>07331</v>
          </cell>
          <cell r="G518" t="str">
            <v>2421 - Maple Street</v>
          </cell>
        </row>
        <row r="519">
          <cell r="B519">
            <v>3707333</v>
          </cell>
          <cell r="C519">
            <v>7333</v>
          </cell>
          <cell r="D519" t="str">
            <v>Age &amp; Condition</v>
          </cell>
          <cell r="E519">
            <v>37</v>
          </cell>
          <cell r="F519" t="str">
            <v>07333</v>
          </cell>
          <cell r="G519" t="str">
            <v>2421 - Penn Street, Hanover</v>
          </cell>
        </row>
        <row r="520">
          <cell r="B520">
            <v>3707335</v>
          </cell>
          <cell r="C520">
            <v>7335</v>
          </cell>
          <cell r="D520" t="str">
            <v>Age &amp; Condition</v>
          </cell>
          <cell r="E520">
            <v>37</v>
          </cell>
          <cell r="F520" t="str">
            <v>07335</v>
          </cell>
          <cell r="G520" t="str">
            <v>Ray Street Replacement Project - New Castle</v>
          </cell>
        </row>
        <row r="521">
          <cell r="B521">
            <v>3707337</v>
          </cell>
          <cell r="C521">
            <v>7337</v>
          </cell>
          <cell r="D521" t="str">
            <v>Age &amp; Condition</v>
          </cell>
          <cell r="E521">
            <v>37</v>
          </cell>
          <cell r="F521" t="str">
            <v>07337</v>
          </cell>
          <cell r="G521" t="str">
            <v>2421 - Elm Street</v>
          </cell>
        </row>
        <row r="522">
          <cell r="B522">
            <v>3707339</v>
          </cell>
          <cell r="C522">
            <v>7339</v>
          </cell>
          <cell r="D522" t="str">
            <v>Age &amp; Condition</v>
          </cell>
          <cell r="E522">
            <v>37</v>
          </cell>
          <cell r="F522" t="str">
            <v>07339</v>
          </cell>
          <cell r="G522" t="str">
            <v>2421 - Alladin Avenue</v>
          </cell>
        </row>
        <row r="523">
          <cell r="B523">
            <v>3707341</v>
          </cell>
          <cell r="C523">
            <v>7341</v>
          </cell>
          <cell r="D523" t="str">
            <v>Age &amp; Condition</v>
          </cell>
          <cell r="E523">
            <v>37</v>
          </cell>
          <cell r="F523" t="str">
            <v>07341</v>
          </cell>
          <cell r="G523" t="str">
            <v>4th Avenue, 32nd Street to S.R. 551 - Beaver Falls</v>
          </cell>
        </row>
        <row r="524">
          <cell r="B524">
            <v>3707343</v>
          </cell>
          <cell r="C524">
            <v>7343</v>
          </cell>
          <cell r="D524" t="str">
            <v>Age &amp; Condition</v>
          </cell>
          <cell r="E524">
            <v>37</v>
          </cell>
          <cell r="F524" t="str">
            <v>07343</v>
          </cell>
          <cell r="G524" t="str">
            <v>Rt 51/Rt 88 Replacement Project</v>
          </cell>
        </row>
        <row r="525">
          <cell r="B525">
            <v>3707345</v>
          </cell>
          <cell r="C525">
            <v>7345</v>
          </cell>
          <cell r="D525" t="str">
            <v>Age &amp; Condition</v>
          </cell>
          <cell r="E525">
            <v>37</v>
          </cell>
          <cell r="F525" t="str">
            <v>07345</v>
          </cell>
          <cell r="G525" t="str">
            <v>2221 - D-54 Replacement Project</v>
          </cell>
        </row>
        <row r="526">
          <cell r="B526">
            <v>3707347</v>
          </cell>
          <cell r="C526">
            <v>7347</v>
          </cell>
          <cell r="D526" t="str">
            <v>Age &amp; Condition</v>
          </cell>
          <cell r="E526">
            <v>37</v>
          </cell>
          <cell r="F526" t="str">
            <v>07347</v>
          </cell>
          <cell r="G526" t="str">
            <v>2221 - Seldom Seen (Tropical/Crane) Replacement</v>
          </cell>
        </row>
        <row r="527">
          <cell r="B527">
            <v>3707351</v>
          </cell>
          <cell r="C527">
            <v>7351</v>
          </cell>
          <cell r="D527" t="str">
            <v>Age &amp; Condition</v>
          </cell>
          <cell r="E527">
            <v>37</v>
          </cell>
          <cell r="F527" t="str">
            <v>07351</v>
          </cell>
          <cell r="G527" t="str">
            <v>2391 - Wolfdale Replacement Project</v>
          </cell>
        </row>
        <row r="528">
          <cell r="B528">
            <v>3707353</v>
          </cell>
          <cell r="C528">
            <v>7353</v>
          </cell>
          <cell r="D528" t="str">
            <v>Age &amp; Condition</v>
          </cell>
          <cell r="E528">
            <v>37</v>
          </cell>
          <cell r="F528" t="str">
            <v>07353</v>
          </cell>
          <cell r="G528" t="str">
            <v>PM 2391 D-1581 Tannehill</v>
          </cell>
        </row>
        <row r="529">
          <cell r="B529">
            <v>3707355</v>
          </cell>
          <cell r="C529">
            <v>7355</v>
          </cell>
          <cell r="D529" t="str">
            <v>Growth</v>
          </cell>
          <cell r="E529">
            <v>37</v>
          </cell>
          <cell r="F529" t="str">
            <v>07355</v>
          </cell>
          <cell r="G529" t="str">
            <v>LV Excess Press Meas Sta</v>
          </cell>
        </row>
        <row r="530">
          <cell r="B530">
            <v>3707357</v>
          </cell>
          <cell r="C530">
            <v>7357</v>
          </cell>
          <cell r="D530" t="str">
            <v>Age &amp; Condition</v>
          </cell>
          <cell r="E530">
            <v>37</v>
          </cell>
          <cell r="F530" t="str">
            <v>07357</v>
          </cell>
          <cell r="G530" t="str">
            <v>Meters</v>
          </cell>
        </row>
        <row r="531">
          <cell r="B531">
            <v>3707361</v>
          </cell>
          <cell r="C531">
            <v>7361</v>
          </cell>
          <cell r="D531" t="str">
            <v>Age &amp; Condition</v>
          </cell>
          <cell r="E531">
            <v>37</v>
          </cell>
          <cell r="F531" t="str">
            <v>07361</v>
          </cell>
          <cell r="G531" t="str">
            <v>Creekview Drive Area - Slippery Rock</v>
          </cell>
        </row>
        <row r="532">
          <cell r="B532">
            <v>3707363</v>
          </cell>
          <cell r="C532">
            <v>7363</v>
          </cell>
          <cell r="D532" t="str">
            <v>Age &amp; Condition</v>
          </cell>
          <cell r="E532">
            <v>37</v>
          </cell>
          <cell r="F532" t="str">
            <v>07363</v>
          </cell>
          <cell r="G532" t="str">
            <v>2391 - D-47 Park Avenue Replacement Project</v>
          </cell>
        </row>
        <row r="533">
          <cell r="B533">
            <v>3707365</v>
          </cell>
          <cell r="C533">
            <v>7365</v>
          </cell>
          <cell r="D533" t="str">
            <v>Age &amp; Condition</v>
          </cell>
          <cell r="E533">
            <v>37</v>
          </cell>
          <cell r="F533" t="str">
            <v>07365</v>
          </cell>
          <cell r="G533" t="str">
            <v>2391 - Caldwell Avenue Replacement Project</v>
          </cell>
        </row>
        <row r="534">
          <cell r="B534">
            <v>3707367</v>
          </cell>
          <cell r="C534">
            <v>7367</v>
          </cell>
          <cell r="D534" t="str">
            <v>Age &amp; Condition</v>
          </cell>
          <cell r="E534">
            <v>37</v>
          </cell>
          <cell r="F534" t="str">
            <v>07367</v>
          </cell>
          <cell r="G534" t="str">
            <v>Emlenton Borough MP Upgrade Phase II</v>
          </cell>
        </row>
        <row r="535">
          <cell r="B535">
            <v>3707369</v>
          </cell>
          <cell r="C535">
            <v>7369</v>
          </cell>
          <cell r="D535" t="str">
            <v>Age &amp; Condition</v>
          </cell>
          <cell r="E535">
            <v>37</v>
          </cell>
          <cell r="F535" t="str">
            <v>07369</v>
          </cell>
          <cell r="G535" t="str">
            <v>2221 - Freeland Replacement Project</v>
          </cell>
        </row>
        <row r="536">
          <cell r="B536">
            <v>3707371</v>
          </cell>
          <cell r="C536">
            <v>7371</v>
          </cell>
          <cell r="D536" t="str">
            <v>Age &amp; Condition</v>
          </cell>
          <cell r="E536">
            <v>37</v>
          </cell>
          <cell r="F536" t="str">
            <v>07371</v>
          </cell>
          <cell r="G536" t="str">
            <v>Keystone and Beaver Road Area Replacement/Upgrade</v>
          </cell>
        </row>
        <row r="537">
          <cell r="B537">
            <v>3707373</v>
          </cell>
          <cell r="C537">
            <v>7373</v>
          </cell>
          <cell r="D537" t="str">
            <v>Growth</v>
          </cell>
          <cell r="E537">
            <v>37</v>
          </cell>
          <cell r="F537" t="str">
            <v>07373</v>
          </cell>
          <cell r="G537" t="str">
            <v>Southern Fulton Jr/Sr High School</v>
          </cell>
        </row>
        <row r="538">
          <cell r="B538">
            <v>3707375</v>
          </cell>
          <cell r="C538">
            <v>7375</v>
          </cell>
          <cell r="D538" t="str">
            <v>Growth</v>
          </cell>
          <cell r="E538">
            <v>37</v>
          </cell>
          <cell r="F538" t="str">
            <v>07375</v>
          </cell>
          <cell r="G538" t="str">
            <v>PM Cecil Greentree - D-1810 POD</v>
          </cell>
        </row>
        <row r="539">
          <cell r="B539">
            <v>3707377</v>
          </cell>
          <cell r="C539">
            <v>7377</v>
          </cell>
          <cell r="D539" t="str">
            <v>Age &amp; Condition</v>
          </cell>
          <cell r="E539">
            <v>37</v>
          </cell>
          <cell r="F539" t="str">
            <v>07377</v>
          </cell>
          <cell r="G539" t="str">
            <v>PM D-1 Phase II at Groveton Station</v>
          </cell>
        </row>
        <row r="540">
          <cell r="B540">
            <v>3707379</v>
          </cell>
          <cell r="C540">
            <v>7379</v>
          </cell>
          <cell r="D540" t="str">
            <v>Age &amp; Condition</v>
          </cell>
          <cell r="E540">
            <v>37</v>
          </cell>
          <cell r="F540" t="str">
            <v>07379</v>
          </cell>
          <cell r="G540" t="str">
            <v>D-4227 Phase I</v>
          </cell>
        </row>
        <row r="541">
          <cell r="B541">
            <v>3707381</v>
          </cell>
          <cell r="C541">
            <v>7381</v>
          </cell>
          <cell r="D541" t="str">
            <v>Age &amp; Condition</v>
          </cell>
          <cell r="E541">
            <v>37</v>
          </cell>
          <cell r="F541" t="str">
            <v>07381</v>
          </cell>
          <cell r="G541" t="str">
            <v>2221 - Broadmoor Replacement Project</v>
          </cell>
        </row>
        <row r="542">
          <cell r="B542">
            <v>3707383</v>
          </cell>
          <cell r="C542">
            <v>7383</v>
          </cell>
          <cell r="D542" t="str">
            <v>Age &amp; Condition</v>
          </cell>
          <cell r="E542">
            <v>37</v>
          </cell>
          <cell r="F542" t="str">
            <v>07383</v>
          </cell>
          <cell r="G542" t="str">
            <v>PM Miller Road Phase IV</v>
          </cell>
        </row>
        <row r="543">
          <cell r="B543">
            <v>3707385</v>
          </cell>
          <cell r="C543">
            <v>7385</v>
          </cell>
          <cell r="D543" t="str">
            <v>Growth</v>
          </cell>
          <cell r="E543">
            <v>37</v>
          </cell>
          <cell r="F543" t="str">
            <v>07385</v>
          </cell>
          <cell r="G543" t="str">
            <v>PM</v>
          </cell>
        </row>
        <row r="544">
          <cell r="B544">
            <v>3707387</v>
          </cell>
          <cell r="C544">
            <v>7387</v>
          </cell>
          <cell r="D544" t="str">
            <v>Age &amp; Condition</v>
          </cell>
          <cell r="E544">
            <v>37</v>
          </cell>
          <cell r="F544" t="str">
            <v>07387</v>
          </cell>
          <cell r="G544" t="str">
            <v>PM - POD 64 Mohawk Station Rebuild/Upgra</v>
          </cell>
        </row>
        <row r="545">
          <cell r="B545">
            <v>3707389</v>
          </cell>
          <cell r="C545">
            <v>7389</v>
          </cell>
          <cell r="D545" t="str">
            <v>Age &amp; Condition</v>
          </cell>
          <cell r="E545">
            <v>37</v>
          </cell>
          <cell r="F545" t="str">
            <v>07389</v>
          </cell>
          <cell r="G545" t="str">
            <v>2221 - Kirsopp Avenue</v>
          </cell>
        </row>
        <row r="546">
          <cell r="B546">
            <v>3707391</v>
          </cell>
          <cell r="C546">
            <v>7391</v>
          </cell>
          <cell r="D546" t="str">
            <v>Age &amp; Condition</v>
          </cell>
          <cell r="E546">
            <v>37</v>
          </cell>
          <cell r="F546" t="str">
            <v>07391</v>
          </cell>
          <cell r="G546" t="str">
            <v>2221 - Country Club Road</v>
          </cell>
        </row>
        <row r="547">
          <cell r="B547">
            <v>3707393</v>
          </cell>
          <cell r="C547">
            <v>7393</v>
          </cell>
          <cell r="D547" t="str">
            <v>Age &amp; Condition</v>
          </cell>
          <cell r="E547">
            <v>37</v>
          </cell>
          <cell r="F547" t="str">
            <v>07393</v>
          </cell>
          <cell r="G547" t="str">
            <v>2321 - Vestaburg</v>
          </cell>
        </row>
        <row r="548">
          <cell r="B548">
            <v>3707395</v>
          </cell>
          <cell r="C548">
            <v>7395</v>
          </cell>
          <cell r="D548" t="str">
            <v>Age &amp; Condition</v>
          </cell>
          <cell r="E548">
            <v>37</v>
          </cell>
          <cell r="F548" t="str">
            <v>07395</v>
          </cell>
          <cell r="G548" t="str">
            <v>2421 - York St, Hanover</v>
          </cell>
        </row>
        <row r="549">
          <cell r="B549">
            <v>3707397</v>
          </cell>
          <cell r="C549">
            <v>7397</v>
          </cell>
          <cell r="D549" t="str">
            <v>Age &amp; Condition</v>
          </cell>
          <cell r="E549">
            <v>37</v>
          </cell>
          <cell r="F549" t="str">
            <v>07397</v>
          </cell>
          <cell r="G549" t="str">
            <v>2391 - McDonald (Final Phase)</v>
          </cell>
        </row>
        <row r="550">
          <cell r="B550">
            <v>3707399</v>
          </cell>
          <cell r="C550">
            <v>7399</v>
          </cell>
          <cell r="D550" t="str">
            <v>Age &amp; Condition</v>
          </cell>
          <cell r="E550">
            <v>37</v>
          </cell>
          <cell r="F550" t="str">
            <v>07399</v>
          </cell>
          <cell r="G550" t="str">
            <v>2321 - Somerset North</v>
          </cell>
        </row>
        <row r="551">
          <cell r="B551">
            <v>3707405</v>
          </cell>
          <cell r="C551">
            <v>7405</v>
          </cell>
          <cell r="D551" t="str">
            <v>Age &amp; Condition</v>
          </cell>
          <cell r="E551">
            <v>37</v>
          </cell>
          <cell r="F551" t="str">
            <v>07405</v>
          </cell>
          <cell r="G551" t="str">
            <v>Scaife Road Area Replacement/Upgrade AMR</v>
          </cell>
        </row>
        <row r="552">
          <cell r="B552">
            <v>3707407</v>
          </cell>
          <cell r="C552">
            <v>7407</v>
          </cell>
          <cell r="D552" t="str">
            <v>Age &amp; Condition</v>
          </cell>
          <cell r="E552">
            <v>37</v>
          </cell>
          <cell r="F552" t="str">
            <v>07407</v>
          </cell>
          <cell r="G552" t="str">
            <v>Fleming Avenue Area Replacement/Upgrade</v>
          </cell>
        </row>
        <row r="553">
          <cell r="B553">
            <v>3707409</v>
          </cell>
          <cell r="C553">
            <v>7409</v>
          </cell>
          <cell r="D553" t="str">
            <v>Age &amp; Condition</v>
          </cell>
          <cell r="E553">
            <v>37</v>
          </cell>
          <cell r="F553" t="str">
            <v>07409</v>
          </cell>
          <cell r="G553" t="str">
            <v>Sewickley Borough - Cast Iron AMRP Phase</v>
          </cell>
        </row>
        <row r="554">
          <cell r="B554">
            <v>3707413</v>
          </cell>
          <cell r="C554">
            <v>7413</v>
          </cell>
          <cell r="D554" t="str">
            <v>Age &amp; Condition</v>
          </cell>
          <cell r="E554">
            <v>37</v>
          </cell>
          <cell r="F554" t="str">
            <v>07413</v>
          </cell>
          <cell r="G554" t="str">
            <v>Delaware Avenue Area Phase 5 - 2014 (New</v>
          </cell>
        </row>
        <row r="555">
          <cell r="B555">
            <v>3707421</v>
          </cell>
          <cell r="C555">
            <v>7421</v>
          </cell>
          <cell r="D555" t="str">
            <v>Age &amp; Condition</v>
          </cell>
          <cell r="E555">
            <v>37</v>
          </cell>
          <cell r="F555" t="str">
            <v>07421</v>
          </cell>
          <cell r="G555" t="str">
            <v>Emlenton Borough MP Upgrade Phase III</v>
          </cell>
        </row>
        <row r="556">
          <cell r="B556">
            <v>3707423</v>
          </cell>
          <cell r="C556">
            <v>7423</v>
          </cell>
          <cell r="D556" t="str">
            <v>Age &amp; Condition</v>
          </cell>
          <cell r="E556">
            <v>37</v>
          </cell>
          <cell r="F556" t="str">
            <v>07423</v>
          </cell>
          <cell r="G556" t="str">
            <v>PM</v>
          </cell>
        </row>
        <row r="557">
          <cell r="B557">
            <v>3707431</v>
          </cell>
          <cell r="C557">
            <v>7431</v>
          </cell>
          <cell r="D557" t="str">
            <v>Age &amp; Condition</v>
          </cell>
          <cell r="E557">
            <v>37</v>
          </cell>
          <cell r="F557" t="str">
            <v>07431</v>
          </cell>
          <cell r="G557" t="str">
            <v>PM</v>
          </cell>
        </row>
        <row r="558">
          <cell r="B558">
            <v>3707433</v>
          </cell>
          <cell r="C558">
            <v>7433</v>
          </cell>
          <cell r="D558" t="str">
            <v>Age &amp; Condition</v>
          </cell>
          <cell r="E558">
            <v>37</v>
          </cell>
          <cell r="F558" t="str">
            <v>07433</v>
          </cell>
          <cell r="G558" t="str">
            <v>PM Miller Road Phase 5</v>
          </cell>
        </row>
        <row r="559">
          <cell r="B559">
            <v>3707435</v>
          </cell>
          <cell r="C559">
            <v>7435</v>
          </cell>
          <cell r="D559" t="str">
            <v>Age &amp; Condition</v>
          </cell>
          <cell r="E559">
            <v>37</v>
          </cell>
          <cell r="F559" t="str">
            <v>07435</v>
          </cell>
          <cell r="G559" t="str">
            <v>2391 - Ten Mile Road</v>
          </cell>
        </row>
        <row r="560">
          <cell r="B560">
            <v>3707437</v>
          </cell>
          <cell r="C560">
            <v>7437</v>
          </cell>
          <cell r="D560" t="str">
            <v>Age &amp; Condition</v>
          </cell>
          <cell r="E560">
            <v>37</v>
          </cell>
          <cell r="F560" t="str">
            <v>07437</v>
          </cell>
          <cell r="G560" t="str">
            <v>2391 - Park Avenue</v>
          </cell>
        </row>
        <row r="561">
          <cell r="B561">
            <v>3707441</v>
          </cell>
          <cell r="C561">
            <v>7441</v>
          </cell>
          <cell r="D561" t="str">
            <v>Age &amp; Condition</v>
          </cell>
          <cell r="E561">
            <v>37</v>
          </cell>
          <cell r="F561" t="str">
            <v>07441</v>
          </cell>
          <cell r="G561" t="str">
            <v>2391 - East McMurry Road</v>
          </cell>
        </row>
        <row r="562">
          <cell r="B562">
            <v>3707447</v>
          </cell>
          <cell r="C562">
            <v>7447</v>
          </cell>
          <cell r="D562" t="str">
            <v>Age &amp; Condition</v>
          </cell>
          <cell r="E562">
            <v>37</v>
          </cell>
          <cell r="F562" t="str">
            <v>07447</v>
          </cell>
          <cell r="G562" t="str">
            <v>2391 - Wolfdale (Final Phase)</v>
          </cell>
        </row>
        <row r="563">
          <cell r="B563">
            <v>3707453</v>
          </cell>
          <cell r="C563">
            <v>7453</v>
          </cell>
          <cell r="D563" t="str">
            <v>Age &amp; Condition</v>
          </cell>
          <cell r="E563">
            <v>37</v>
          </cell>
          <cell r="F563" t="str">
            <v>07453</v>
          </cell>
          <cell r="G563" t="str">
            <v>2221 - Sylvania Avenue</v>
          </cell>
        </row>
        <row r="564">
          <cell r="B564">
            <v>3707455</v>
          </cell>
          <cell r="C564">
            <v>7455</v>
          </cell>
          <cell r="D564" t="str">
            <v>Age &amp; Condition</v>
          </cell>
          <cell r="E564">
            <v>37</v>
          </cell>
          <cell r="F564" t="str">
            <v>07455</v>
          </cell>
          <cell r="G564" t="str">
            <v>2221 - Glencoe Avenue</v>
          </cell>
        </row>
        <row r="565">
          <cell r="B565">
            <v>3707457</v>
          </cell>
          <cell r="C565">
            <v>7457</v>
          </cell>
          <cell r="D565" t="str">
            <v>Age &amp; Condition</v>
          </cell>
          <cell r="E565">
            <v>37</v>
          </cell>
          <cell r="F565" t="str">
            <v>07457</v>
          </cell>
          <cell r="G565" t="str">
            <v>2221 - Orchard/Parkway</v>
          </cell>
        </row>
        <row r="566">
          <cell r="B566">
            <v>3707463</v>
          </cell>
          <cell r="C566">
            <v>7463</v>
          </cell>
          <cell r="D566" t="str">
            <v>Age &amp; Condition</v>
          </cell>
          <cell r="E566">
            <v>37</v>
          </cell>
          <cell r="F566" t="str">
            <v>07463</v>
          </cell>
          <cell r="G566" t="str">
            <v>2221 - Tropical Avenue</v>
          </cell>
        </row>
        <row r="567">
          <cell r="B567">
            <v>3707475</v>
          </cell>
          <cell r="C567">
            <v>7475</v>
          </cell>
          <cell r="D567" t="str">
            <v>Age &amp; Condition</v>
          </cell>
          <cell r="E567">
            <v>37</v>
          </cell>
          <cell r="F567" t="str">
            <v>07475</v>
          </cell>
          <cell r="G567" t="str">
            <v>2221 - National Drive (Pleasant Hills)</v>
          </cell>
        </row>
        <row r="568">
          <cell r="B568">
            <v>3707479</v>
          </cell>
          <cell r="C568">
            <v>7479</v>
          </cell>
          <cell r="D568" t="str">
            <v>Age &amp; Condition</v>
          </cell>
          <cell r="E568">
            <v>37</v>
          </cell>
          <cell r="F568" t="str">
            <v>07479</v>
          </cell>
          <cell r="G568" t="str">
            <v>2221 - Bowerhill Road (Bowerhill Apts.)</v>
          </cell>
        </row>
        <row r="569">
          <cell r="B569">
            <v>3707485</v>
          </cell>
          <cell r="C569">
            <v>7485</v>
          </cell>
          <cell r="D569" t="str">
            <v>Age &amp; Condition</v>
          </cell>
          <cell r="E569">
            <v>37</v>
          </cell>
          <cell r="F569" t="str">
            <v>07485</v>
          </cell>
          <cell r="G569" t="str">
            <v>2391 - Broad Street (Washington)</v>
          </cell>
        </row>
        <row r="570">
          <cell r="B570">
            <v>3707487</v>
          </cell>
          <cell r="C570">
            <v>7487</v>
          </cell>
          <cell r="D570" t="str">
            <v>Age &amp; Condition</v>
          </cell>
          <cell r="E570">
            <v>37</v>
          </cell>
          <cell r="F570" t="str">
            <v>07487</v>
          </cell>
          <cell r="G570" t="str">
            <v>2221 - Southside Phase 1</v>
          </cell>
        </row>
        <row r="571">
          <cell r="B571">
            <v>3707489</v>
          </cell>
          <cell r="C571">
            <v>7489</v>
          </cell>
          <cell r="D571" t="str">
            <v>Age &amp; Condition</v>
          </cell>
          <cell r="E571">
            <v>37</v>
          </cell>
          <cell r="F571" t="str">
            <v>07489</v>
          </cell>
          <cell r="G571" t="str">
            <v>2421 - Valley Road, Jaoobus</v>
          </cell>
        </row>
        <row r="572">
          <cell r="B572">
            <v>3707491</v>
          </cell>
          <cell r="C572">
            <v>7491</v>
          </cell>
          <cell r="D572" t="str">
            <v>Age &amp; Condition</v>
          </cell>
          <cell r="E572">
            <v>37</v>
          </cell>
          <cell r="F572" t="str">
            <v>07491</v>
          </cell>
          <cell r="G572" t="str">
            <v>2421 - West Market St, York</v>
          </cell>
        </row>
        <row r="573">
          <cell r="B573">
            <v>3707495</v>
          </cell>
          <cell r="C573">
            <v>7495</v>
          </cell>
          <cell r="D573" t="str">
            <v>Age &amp; Condition</v>
          </cell>
          <cell r="E573">
            <v>37</v>
          </cell>
          <cell r="F573" t="str">
            <v>07495</v>
          </cell>
          <cell r="G573" t="str">
            <v>Countryview Road, Studebaker to Grange</v>
          </cell>
        </row>
        <row r="574">
          <cell r="B574">
            <v>3707497</v>
          </cell>
          <cell r="C574">
            <v>7497</v>
          </cell>
          <cell r="D574" t="str">
            <v>Age &amp; Condition</v>
          </cell>
          <cell r="E574">
            <v>37</v>
          </cell>
          <cell r="F574" t="str">
            <v>07497</v>
          </cell>
          <cell r="G574" t="str">
            <v>Larry Street Area - Hopewell Township</v>
          </cell>
        </row>
        <row r="575">
          <cell r="B575">
            <v>3707513</v>
          </cell>
          <cell r="C575">
            <v>7513</v>
          </cell>
          <cell r="D575" t="str">
            <v>Age &amp; Condition</v>
          </cell>
          <cell r="E575">
            <v>37</v>
          </cell>
          <cell r="F575" t="str">
            <v>07513</v>
          </cell>
          <cell r="G575" t="str">
            <v>2391 - Wylie Avenue (Washington)</v>
          </cell>
        </row>
        <row r="576">
          <cell r="B576">
            <v>3707513</v>
          </cell>
          <cell r="C576">
            <v>7513</v>
          </cell>
          <cell r="D576" t="str">
            <v>Support Services</v>
          </cell>
          <cell r="E576">
            <v>37</v>
          </cell>
          <cell r="F576" t="str">
            <v>07513</v>
          </cell>
          <cell r="G576" t="str">
            <v>2391 - Wylie Avenue (Washington)</v>
          </cell>
        </row>
        <row r="577">
          <cell r="B577">
            <v>3707761</v>
          </cell>
          <cell r="C577">
            <v>7761</v>
          </cell>
          <cell r="D577" t="str">
            <v>Age &amp; Condition</v>
          </cell>
          <cell r="E577">
            <v>37</v>
          </cell>
          <cell r="F577" t="str">
            <v>07761</v>
          </cell>
          <cell r="G577" t="str">
            <v>37 Customer Service Line Replacements</v>
          </cell>
        </row>
        <row r="578">
          <cell r="B578">
            <v>3707835</v>
          </cell>
          <cell r="C578">
            <v>7835</v>
          </cell>
          <cell r="D578" t="str">
            <v>Public Improvement</v>
          </cell>
          <cell r="E578">
            <v>37</v>
          </cell>
          <cell r="F578" t="str">
            <v>07835</v>
          </cell>
          <cell r="G578" t="str">
            <v>2421 Mt Zion Mandatory Relocation (BS)</v>
          </cell>
        </row>
        <row r="579">
          <cell r="B579">
            <v>3708301</v>
          </cell>
          <cell r="C579">
            <v>8301</v>
          </cell>
          <cell r="D579" t="str">
            <v>Age &amp; Condition</v>
          </cell>
          <cell r="E579">
            <v>37</v>
          </cell>
          <cell r="F579" t="str">
            <v>08301</v>
          </cell>
          <cell r="G579" t="str">
            <v>2221 - Fruithurst Phase 2</v>
          </cell>
        </row>
        <row r="580">
          <cell r="B580">
            <v>3708303</v>
          </cell>
          <cell r="C580">
            <v>8303</v>
          </cell>
          <cell r="D580" t="str">
            <v>Age &amp; Condition</v>
          </cell>
          <cell r="E580">
            <v>37</v>
          </cell>
          <cell r="F580" t="str">
            <v>08303</v>
          </cell>
          <cell r="G580" t="str">
            <v>2221 - Brightwood Road</v>
          </cell>
        </row>
        <row r="581">
          <cell r="B581">
            <v>3708401</v>
          </cell>
          <cell r="C581">
            <v>8401</v>
          </cell>
          <cell r="D581" t="str">
            <v>Age &amp; Condition</v>
          </cell>
          <cell r="E581">
            <v>37</v>
          </cell>
          <cell r="F581" t="str">
            <v>08401</v>
          </cell>
          <cell r="G581" t="str">
            <v>2421 - S Queen Street, Dallastown</v>
          </cell>
        </row>
        <row r="582">
          <cell r="B582">
            <v>3708405</v>
          </cell>
          <cell r="C582">
            <v>8405</v>
          </cell>
          <cell r="D582" t="str">
            <v>Age &amp; Condition</v>
          </cell>
          <cell r="E582">
            <v>37</v>
          </cell>
          <cell r="F582" t="str">
            <v>08405</v>
          </cell>
          <cell r="G582" t="str">
            <v>Woodland Road Area Improvments - Edgewor</v>
          </cell>
        </row>
        <row r="583">
          <cell r="B583">
            <v>3708409</v>
          </cell>
          <cell r="C583">
            <v>8409</v>
          </cell>
          <cell r="D583" t="str">
            <v>Betterment</v>
          </cell>
          <cell r="E583">
            <v>37</v>
          </cell>
          <cell r="F583" t="str">
            <v>08409</v>
          </cell>
          <cell r="G583" t="str">
            <v>Matilda Ave. Area Upgrade/Repl. West New</v>
          </cell>
        </row>
        <row r="584">
          <cell r="B584">
            <v>3708411</v>
          </cell>
          <cell r="C584">
            <v>8411</v>
          </cell>
          <cell r="D584" t="str">
            <v>Age &amp; Condition</v>
          </cell>
          <cell r="E584">
            <v>37</v>
          </cell>
          <cell r="F584" t="str">
            <v>08411</v>
          </cell>
          <cell r="G584" t="str">
            <v>Pinkhouse Road Area - Sewickley Heights</v>
          </cell>
        </row>
        <row r="585">
          <cell r="B585">
            <v>3708413</v>
          </cell>
          <cell r="C585">
            <v>8413</v>
          </cell>
          <cell r="D585" t="str">
            <v>Age &amp; Condition</v>
          </cell>
          <cell r="E585">
            <v>37</v>
          </cell>
          <cell r="F585" t="str">
            <v>08413</v>
          </cell>
          <cell r="G585" t="str">
            <v>3rd Street AC - Beaver Borough MP Expans</v>
          </cell>
        </row>
        <row r="586">
          <cell r="B586">
            <v>3708417</v>
          </cell>
          <cell r="C586">
            <v>8417</v>
          </cell>
          <cell r="D586" t="str">
            <v>Age &amp; Condition</v>
          </cell>
          <cell r="E586">
            <v>37</v>
          </cell>
          <cell r="F586" t="str">
            <v>08417</v>
          </cell>
          <cell r="G586" t="str">
            <v>2321 - Isabella, Charleroi</v>
          </cell>
        </row>
        <row r="587">
          <cell r="B587">
            <v>3708421</v>
          </cell>
          <cell r="C587">
            <v>8421</v>
          </cell>
          <cell r="D587" t="str">
            <v>Age &amp; Condition</v>
          </cell>
          <cell r="E587">
            <v>37</v>
          </cell>
          <cell r="F587" t="str">
            <v>08421</v>
          </cell>
          <cell r="G587" t="str">
            <v>Mon River Project</v>
          </cell>
        </row>
        <row r="588">
          <cell r="B588">
            <v>3708423</v>
          </cell>
          <cell r="C588">
            <v>8423</v>
          </cell>
          <cell r="D588" t="str">
            <v>Age &amp; Condition</v>
          </cell>
          <cell r="E588">
            <v>37</v>
          </cell>
          <cell r="F588" t="str">
            <v>08423</v>
          </cell>
          <cell r="G588" t="str">
            <v>2421 - Baltimore/Carlisle St, Hanover</v>
          </cell>
        </row>
        <row r="589">
          <cell r="B589">
            <v>3708425</v>
          </cell>
          <cell r="C589">
            <v>8425</v>
          </cell>
          <cell r="D589" t="str">
            <v>Age &amp; Condition</v>
          </cell>
          <cell r="E589">
            <v>37</v>
          </cell>
          <cell r="F589" t="str">
            <v>08425</v>
          </cell>
          <cell r="G589" t="str">
            <v>2451 - Garner St, St College</v>
          </cell>
        </row>
        <row r="590">
          <cell r="B590">
            <v>3708427</v>
          </cell>
          <cell r="C590">
            <v>8427</v>
          </cell>
          <cell r="D590" t="str">
            <v>Age &amp; Condition</v>
          </cell>
          <cell r="E590">
            <v>37</v>
          </cell>
          <cell r="F590" t="str">
            <v>08427</v>
          </cell>
          <cell r="G590" t="str">
            <v xml:space="preserve">PM   D-75 - Jack's Run Road Area                  </v>
          </cell>
        </row>
        <row r="591">
          <cell r="B591">
            <v>3708431</v>
          </cell>
          <cell r="C591">
            <v>8431</v>
          </cell>
          <cell r="D591" t="str">
            <v>Age &amp; Condition</v>
          </cell>
          <cell r="E591">
            <v>37</v>
          </cell>
          <cell r="F591" t="str">
            <v>08431</v>
          </cell>
          <cell r="G591" t="str">
            <v>Carver Street Area Replacement/Upgrade P</v>
          </cell>
        </row>
        <row r="592">
          <cell r="B592">
            <v>3708433</v>
          </cell>
          <cell r="C592">
            <v>8433</v>
          </cell>
          <cell r="D592" t="str">
            <v>Betterment</v>
          </cell>
          <cell r="E592">
            <v>37</v>
          </cell>
          <cell r="F592" t="str">
            <v>08433</v>
          </cell>
          <cell r="G592" t="str">
            <v>PM</v>
          </cell>
        </row>
        <row r="593">
          <cell r="B593">
            <v>3708435</v>
          </cell>
          <cell r="C593">
            <v>8435</v>
          </cell>
          <cell r="D593" t="str">
            <v>Age &amp; Condition</v>
          </cell>
          <cell r="E593">
            <v>37</v>
          </cell>
          <cell r="F593" t="str">
            <v>08435</v>
          </cell>
          <cell r="G593" t="str">
            <v>PM</v>
          </cell>
        </row>
        <row r="594">
          <cell r="B594">
            <v>3708439</v>
          </cell>
          <cell r="C594">
            <v>8439</v>
          </cell>
          <cell r="D594" t="str">
            <v>Age &amp; Condition</v>
          </cell>
          <cell r="E594">
            <v>37</v>
          </cell>
          <cell r="F594" t="str">
            <v>08439</v>
          </cell>
          <cell r="G594" t="str">
            <v xml:space="preserve">PM  Hall Farm POD 95 Rebuild                      </v>
          </cell>
        </row>
        <row r="595">
          <cell r="B595">
            <v>3708441</v>
          </cell>
          <cell r="C595">
            <v>8441</v>
          </cell>
          <cell r="D595" t="str">
            <v>Age &amp; Condition</v>
          </cell>
          <cell r="E595">
            <v>37</v>
          </cell>
          <cell r="F595" t="str">
            <v>08441</v>
          </cell>
          <cell r="G595" t="str">
            <v>D-86 Penn Avenue - New Brighton</v>
          </cell>
        </row>
        <row r="596">
          <cell r="B596">
            <v>3708443</v>
          </cell>
          <cell r="C596">
            <v>8443</v>
          </cell>
          <cell r="D596" t="str">
            <v>Public Improvement</v>
          </cell>
          <cell r="E596">
            <v>37</v>
          </cell>
          <cell r="F596" t="str">
            <v>08443</v>
          </cell>
          <cell r="G596" t="str">
            <v>McClellandtown Road Relocation</v>
          </cell>
        </row>
        <row r="597">
          <cell r="B597">
            <v>3708445</v>
          </cell>
          <cell r="C597">
            <v>8445</v>
          </cell>
          <cell r="D597" t="str">
            <v>Growth</v>
          </cell>
          <cell r="E597">
            <v>37</v>
          </cell>
          <cell r="F597" t="str">
            <v>08445</v>
          </cell>
          <cell r="G597" t="str">
            <v>PM</v>
          </cell>
        </row>
        <row r="598">
          <cell r="B598">
            <v>3708447</v>
          </cell>
          <cell r="C598">
            <v>8447</v>
          </cell>
          <cell r="D598" t="str">
            <v>Age &amp; Condition</v>
          </cell>
          <cell r="E598">
            <v>37</v>
          </cell>
          <cell r="F598" t="str">
            <v>08447</v>
          </cell>
          <cell r="G598" t="str">
            <v>PM</v>
          </cell>
        </row>
        <row r="599">
          <cell r="B599">
            <v>3708449</v>
          </cell>
          <cell r="C599">
            <v>8449</v>
          </cell>
          <cell r="D599" t="str">
            <v>Growth</v>
          </cell>
          <cell r="E599">
            <v>37</v>
          </cell>
          <cell r="F599" t="str">
            <v>08449</v>
          </cell>
          <cell r="G599" t="str">
            <v>PM</v>
          </cell>
        </row>
        <row r="600">
          <cell r="B600">
            <v>3708451</v>
          </cell>
          <cell r="C600">
            <v>8451</v>
          </cell>
          <cell r="D600" t="str">
            <v>Age &amp; Condition</v>
          </cell>
          <cell r="E600">
            <v>37</v>
          </cell>
          <cell r="F600" t="str">
            <v>08451</v>
          </cell>
          <cell r="G600" t="str">
            <v>Misc. Specifics Replacement TBD</v>
          </cell>
        </row>
        <row r="601">
          <cell r="B601">
            <v>3708457</v>
          </cell>
          <cell r="C601">
            <v>8457</v>
          </cell>
          <cell r="D601" t="str">
            <v>Age &amp; Condition</v>
          </cell>
          <cell r="E601">
            <v>37</v>
          </cell>
          <cell r="F601" t="str">
            <v>08457</v>
          </cell>
          <cell r="G601" t="str">
            <v>2321 - Wood Street</v>
          </cell>
        </row>
        <row r="602">
          <cell r="B602">
            <v>3709001</v>
          </cell>
          <cell r="C602">
            <v>9001</v>
          </cell>
          <cell r="D602" t="str">
            <v>Segment IT</v>
          </cell>
          <cell r="E602">
            <v>37</v>
          </cell>
          <cell r="F602" t="str">
            <v>09001</v>
          </cell>
          <cell r="G602" t="str">
            <v>MDT Upgrade Ventyx Project</v>
          </cell>
        </row>
        <row r="603">
          <cell r="B603">
            <v>3709101</v>
          </cell>
          <cell r="C603">
            <v>9101</v>
          </cell>
          <cell r="D603" t="str">
            <v>AMR Program</v>
          </cell>
          <cell r="E603">
            <v>37</v>
          </cell>
          <cell r="F603" t="str">
            <v>09101</v>
          </cell>
          <cell r="G603" t="str">
            <v>CPA AMR Project</v>
          </cell>
        </row>
        <row r="604">
          <cell r="B604">
            <v>3707521</v>
          </cell>
          <cell r="C604">
            <v>7521</v>
          </cell>
          <cell r="D604" t="str">
            <v>Age &amp; Condition</v>
          </cell>
          <cell r="E604">
            <v>37</v>
          </cell>
          <cell r="F604" t="str">
            <v>07521</v>
          </cell>
          <cell r="G604" t="str">
            <v>Ring Road Area Replacement/Upgrade</v>
          </cell>
        </row>
        <row r="605">
          <cell r="B605">
            <v>3707349</v>
          </cell>
          <cell r="C605">
            <v>7349</v>
          </cell>
          <cell r="D605" t="str">
            <v>Age &amp; Condition</v>
          </cell>
          <cell r="E605">
            <v>37</v>
          </cell>
          <cell r="F605" t="str">
            <v>07349</v>
          </cell>
          <cell r="G605" t="str">
            <v xml:space="preserve">2391-Jefferson Avenue </v>
          </cell>
        </row>
        <row r="606">
          <cell r="B606">
            <v>3407407</v>
          </cell>
          <cell r="C606">
            <v>7407</v>
          </cell>
          <cell r="D606" t="str">
            <v>Age &amp; Condition</v>
          </cell>
          <cell r="E606">
            <v>34</v>
          </cell>
          <cell r="F606">
            <v>7407</v>
          </cell>
          <cell r="G606" t="str">
            <v xml:space="preserve"> E Milton and  S Union (Alliance)</v>
          </cell>
        </row>
        <row r="607">
          <cell r="B607">
            <v>3407135</v>
          </cell>
          <cell r="C607">
            <v>7135</v>
          </cell>
          <cell r="D607" t="str">
            <v>Age &amp; Condition</v>
          </cell>
          <cell r="E607">
            <v>34</v>
          </cell>
          <cell r="F607">
            <v>7135</v>
          </cell>
          <cell r="G607" t="str">
            <v>2011 AMRP Lincoln Street</v>
          </cell>
        </row>
        <row r="608">
          <cell r="B608">
            <v>3408139</v>
          </cell>
          <cell r="C608">
            <v>8139</v>
          </cell>
          <cell r="D608" t="str">
            <v>Age &amp; Condition</v>
          </cell>
          <cell r="E608">
            <v>34</v>
          </cell>
          <cell r="F608">
            <v>8139</v>
          </cell>
          <cell r="G608" t="str">
            <v>Summit and Webb 2011 AMRP</v>
          </cell>
        </row>
        <row r="609">
          <cell r="B609">
            <v>3408443</v>
          </cell>
          <cell r="C609">
            <v>8443</v>
          </cell>
          <cell r="D609" t="str">
            <v>Age &amp; Condition</v>
          </cell>
          <cell r="E609">
            <v>34</v>
          </cell>
          <cell r="F609">
            <v>8443</v>
          </cell>
          <cell r="G609" t="str">
            <v>PM</v>
          </cell>
        </row>
        <row r="610">
          <cell r="B610">
            <v>3408461</v>
          </cell>
          <cell r="C610">
            <v>8461</v>
          </cell>
          <cell r="D610" t="str">
            <v>Age &amp; Condition</v>
          </cell>
          <cell r="E610">
            <v>34</v>
          </cell>
          <cell r="F610">
            <v>8461</v>
          </cell>
          <cell r="G610" t="str">
            <v>Canal St and  Main St (Navarre)</v>
          </cell>
        </row>
        <row r="611">
          <cell r="B611">
            <v>3707477</v>
          </cell>
          <cell r="C611">
            <v>7477</v>
          </cell>
          <cell r="D611" t="str">
            <v>Age &amp; Condition</v>
          </cell>
          <cell r="E611">
            <v>37</v>
          </cell>
          <cell r="F611">
            <v>7477</v>
          </cell>
          <cell r="G611" t="str">
            <v>2221 - Cedar (Mt. Lebanon)</v>
          </cell>
        </row>
        <row r="612">
          <cell r="B612">
            <v>3707547</v>
          </cell>
          <cell r="C612">
            <v>7547</v>
          </cell>
          <cell r="D612" t="str">
            <v>Age &amp; Condition</v>
          </cell>
          <cell r="E612">
            <v>37</v>
          </cell>
          <cell r="F612">
            <v>7577</v>
          </cell>
          <cell r="G612" t="str">
            <v>Elm Road and Pine Street Replacement/Upgrade</v>
          </cell>
        </row>
        <row r="613">
          <cell r="B613">
            <v>8000555</v>
          </cell>
          <cell r="C613" t="str">
            <v>555</v>
          </cell>
          <cell r="D613" t="str">
            <v>Growth</v>
          </cell>
          <cell r="E613">
            <v>80</v>
          </cell>
          <cell r="F613">
            <v>0</v>
          </cell>
          <cell r="G613" t="str">
            <v>Install Mains New Business</v>
          </cell>
        </row>
        <row r="614">
          <cell r="B614">
            <v>8000563</v>
          </cell>
          <cell r="C614" t="str">
            <v>563</v>
          </cell>
          <cell r="D614" t="str">
            <v>Growth</v>
          </cell>
          <cell r="E614">
            <v>80</v>
          </cell>
          <cell r="F614">
            <v>0</v>
          </cell>
          <cell r="G614" t="str">
            <v>Install Service Line New Bus</v>
          </cell>
        </row>
        <row r="615">
          <cell r="B615">
            <v>8000567</v>
          </cell>
          <cell r="C615" t="str">
            <v>567</v>
          </cell>
          <cell r="D615" t="str">
            <v>Growth</v>
          </cell>
          <cell r="E615">
            <v>80</v>
          </cell>
          <cell r="F615">
            <v>0</v>
          </cell>
          <cell r="G615" t="str">
            <v>Purchase of Meters New Bus</v>
          </cell>
        </row>
        <row r="616">
          <cell r="B616">
            <v>8000569</v>
          </cell>
          <cell r="C616" t="str">
            <v>569</v>
          </cell>
          <cell r="D616" t="str">
            <v>Growth</v>
          </cell>
          <cell r="E616">
            <v>80</v>
          </cell>
          <cell r="F616">
            <v>0</v>
          </cell>
          <cell r="G616" t="str">
            <v>Meter Installations New</v>
          </cell>
        </row>
        <row r="617">
          <cell r="B617">
            <v>8000573</v>
          </cell>
          <cell r="C617" t="str">
            <v>573</v>
          </cell>
          <cell r="D617" t="str">
            <v>Growth</v>
          </cell>
          <cell r="E617">
            <v>80</v>
          </cell>
          <cell r="F617">
            <v>0</v>
          </cell>
          <cell r="G617" t="str">
            <v>Install Plant Regulator New</v>
          </cell>
        </row>
        <row r="618">
          <cell r="B618">
            <v>8000575</v>
          </cell>
          <cell r="C618" t="str">
            <v>575</v>
          </cell>
          <cell r="D618" t="str">
            <v>Growth</v>
          </cell>
          <cell r="E618">
            <v>80</v>
          </cell>
          <cell r="F618">
            <v>0</v>
          </cell>
          <cell r="G618" t="str">
            <v xml:space="preserve">Regulator Sites </v>
          </cell>
        </row>
        <row r="619">
          <cell r="B619">
            <v>8000587</v>
          </cell>
          <cell r="C619" t="str">
            <v>587</v>
          </cell>
          <cell r="D619" t="str">
            <v>Age &amp; Condition</v>
          </cell>
          <cell r="E619">
            <v>80</v>
          </cell>
          <cell r="F619">
            <v>0</v>
          </cell>
          <cell r="G619" t="str">
            <v>LV Cus Reg - Instruments</v>
          </cell>
        </row>
        <row r="620">
          <cell r="B620">
            <v>8000577</v>
          </cell>
          <cell r="C620" t="str">
            <v>577</v>
          </cell>
          <cell r="D620" t="str">
            <v>Growth</v>
          </cell>
          <cell r="E620">
            <v>80</v>
          </cell>
          <cell r="F620">
            <v>0</v>
          </cell>
          <cell r="G620" t="str">
            <v>Install Regultr Struct New Bus</v>
          </cell>
        </row>
        <row r="621">
          <cell r="B621">
            <v>8000547</v>
          </cell>
          <cell r="C621" t="str">
            <v>547</v>
          </cell>
          <cell r="D621" t="str">
            <v>Betterment</v>
          </cell>
          <cell r="E621">
            <v>80</v>
          </cell>
          <cell r="F621">
            <v>0</v>
          </cell>
          <cell r="G621" t="str">
            <v>Install Elec Flow Computer</v>
          </cell>
        </row>
        <row r="622">
          <cell r="B622">
            <v>8000559</v>
          </cell>
          <cell r="C622" t="str">
            <v>559</v>
          </cell>
          <cell r="D622" t="str">
            <v>Betterment</v>
          </cell>
          <cell r="E622">
            <v>80</v>
          </cell>
          <cell r="F622">
            <v>0</v>
          </cell>
          <cell r="G622" t="str">
            <v>Install Main Srv Imp</v>
          </cell>
        </row>
        <row r="623">
          <cell r="B623">
            <v>8000115</v>
          </cell>
          <cell r="C623" t="str">
            <v>115</v>
          </cell>
          <cell r="D623" t="str">
            <v>Age &amp; Condition</v>
          </cell>
          <cell r="E623">
            <v>80</v>
          </cell>
          <cell r="F623">
            <v>0</v>
          </cell>
          <cell r="G623" t="str">
            <v>Install LPG Plant</v>
          </cell>
        </row>
        <row r="624">
          <cell r="B624">
            <v>8000309</v>
          </cell>
          <cell r="C624" t="str">
            <v>309</v>
          </cell>
          <cell r="D624" t="str">
            <v>Age &amp; Condition</v>
          </cell>
          <cell r="E624">
            <v>80</v>
          </cell>
          <cell r="F624">
            <v>0</v>
          </cell>
          <cell r="G624" t="str">
            <v>8000309 - Replace Storage M&amp;R</v>
          </cell>
        </row>
        <row r="625">
          <cell r="B625">
            <v>8000557</v>
          </cell>
          <cell r="C625" t="str">
            <v>557</v>
          </cell>
          <cell r="D625" t="str">
            <v>Age &amp; Condition</v>
          </cell>
          <cell r="E625">
            <v>80</v>
          </cell>
          <cell r="F625">
            <v>0</v>
          </cell>
          <cell r="G625" t="str">
            <v xml:space="preserve">Replace Mains Leakage </v>
          </cell>
        </row>
        <row r="626">
          <cell r="B626">
            <v>8000565</v>
          </cell>
          <cell r="C626" t="str">
            <v>565</v>
          </cell>
          <cell r="D626" t="str">
            <v>Age &amp; Condition</v>
          </cell>
          <cell r="E626">
            <v>80</v>
          </cell>
          <cell r="F626">
            <v>0</v>
          </cell>
          <cell r="G626" t="str">
            <v>Replace Service Lines</v>
          </cell>
        </row>
        <row r="627">
          <cell r="B627" t="str">
            <v>8000567 (8009043)</v>
          </cell>
          <cell r="C627" t="str">
            <v>43)</v>
          </cell>
          <cell r="D627" t="str">
            <v>Age &amp; Condition</v>
          </cell>
          <cell r="E627">
            <v>80</v>
          </cell>
          <cell r="F627">
            <v>0</v>
          </cell>
          <cell r="G627" t="str">
            <v>Purchase of Meters Replac</v>
          </cell>
        </row>
        <row r="628">
          <cell r="B628">
            <v>8000579</v>
          </cell>
          <cell r="C628" t="str">
            <v>579</v>
          </cell>
          <cell r="D628" t="str">
            <v>Age &amp; Condition</v>
          </cell>
          <cell r="E628">
            <v>80</v>
          </cell>
          <cell r="F628">
            <v>0</v>
          </cell>
          <cell r="G628" t="str">
            <v>Replace Meter</v>
          </cell>
        </row>
        <row r="629">
          <cell r="B629">
            <v>8000581</v>
          </cell>
          <cell r="C629" t="str">
            <v>581</v>
          </cell>
          <cell r="D629" t="str">
            <v>Age &amp; Condition</v>
          </cell>
          <cell r="E629">
            <v>80</v>
          </cell>
          <cell r="F629">
            <v>0</v>
          </cell>
          <cell r="G629" t="str">
            <v>Replace House Regulator</v>
          </cell>
        </row>
        <row r="630">
          <cell r="B630">
            <v>8000583</v>
          </cell>
          <cell r="C630" t="str">
            <v>583</v>
          </cell>
          <cell r="D630" t="str">
            <v>Age &amp; Condition</v>
          </cell>
          <cell r="E630">
            <v>80</v>
          </cell>
          <cell r="F630">
            <v>0</v>
          </cell>
          <cell r="G630" t="str">
            <v>Replace Plant Regulator</v>
          </cell>
        </row>
        <row r="631">
          <cell r="B631">
            <v>8000585</v>
          </cell>
          <cell r="C631" t="str">
            <v>585</v>
          </cell>
          <cell r="D631" t="str">
            <v>Age &amp; Condition</v>
          </cell>
          <cell r="E631">
            <v>80</v>
          </cell>
          <cell r="F631">
            <v>0</v>
          </cell>
          <cell r="G631" t="str">
            <v>Replace Regulator Structures</v>
          </cell>
        </row>
        <row r="632">
          <cell r="B632">
            <v>8000587</v>
          </cell>
          <cell r="C632" t="str">
            <v>587</v>
          </cell>
          <cell r="D632" t="str">
            <v>Age &amp; Condition</v>
          </cell>
          <cell r="E632">
            <v>80</v>
          </cell>
          <cell r="F632">
            <v>0</v>
          </cell>
          <cell r="G632" t="str">
            <v>Install LV Excess Press MandR</v>
          </cell>
        </row>
        <row r="633">
          <cell r="B633">
            <v>8000595</v>
          </cell>
          <cell r="C633" t="str">
            <v>595</v>
          </cell>
          <cell r="D633" t="str">
            <v>Age &amp; Condition</v>
          </cell>
          <cell r="E633">
            <v>80</v>
          </cell>
          <cell r="F633">
            <v>0</v>
          </cell>
          <cell r="G633" t="str">
            <v>Replace Cathodic Protection</v>
          </cell>
        </row>
        <row r="634">
          <cell r="B634">
            <v>8000599</v>
          </cell>
          <cell r="C634" t="str">
            <v>599</v>
          </cell>
          <cell r="D634" t="str">
            <v>Age &amp; Condition</v>
          </cell>
          <cell r="E634">
            <v>80</v>
          </cell>
          <cell r="F634">
            <v>0</v>
          </cell>
          <cell r="G634" t="str">
            <v>Instll Cast Iron Joint Repairs</v>
          </cell>
        </row>
        <row r="635">
          <cell r="B635">
            <v>8000561</v>
          </cell>
          <cell r="C635" t="str">
            <v>561</v>
          </cell>
          <cell r="D635" t="str">
            <v>Public Improvement</v>
          </cell>
          <cell r="E635">
            <v>80</v>
          </cell>
          <cell r="F635">
            <v>0</v>
          </cell>
          <cell r="G635" t="str">
            <v>Replace Mains Street Improve</v>
          </cell>
        </row>
        <row r="636">
          <cell r="B636">
            <v>8000901</v>
          </cell>
          <cell r="C636" t="str">
            <v>901</v>
          </cell>
          <cell r="D636" t="str">
            <v>Support Services</v>
          </cell>
          <cell r="E636">
            <v>80</v>
          </cell>
          <cell r="F636">
            <v>0</v>
          </cell>
          <cell r="G636" t="str">
            <v>Purchase Office Furn Equip</v>
          </cell>
        </row>
        <row r="637">
          <cell r="B637">
            <v>8000903</v>
          </cell>
          <cell r="C637" t="str">
            <v>903</v>
          </cell>
          <cell r="D637" t="str">
            <v>Support Services</v>
          </cell>
          <cell r="E637">
            <v>80</v>
          </cell>
          <cell r="F637">
            <v>0</v>
          </cell>
          <cell r="G637" t="str">
            <v>Install or Repl Gen Structures</v>
          </cell>
        </row>
        <row r="638">
          <cell r="B638">
            <v>8000905</v>
          </cell>
          <cell r="C638" t="str">
            <v>905</v>
          </cell>
          <cell r="D638" t="str">
            <v>Support Services</v>
          </cell>
          <cell r="E638">
            <v>80</v>
          </cell>
          <cell r="F638">
            <v>0</v>
          </cell>
          <cell r="G638" t="str">
            <v>Install or Repl Building Equip</v>
          </cell>
        </row>
        <row r="639">
          <cell r="B639">
            <v>8000915</v>
          </cell>
          <cell r="C639" t="str">
            <v>915</v>
          </cell>
          <cell r="D639" t="str">
            <v>Support Services</v>
          </cell>
          <cell r="E639">
            <v>80</v>
          </cell>
          <cell r="F639">
            <v>0</v>
          </cell>
          <cell r="G639" t="str">
            <v>Purchase Misc Gen Plant</v>
          </cell>
        </row>
        <row r="640">
          <cell r="B640">
            <v>8000909</v>
          </cell>
          <cell r="C640" t="str">
            <v>909</v>
          </cell>
          <cell r="D640" t="str">
            <v>Support Services</v>
          </cell>
          <cell r="E640">
            <v>80</v>
          </cell>
          <cell r="F640">
            <v>0</v>
          </cell>
          <cell r="G640" t="str">
            <v>Purchase Communications Equip</v>
          </cell>
        </row>
        <row r="641">
          <cell r="B641">
            <v>8000549</v>
          </cell>
          <cell r="C641" t="str">
            <v>549</v>
          </cell>
          <cell r="D641" t="str">
            <v>AMR Program</v>
          </cell>
          <cell r="E641">
            <v>80</v>
          </cell>
          <cell r="F641">
            <v>0</v>
          </cell>
          <cell r="G641" t="str">
            <v>Install AMR on Existing Meter</v>
          </cell>
        </row>
        <row r="642">
          <cell r="B642">
            <v>8000913</v>
          </cell>
          <cell r="C642" t="str">
            <v>913</v>
          </cell>
          <cell r="D642" t="str">
            <v>Segment IT</v>
          </cell>
          <cell r="E642">
            <v>80</v>
          </cell>
          <cell r="F642">
            <v>0</v>
          </cell>
          <cell r="G642" t="str">
            <v>Purchase EDP Software</v>
          </cell>
        </row>
        <row r="643">
          <cell r="B643">
            <v>8000889</v>
          </cell>
          <cell r="C643" t="str">
            <v>889</v>
          </cell>
          <cell r="D643" t="str">
            <v>Segment IT</v>
          </cell>
          <cell r="E643">
            <v>80</v>
          </cell>
          <cell r="F643">
            <v>0</v>
          </cell>
          <cell r="G643" t="str">
            <v>Purch IT and Facilities Segment</v>
          </cell>
        </row>
        <row r="644">
          <cell r="B644">
            <v>8000913</v>
          </cell>
          <cell r="C644" t="str">
            <v>913</v>
          </cell>
          <cell r="D644" t="str">
            <v>Corporate IT</v>
          </cell>
          <cell r="E644">
            <v>80</v>
          </cell>
          <cell r="F644">
            <v>0</v>
          </cell>
          <cell r="G644" t="str">
            <v>Purch IT and Facilities Corp</v>
          </cell>
        </row>
        <row r="645">
          <cell r="B645">
            <v>8000000</v>
          </cell>
          <cell r="C645" t="str">
            <v>000</v>
          </cell>
          <cell r="D645" t="str">
            <v>Unallocated</v>
          </cell>
          <cell r="E645">
            <v>80</v>
          </cell>
          <cell r="F645">
            <v>0</v>
          </cell>
          <cell r="G645" t="str">
            <v>CMA Conversion</v>
          </cell>
        </row>
        <row r="646">
          <cell r="B646">
            <v>8000001</v>
          </cell>
          <cell r="C646" t="str">
            <v>001</v>
          </cell>
          <cell r="D646" t="str">
            <v>Unallocated</v>
          </cell>
          <cell r="E646">
            <v>80</v>
          </cell>
          <cell r="F646">
            <v>0</v>
          </cell>
          <cell r="G646" t="str">
            <v>Maintenance and Jobbing</v>
          </cell>
        </row>
        <row r="647">
          <cell r="B647">
            <v>8010080</v>
          </cell>
          <cell r="C647" t="str">
            <v>080</v>
          </cell>
          <cell r="D647" t="str">
            <v>Unallocated</v>
          </cell>
          <cell r="E647">
            <v>80</v>
          </cell>
          <cell r="F647">
            <v>0</v>
          </cell>
          <cell r="G647" t="str">
            <v>S&amp;E Overhead Calculation</v>
          </cell>
        </row>
        <row r="648">
          <cell r="B648">
            <v>3407009</v>
          </cell>
          <cell r="C648" t="str">
            <v>009</v>
          </cell>
          <cell r="D648" t="str">
            <v>Support Services</v>
          </cell>
          <cell r="E648" t="str">
            <v>34</v>
          </cell>
          <cell r="F648">
            <v>0</v>
          </cell>
          <cell r="G648" t="str">
            <v xml:space="preserve">Newark MGP - S. Front St.                         </v>
          </cell>
        </row>
        <row r="649">
          <cell r="B649">
            <v>3407041</v>
          </cell>
          <cell r="C649" t="str">
            <v>041</v>
          </cell>
          <cell r="D649" t="str">
            <v>Age &amp; Condition</v>
          </cell>
          <cell r="E649" t="str">
            <v>34</v>
          </cell>
          <cell r="F649">
            <v>0</v>
          </cell>
          <cell r="G649" t="str">
            <v xml:space="preserve">2011 AMRP Murphy's Service (SR-62)                </v>
          </cell>
        </row>
        <row r="650">
          <cell r="B650">
            <v>3407207</v>
          </cell>
          <cell r="C650" t="str">
            <v>207</v>
          </cell>
          <cell r="D650" t="str">
            <v>Support Services</v>
          </cell>
          <cell r="E650" t="str">
            <v>34</v>
          </cell>
          <cell r="F650">
            <v>0</v>
          </cell>
          <cell r="G650" t="str">
            <v xml:space="preserve">Logan MGP - Bowen St.                             </v>
          </cell>
        </row>
        <row r="651">
          <cell r="B651">
            <v>3407328</v>
          </cell>
          <cell r="C651" t="str">
            <v>328</v>
          </cell>
          <cell r="D651" t="str">
            <v>Age &amp; Condition</v>
          </cell>
          <cell r="E651" t="str">
            <v>34</v>
          </cell>
          <cell r="F651">
            <v>0</v>
          </cell>
          <cell r="G651" t="str">
            <v xml:space="preserve">Yates 2 AMRP                                      </v>
          </cell>
        </row>
        <row r="652">
          <cell r="B652">
            <v>3407336</v>
          </cell>
          <cell r="C652" t="str">
            <v>336</v>
          </cell>
          <cell r="D652" t="str">
            <v>Age &amp; Condition</v>
          </cell>
          <cell r="E652" t="str">
            <v>34</v>
          </cell>
          <cell r="F652">
            <v>0</v>
          </cell>
          <cell r="G652" t="str">
            <v xml:space="preserve">Deming Ave AMRP - COLUMBUS                        </v>
          </cell>
        </row>
        <row r="653">
          <cell r="B653">
            <v>3407349</v>
          </cell>
          <cell r="C653" t="str">
            <v>349</v>
          </cell>
          <cell r="D653" t="str">
            <v>Age &amp; Condition</v>
          </cell>
          <cell r="E653" t="str">
            <v>34</v>
          </cell>
          <cell r="F653">
            <v>0</v>
          </cell>
          <cell r="G653" t="str">
            <v xml:space="preserve">Gates &amp; Heyl AMRP - COLUMBUS                      </v>
          </cell>
        </row>
        <row r="654">
          <cell r="B654">
            <v>3407423</v>
          </cell>
          <cell r="C654" t="str">
            <v>423</v>
          </cell>
          <cell r="D654" t="str">
            <v>Support Services</v>
          </cell>
          <cell r="E654" t="str">
            <v>34</v>
          </cell>
          <cell r="F654">
            <v>0</v>
          </cell>
          <cell r="G654" t="str">
            <v xml:space="preserve">Mansfield Environmental Remediation               </v>
          </cell>
        </row>
        <row r="655">
          <cell r="B655">
            <v>3407436</v>
          </cell>
          <cell r="C655" t="str">
            <v>436</v>
          </cell>
          <cell r="D655" t="str">
            <v>Age &amp; Condition</v>
          </cell>
          <cell r="E655" t="str">
            <v>34</v>
          </cell>
          <cell r="F655">
            <v>0</v>
          </cell>
          <cell r="G655" t="str">
            <v xml:space="preserve">Lanier / Nethersole AMRP                          </v>
          </cell>
        </row>
        <row r="656">
          <cell r="B656">
            <v>3407466</v>
          </cell>
          <cell r="C656" t="str">
            <v>466</v>
          </cell>
          <cell r="D656" t="str">
            <v>Age &amp; Condition</v>
          </cell>
          <cell r="E656" t="str">
            <v>34</v>
          </cell>
          <cell r="F656">
            <v>0</v>
          </cell>
          <cell r="G656" t="str">
            <v xml:space="preserve">Greenwich AMRP                                    </v>
          </cell>
        </row>
        <row r="657">
          <cell r="B657">
            <v>3407494</v>
          </cell>
          <cell r="C657" t="str">
            <v>494</v>
          </cell>
          <cell r="D657" t="str">
            <v>Age &amp; Condition</v>
          </cell>
          <cell r="E657" t="str">
            <v>34</v>
          </cell>
          <cell r="F657">
            <v>0</v>
          </cell>
          <cell r="G657" t="str">
            <v xml:space="preserve">2013 AMRP - West 29th Street - Lorain             </v>
          </cell>
        </row>
        <row r="658">
          <cell r="B658">
            <v>3407525</v>
          </cell>
          <cell r="C658" t="str">
            <v>525</v>
          </cell>
          <cell r="D658" t="str">
            <v>Age &amp; Condition</v>
          </cell>
          <cell r="E658" t="str">
            <v>34</v>
          </cell>
          <cell r="F658">
            <v>0</v>
          </cell>
          <cell r="G658" t="str">
            <v xml:space="preserve">Heffner &amp; Franklin AMRP                           </v>
          </cell>
        </row>
        <row r="659">
          <cell r="B659">
            <v>3407605</v>
          </cell>
          <cell r="C659" t="str">
            <v>605</v>
          </cell>
          <cell r="D659" t="str">
            <v>Support Services</v>
          </cell>
          <cell r="E659" t="str">
            <v>34</v>
          </cell>
          <cell r="F659">
            <v>0</v>
          </cell>
          <cell r="G659" t="str">
            <v xml:space="preserve">Wilmington MGP                                    </v>
          </cell>
        </row>
        <row r="660">
          <cell r="B660">
            <v>3408432</v>
          </cell>
          <cell r="C660" t="str">
            <v>432</v>
          </cell>
          <cell r="D660" t="str">
            <v>Age &amp; Condition</v>
          </cell>
          <cell r="E660" t="str">
            <v>34</v>
          </cell>
          <cell r="F660">
            <v>0</v>
          </cell>
          <cell r="G660" t="str">
            <v xml:space="preserve">Clark St AMRP                                     </v>
          </cell>
        </row>
        <row r="661">
          <cell r="B661">
            <v>3408447</v>
          </cell>
          <cell r="C661" t="str">
            <v>447</v>
          </cell>
          <cell r="D661" t="str">
            <v>Age &amp; Condition</v>
          </cell>
          <cell r="E661" t="str">
            <v>34</v>
          </cell>
          <cell r="F661">
            <v>0</v>
          </cell>
          <cell r="G661" t="str">
            <v xml:space="preserve">Sylvan and Palmetto AMRP, Columbus                </v>
          </cell>
        </row>
        <row r="662">
          <cell r="B662">
            <v>3408469</v>
          </cell>
          <cell r="C662" t="str">
            <v>469</v>
          </cell>
          <cell r="D662" t="str">
            <v>Age &amp; Condition</v>
          </cell>
          <cell r="E662" t="str">
            <v>34</v>
          </cell>
          <cell r="F662">
            <v>0</v>
          </cell>
          <cell r="G662" t="str">
            <v xml:space="preserve">Wheeling Ave                                      </v>
          </cell>
        </row>
        <row r="663">
          <cell r="B663">
            <v>3408471</v>
          </cell>
          <cell r="C663" t="str">
            <v>471</v>
          </cell>
          <cell r="D663" t="str">
            <v>Growth</v>
          </cell>
          <cell r="E663" t="str">
            <v>34</v>
          </cell>
          <cell r="F663">
            <v>0</v>
          </cell>
          <cell r="G663" t="str">
            <v xml:space="preserve">Main St West Lafayette                            </v>
          </cell>
        </row>
        <row r="664">
          <cell r="B664">
            <v>3707163</v>
          </cell>
          <cell r="C664" t="str">
            <v>163</v>
          </cell>
          <cell r="D664" t="str">
            <v>Age &amp; Condition</v>
          </cell>
          <cell r="E664" t="str">
            <v>37</v>
          </cell>
          <cell r="F664">
            <v>0</v>
          </cell>
          <cell r="G664" t="str">
            <v xml:space="preserve">State Street (S.R.2001) R-3635 to Dearborn Street </v>
          </cell>
        </row>
        <row r="665">
          <cell r="B665">
            <v>3707207</v>
          </cell>
          <cell r="C665" t="str">
            <v>207</v>
          </cell>
          <cell r="D665" t="str">
            <v>Age &amp; Condition</v>
          </cell>
          <cell r="E665" t="str">
            <v>37</v>
          </cell>
          <cell r="F665">
            <v>0</v>
          </cell>
          <cell r="G665" t="str">
            <v xml:space="preserve">Willowbrook Road and Willowbrook Court            </v>
          </cell>
        </row>
        <row r="666">
          <cell r="B666">
            <v>3707923</v>
          </cell>
          <cell r="C666" t="str">
            <v>923</v>
          </cell>
          <cell r="D666" t="str">
            <v>Growth</v>
          </cell>
          <cell r="E666" t="str">
            <v>37</v>
          </cell>
          <cell r="F666">
            <v>0</v>
          </cell>
          <cell r="G666" t="str">
            <v xml:space="preserve">2421 Pennex - Wellsville                          </v>
          </cell>
        </row>
        <row r="667">
          <cell r="B667">
            <v>3707941</v>
          </cell>
          <cell r="C667" t="str">
            <v>941</v>
          </cell>
          <cell r="D667" t="str">
            <v>Age &amp; Condition</v>
          </cell>
          <cell r="E667" t="str">
            <v>37</v>
          </cell>
          <cell r="F667">
            <v>0</v>
          </cell>
          <cell r="G667" t="str">
            <v xml:space="preserve">2391 - Line 1570 M&amp;R                              </v>
          </cell>
        </row>
        <row r="668">
          <cell r="B668">
            <v>3708403</v>
          </cell>
          <cell r="C668" t="str">
            <v>403</v>
          </cell>
          <cell r="D668" t="str">
            <v>Age &amp; Condition</v>
          </cell>
          <cell r="E668" t="str">
            <v>37</v>
          </cell>
          <cell r="F668">
            <v>0</v>
          </cell>
          <cell r="G668" t="str">
            <v xml:space="preserve">D-22, S.R. 308 to Golf Station Road               </v>
          </cell>
        </row>
        <row r="669">
          <cell r="B669">
            <v>3807727</v>
          </cell>
          <cell r="C669" t="str">
            <v>727</v>
          </cell>
          <cell r="D669" t="str">
            <v>Age &amp; Condition</v>
          </cell>
          <cell r="E669" t="str">
            <v>38</v>
          </cell>
          <cell r="F669">
            <v>0</v>
          </cell>
          <cell r="G669" t="str">
            <v xml:space="preserve">Preston Lakes                                     </v>
          </cell>
        </row>
        <row r="670">
          <cell r="B670">
            <v>3407603</v>
          </cell>
          <cell r="C670" t="str">
            <v>603</v>
          </cell>
          <cell r="D670" t="str">
            <v>Support Services</v>
          </cell>
          <cell r="E670" t="str">
            <v>34</v>
          </cell>
          <cell r="F670">
            <v>0</v>
          </cell>
          <cell r="G670" t="str">
            <v>Toledo II MGP - W. Central Ave.</v>
          </cell>
        </row>
        <row r="671">
          <cell r="B671">
            <v>3407901</v>
          </cell>
          <cell r="C671" t="str">
            <v>901</v>
          </cell>
          <cell r="D671" t="str">
            <v>Support Services</v>
          </cell>
          <cell r="E671" t="str">
            <v>34</v>
          </cell>
          <cell r="F671">
            <v>0</v>
          </cell>
          <cell r="G671" t="str">
            <v>Fostoria MGP - E. Crocker St.</v>
          </cell>
        </row>
        <row r="672">
          <cell r="B672">
            <v>3408295</v>
          </cell>
          <cell r="C672" t="str">
            <v>295</v>
          </cell>
          <cell r="D672" t="str">
            <v>Age &amp; Condition</v>
          </cell>
          <cell r="E672" t="str">
            <v>34</v>
          </cell>
          <cell r="F672">
            <v>0</v>
          </cell>
          <cell r="G672" t="str">
            <v>Bangs Facility retirement</v>
          </cell>
        </row>
        <row r="673">
          <cell r="B673">
            <v>3408319</v>
          </cell>
          <cell r="C673" t="str">
            <v>319</v>
          </cell>
          <cell r="D673" t="str">
            <v>Age &amp; Condition</v>
          </cell>
          <cell r="E673" t="str">
            <v>34</v>
          </cell>
          <cell r="F673">
            <v>0</v>
          </cell>
          <cell r="G673" t="str">
            <v>Cline St AMRP</v>
          </cell>
        </row>
        <row r="674">
          <cell r="B674">
            <v>3807117</v>
          </cell>
          <cell r="C674" t="str">
            <v>117</v>
          </cell>
          <cell r="D674" t="str">
            <v>Growth</v>
          </cell>
          <cell r="E674" t="str">
            <v>38</v>
          </cell>
          <cell r="F674">
            <v>0</v>
          </cell>
          <cell r="G674" t="str">
            <v>PM Project Dry POD - Windsor</v>
          </cell>
        </row>
        <row r="675">
          <cell r="B675">
            <v>3207406</v>
          </cell>
          <cell r="C675" t="str">
            <v>406</v>
          </cell>
          <cell r="D675" t="str">
            <v>Age &amp; Condition</v>
          </cell>
          <cell r="E675" t="str">
            <v>32</v>
          </cell>
          <cell r="F675">
            <v>0</v>
          </cell>
          <cell r="G675" t="str">
            <v xml:space="preserve">BELLAIRE AVENUE AMRP                              </v>
          </cell>
        </row>
        <row r="676">
          <cell r="B676">
            <v>3407159</v>
          </cell>
          <cell r="C676" t="str">
            <v>159</v>
          </cell>
          <cell r="D676" t="str">
            <v>Age &amp; Condition</v>
          </cell>
          <cell r="E676" t="str">
            <v>34</v>
          </cell>
          <cell r="F676">
            <v>0</v>
          </cell>
          <cell r="G676" t="str">
            <v xml:space="preserve">South &amp; Westwood AMRP                             </v>
          </cell>
        </row>
        <row r="677">
          <cell r="B677">
            <v>3407346</v>
          </cell>
          <cell r="C677" t="str">
            <v>346</v>
          </cell>
          <cell r="D677" t="str">
            <v>Age &amp; Condition</v>
          </cell>
          <cell r="E677" t="str">
            <v>34</v>
          </cell>
          <cell r="F677">
            <v>0</v>
          </cell>
          <cell r="G677" t="str">
            <v xml:space="preserve">Marengo and Anthony Wayne Trail AMRP              </v>
          </cell>
        </row>
        <row r="678">
          <cell r="B678">
            <v>3407358</v>
          </cell>
          <cell r="C678" t="str">
            <v>358</v>
          </cell>
          <cell r="D678" t="str">
            <v>Age &amp; Condition</v>
          </cell>
          <cell r="E678" t="str">
            <v>34</v>
          </cell>
          <cell r="F678">
            <v>0</v>
          </cell>
          <cell r="G678" t="str">
            <v xml:space="preserve">Maryland Avenue - Steubenville AMRP               </v>
          </cell>
        </row>
        <row r="679">
          <cell r="B679">
            <v>3407416</v>
          </cell>
          <cell r="C679" t="str">
            <v>416</v>
          </cell>
          <cell r="D679" t="str">
            <v>Public Improvement</v>
          </cell>
          <cell r="E679" t="str">
            <v>34</v>
          </cell>
          <cell r="F679">
            <v>0</v>
          </cell>
          <cell r="G679" t="str">
            <v xml:space="preserve">PM I-71 and Main Street                           </v>
          </cell>
        </row>
        <row r="680">
          <cell r="B680">
            <v>3407460</v>
          </cell>
          <cell r="C680" t="str">
            <v>460</v>
          </cell>
          <cell r="D680" t="str">
            <v>Age &amp; Condition</v>
          </cell>
          <cell r="E680" t="str">
            <v>34</v>
          </cell>
          <cell r="F680">
            <v>0</v>
          </cell>
          <cell r="G680" t="str">
            <v xml:space="preserve">Vermilion West - 2014 AMRP                        </v>
          </cell>
        </row>
        <row r="681">
          <cell r="B681">
            <v>3407938</v>
          </cell>
          <cell r="C681" t="str">
            <v>938</v>
          </cell>
          <cell r="D681" t="str">
            <v>Age &amp; Condition</v>
          </cell>
          <cell r="E681" t="str">
            <v>34</v>
          </cell>
          <cell r="F681">
            <v>0</v>
          </cell>
          <cell r="G681" t="str">
            <v xml:space="preserve">2011 AMRP East Liverpool Avondale                 </v>
          </cell>
        </row>
        <row r="682">
          <cell r="B682">
            <v>3408300</v>
          </cell>
          <cell r="C682" t="str">
            <v>300</v>
          </cell>
          <cell r="D682" t="str">
            <v>Public Improvement</v>
          </cell>
          <cell r="E682" t="str">
            <v>34</v>
          </cell>
          <cell r="F682">
            <v>0</v>
          </cell>
          <cell r="G682" t="str">
            <v>Marion Rd Storm - Public Imps, Columbus</v>
          </cell>
        </row>
        <row r="683">
          <cell r="B683">
            <v>3408473</v>
          </cell>
          <cell r="C683" t="str">
            <v>473</v>
          </cell>
          <cell r="D683" t="str">
            <v>Growth</v>
          </cell>
          <cell r="E683" t="str">
            <v>34</v>
          </cell>
          <cell r="F683">
            <v>0</v>
          </cell>
          <cell r="G683" t="str">
            <v xml:space="preserve">PM &amp; Local Pioneer Ridge POD                      </v>
          </cell>
        </row>
        <row r="684">
          <cell r="B684">
            <v>3408531</v>
          </cell>
          <cell r="C684" t="str">
            <v>531</v>
          </cell>
          <cell r="D684" t="str">
            <v>Public Improvement</v>
          </cell>
          <cell r="E684" t="str">
            <v>34</v>
          </cell>
          <cell r="F684">
            <v>0</v>
          </cell>
          <cell r="G684" t="str">
            <v xml:space="preserve">1325_W.Broad St Relocation                        </v>
          </cell>
        </row>
        <row r="685">
          <cell r="B685">
            <v>3409902</v>
          </cell>
          <cell r="C685" t="str">
            <v>902</v>
          </cell>
          <cell r="D685" t="str">
            <v>Support Services</v>
          </cell>
          <cell r="E685" t="str">
            <v>34</v>
          </cell>
          <cell r="F685">
            <v>0</v>
          </cell>
          <cell r="G685" t="str">
            <v xml:space="preserve">COH AMRD Program                                  </v>
          </cell>
        </row>
        <row r="686">
          <cell r="B686">
            <v>3707333</v>
          </cell>
          <cell r="C686" t="str">
            <v>333</v>
          </cell>
          <cell r="D686" t="str">
            <v>Age &amp; Condition</v>
          </cell>
          <cell r="E686" t="str">
            <v>37</v>
          </cell>
          <cell r="F686">
            <v>0</v>
          </cell>
          <cell r="G686" t="str">
            <v xml:space="preserve">2421 - Penn Street, Hanover                       </v>
          </cell>
        </row>
        <row r="687">
          <cell r="B687">
            <v>3707346</v>
          </cell>
          <cell r="C687" t="str">
            <v>346</v>
          </cell>
          <cell r="D687" t="str">
            <v>Age &amp; Condition</v>
          </cell>
          <cell r="E687" t="str">
            <v>37</v>
          </cell>
          <cell r="F687">
            <v>0</v>
          </cell>
          <cell r="G687" t="str">
            <v xml:space="preserve">2221 - D-54 Replacement Project                   </v>
          </cell>
        </row>
        <row r="688">
          <cell r="B688">
            <v>3707427</v>
          </cell>
          <cell r="C688" t="str">
            <v>427</v>
          </cell>
          <cell r="D688" t="str">
            <v>Age &amp; Condition</v>
          </cell>
          <cell r="E688" t="str">
            <v>37</v>
          </cell>
          <cell r="F688">
            <v>0</v>
          </cell>
          <cell r="G688" t="str">
            <v xml:space="preserve">D-4227 Replacement Phase II                       </v>
          </cell>
        </row>
        <row r="689">
          <cell r="B689">
            <v>3807237</v>
          </cell>
          <cell r="C689" t="str">
            <v>237</v>
          </cell>
          <cell r="D689" t="str">
            <v>Growth</v>
          </cell>
          <cell r="E689" t="str">
            <v>38</v>
          </cell>
          <cell r="F689">
            <v>0</v>
          </cell>
          <cell r="G689" t="str">
            <v xml:space="preserve">NB-SEABAT, PORTSMOUTH                             </v>
          </cell>
        </row>
        <row r="690">
          <cell r="B690">
            <v>3807406</v>
          </cell>
          <cell r="C690" t="str">
            <v>406</v>
          </cell>
          <cell r="D690" t="str">
            <v>Betterment</v>
          </cell>
          <cell r="E690" t="str">
            <v>38</v>
          </cell>
          <cell r="F690">
            <v>0</v>
          </cell>
          <cell r="G690" t="str">
            <v xml:space="preserve">PM  Warren Oaks POD                               </v>
          </cell>
        </row>
        <row r="691">
          <cell r="B691">
            <v>3707229</v>
          </cell>
          <cell r="C691" t="str">
            <v>229</v>
          </cell>
          <cell r="D691" t="str">
            <v>Age &amp; Condition</v>
          </cell>
          <cell r="E691" t="str">
            <v>37</v>
          </cell>
          <cell r="F691">
            <v>0</v>
          </cell>
          <cell r="G691" t="str">
            <v>Emlenton Borough AMRP</v>
          </cell>
        </row>
        <row r="692">
          <cell r="B692">
            <v>3707531</v>
          </cell>
          <cell r="C692" t="str">
            <v>531</v>
          </cell>
          <cell r="D692" t="str">
            <v>Age &amp; Condition</v>
          </cell>
          <cell r="E692">
            <v>0</v>
          </cell>
          <cell r="F692">
            <v>0</v>
          </cell>
          <cell r="G692" t="str">
            <v>PM Youghiogheny River Crossing</v>
          </cell>
        </row>
        <row r="693">
          <cell r="B693">
            <v>3707532</v>
          </cell>
          <cell r="C693" t="str">
            <v>532</v>
          </cell>
          <cell r="D693" t="str">
            <v>Age &amp; Condition</v>
          </cell>
          <cell r="E693">
            <v>0</v>
          </cell>
          <cell r="F693">
            <v>0</v>
          </cell>
          <cell r="G693" t="str">
            <v>PM Youghiogheny River Crossing</v>
          </cell>
        </row>
        <row r="694">
          <cell r="B694">
            <v>3707535</v>
          </cell>
          <cell r="C694" t="str">
            <v>535</v>
          </cell>
          <cell r="D694" t="str">
            <v>Age &amp; Condition</v>
          </cell>
          <cell r="E694">
            <v>0</v>
          </cell>
          <cell r="F694">
            <v>0</v>
          </cell>
          <cell r="G694" t="str">
            <v>PM D-1581 Upper St Clair Park St Clair to Hasting</v>
          </cell>
        </row>
        <row r="695">
          <cell r="B695">
            <v>3707543</v>
          </cell>
          <cell r="C695" t="str">
            <v>543</v>
          </cell>
          <cell r="D695" t="str">
            <v>Age &amp; Condition</v>
          </cell>
          <cell r="E695">
            <v>37</v>
          </cell>
          <cell r="F695" t="str">
            <v>00543</v>
          </cell>
          <cell r="G695" t="str">
            <v>PM D-1601 Phase 3</v>
          </cell>
        </row>
        <row r="696">
          <cell r="B696">
            <v>3707544</v>
          </cell>
          <cell r="C696" t="str">
            <v>544</v>
          </cell>
          <cell r="D696" t="str">
            <v>Age &amp; Condition</v>
          </cell>
          <cell r="E696">
            <v>0</v>
          </cell>
          <cell r="F696">
            <v>0</v>
          </cell>
          <cell r="G696" t="str">
            <v>PM D-1601 Phase 4</v>
          </cell>
        </row>
        <row r="697">
          <cell r="B697">
            <v>3207402</v>
          </cell>
          <cell r="C697" t="str">
            <v>402</v>
          </cell>
          <cell r="D697" t="str">
            <v>Age &amp; Condition</v>
          </cell>
          <cell r="E697">
            <v>0</v>
          </cell>
          <cell r="F697">
            <v>0</v>
          </cell>
          <cell r="G697" t="str">
            <v xml:space="preserve">EUCLID AVE PHASE II AMRP                          </v>
          </cell>
        </row>
        <row r="698">
          <cell r="B698">
            <v>3207509</v>
          </cell>
          <cell r="C698" t="str">
            <v>509</v>
          </cell>
          <cell r="D698" t="str">
            <v>Age &amp; Condition</v>
          </cell>
          <cell r="E698">
            <v>0</v>
          </cell>
          <cell r="F698">
            <v>0</v>
          </cell>
          <cell r="G698" t="str">
            <v xml:space="preserve">T-5 Replacement                                   </v>
          </cell>
        </row>
        <row r="699">
          <cell r="B699">
            <v>3407158</v>
          </cell>
          <cell r="C699" t="str">
            <v>158</v>
          </cell>
          <cell r="D699" t="str">
            <v>Age &amp; Condition</v>
          </cell>
          <cell r="E699">
            <v>0</v>
          </cell>
          <cell r="F699">
            <v>0</v>
          </cell>
          <cell r="G699" t="str">
            <v xml:space="preserve">Beaumont AMRP 2011                                </v>
          </cell>
        </row>
        <row r="700">
          <cell r="B700">
            <v>3407216</v>
          </cell>
          <cell r="C700" t="str">
            <v>216</v>
          </cell>
          <cell r="D700" t="str">
            <v>Age &amp; Condition</v>
          </cell>
          <cell r="E700">
            <v>0</v>
          </cell>
          <cell r="F700">
            <v>0</v>
          </cell>
          <cell r="G700" t="str">
            <v xml:space="preserve">0822 - Sheldon Av-S 17th St AMRP, Columbus        </v>
          </cell>
        </row>
        <row r="701">
          <cell r="B701">
            <v>3407284</v>
          </cell>
          <cell r="C701" t="str">
            <v>284</v>
          </cell>
          <cell r="D701" t="str">
            <v>Age &amp; Condition</v>
          </cell>
          <cell r="E701">
            <v>0</v>
          </cell>
          <cell r="F701">
            <v>0</v>
          </cell>
          <cell r="G701" t="str">
            <v xml:space="preserve">PM St Clairsville AMRP                            </v>
          </cell>
        </row>
        <row r="702">
          <cell r="B702">
            <v>3407365</v>
          </cell>
          <cell r="C702" t="str">
            <v>365</v>
          </cell>
          <cell r="D702" t="str">
            <v>Age &amp; Condition</v>
          </cell>
          <cell r="E702">
            <v>0</v>
          </cell>
          <cell r="F702">
            <v>0</v>
          </cell>
          <cell r="G702" t="str">
            <v xml:space="preserve">Mound St &amp; Woodbury AMRP                          </v>
          </cell>
        </row>
        <row r="703">
          <cell r="B703">
            <v>3407428</v>
          </cell>
          <cell r="C703" t="str">
            <v>428</v>
          </cell>
          <cell r="D703" t="str">
            <v>Age &amp; Condition</v>
          </cell>
          <cell r="E703">
            <v>0</v>
          </cell>
          <cell r="F703">
            <v>0</v>
          </cell>
          <cell r="G703" t="str">
            <v xml:space="preserve">Oakley at Springmont                              </v>
          </cell>
        </row>
        <row r="704">
          <cell r="B704">
            <v>3407444</v>
          </cell>
          <cell r="C704" t="str">
            <v>444</v>
          </cell>
          <cell r="D704" t="str">
            <v>Age &amp; Condition</v>
          </cell>
          <cell r="E704">
            <v>0</v>
          </cell>
          <cell r="F704">
            <v>0</v>
          </cell>
          <cell r="G704" t="str">
            <v xml:space="preserve">Edgemont and Devon AMRP                           </v>
          </cell>
        </row>
        <row r="705">
          <cell r="B705">
            <v>3407462</v>
          </cell>
          <cell r="C705" t="str">
            <v>462</v>
          </cell>
          <cell r="D705" t="str">
            <v>Age &amp; Condition</v>
          </cell>
          <cell r="E705">
            <v>0</v>
          </cell>
          <cell r="F705">
            <v>0</v>
          </cell>
          <cell r="G705" t="str">
            <v xml:space="preserve">2014 Drexel AMRP                                  </v>
          </cell>
        </row>
        <row r="706">
          <cell r="B706">
            <v>3407476</v>
          </cell>
          <cell r="C706" t="str">
            <v>476</v>
          </cell>
          <cell r="D706" t="str">
            <v>Age &amp; Condition</v>
          </cell>
          <cell r="E706">
            <v>0</v>
          </cell>
          <cell r="F706">
            <v>0</v>
          </cell>
          <cell r="G706" t="str">
            <v xml:space="preserve">Dunedin Rd and Calumet St AMRP - COLUMBUS         </v>
          </cell>
        </row>
        <row r="707">
          <cell r="B707">
            <v>3407484</v>
          </cell>
          <cell r="C707" t="str">
            <v>484</v>
          </cell>
          <cell r="D707" t="str">
            <v>Age &amp; Condition</v>
          </cell>
          <cell r="E707">
            <v>0</v>
          </cell>
          <cell r="F707">
            <v>0</v>
          </cell>
          <cell r="G707" t="str">
            <v xml:space="preserve">Washington St AMRP                                </v>
          </cell>
        </row>
        <row r="708">
          <cell r="B708">
            <v>3407563</v>
          </cell>
          <cell r="C708" t="str">
            <v>563</v>
          </cell>
          <cell r="D708" t="str">
            <v>Age &amp; Condition</v>
          </cell>
          <cell r="E708">
            <v>0</v>
          </cell>
          <cell r="F708">
            <v>0</v>
          </cell>
          <cell r="G708" t="str">
            <v xml:space="preserve">WOODNELL &amp; PENROSE  AMRP                          </v>
          </cell>
        </row>
        <row r="709">
          <cell r="B709">
            <v>3407571</v>
          </cell>
          <cell r="C709" t="str">
            <v>571</v>
          </cell>
          <cell r="D709" t="str">
            <v>Age &amp; Condition</v>
          </cell>
          <cell r="E709">
            <v>0</v>
          </cell>
          <cell r="F709">
            <v>0</v>
          </cell>
          <cell r="G709" t="str">
            <v xml:space="preserve">Starkdale Road - Steubenville AMRP                </v>
          </cell>
        </row>
        <row r="710">
          <cell r="B710">
            <v>3407927</v>
          </cell>
          <cell r="C710" t="str">
            <v>927</v>
          </cell>
          <cell r="D710" t="str">
            <v>Age &amp; Condition</v>
          </cell>
          <cell r="E710">
            <v>0</v>
          </cell>
          <cell r="F710">
            <v>0</v>
          </cell>
          <cell r="G710" t="str">
            <v xml:space="preserve">2011 AMRP Rockhill (Alliance)                     </v>
          </cell>
        </row>
        <row r="711">
          <cell r="B711">
            <v>3408354</v>
          </cell>
          <cell r="C711" t="str">
            <v>354</v>
          </cell>
          <cell r="D711" t="str">
            <v>Age &amp; Condition</v>
          </cell>
          <cell r="E711">
            <v>0</v>
          </cell>
          <cell r="F711">
            <v>0</v>
          </cell>
          <cell r="G711" t="str">
            <v xml:space="preserve">Wyanoke St. AMRP                                  </v>
          </cell>
        </row>
        <row r="712">
          <cell r="B712">
            <v>3408364</v>
          </cell>
          <cell r="C712" t="str">
            <v>364</v>
          </cell>
          <cell r="D712" t="str">
            <v>Age &amp; Condition</v>
          </cell>
          <cell r="E712">
            <v>0</v>
          </cell>
          <cell r="F712">
            <v>0</v>
          </cell>
          <cell r="G712" t="str">
            <v xml:space="preserve">1325-Frances AMRP                                 </v>
          </cell>
        </row>
        <row r="713">
          <cell r="B713">
            <v>3408366</v>
          </cell>
          <cell r="C713" t="str">
            <v>366</v>
          </cell>
          <cell r="D713" t="str">
            <v>Age &amp; Condition</v>
          </cell>
          <cell r="E713">
            <v>0</v>
          </cell>
          <cell r="F713">
            <v>0</v>
          </cell>
          <cell r="G713" t="str">
            <v xml:space="preserve">AMRP 2014 - Court &amp; Broad (Canfield)              </v>
          </cell>
        </row>
        <row r="714">
          <cell r="B714">
            <v>3408388</v>
          </cell>
          <cell r="C714" t="str">
            <v>388</v>
          </cell>
          <cell r="D714" t="str">
            <v>Age &amp; Condition</v>
          </cell>
          <cell r="E714">
            <v>0</v>
          </cell>
          <cell r="F714">
            <v>0</v>
          </cell>
          <cell r="G714" t="str">
            <v xml:space="preserve">Military Road AMRP                                </v>
          </cell>
        </row>
        <row r="715">
          <cell r="B715">
            <v>3408420</v>
          </cell>
          <cell r="C715" t="str">
            <v>420</v>
          </cell>
          <cell r="D715" t="str">
            <v>Age &amp; Condition</v>
          </cell>
          <cell r="E715">
            <v>0</v>
          </cell>
          <cell r="F715">
            <v>0</v>
          </cell>
          <cell r="G715" t="str">
            <v xml:space="preserve">Harrison St AMRP                                  </v>
          </cell>
        </row>
        <row r="716">
          <cell r="B716">
            <v>3408449</v>
          </cell>
          <cell r="C716" t="str">
            <v>449</v>
          </cell>
          <cell r="D716" t="str">
            <v>Age &amp; Condition</v>
          </cell>
          <cell r="E716">
            <v>0</v>
          </cell>
          <cell r="F716">
            <v>0</v>
          </cell>
          <cell r="G716" t="str">
            <v xml:space="preserve">Rosslyn Ave and Milton Ave AMRP, Sharon Twp/Cols  </v>
          </cell>
        </row>
        <row r="717">
          <cell r="B717">
            <v>3408470</v>
          </cell>
          <cell r="C717" t="str">
            <v>470</v>
          </cell>
          <cell r="D717" t="str">
            <v>Age &amp; Condition</v>
          </cell>
          <cell r="E717">
            <v>0</v>
          </cell>
          <cell r="F717">
            <v>0</v>
          </cell>
          <cell r="G717" t="str">
            <v xml:space="preserve">Wheeling Ave                                      </v>
          </cell>
        </row>
        <row r="718">
          <cell r="B718">
            <v>3408477</v>
          </cell>
          <cell r="C718" t="str">
            <v>477</v>
          </cell>
          <cell r="D718" t="str">
            <v>Age &amp; Condition</v>
          </cell>
          <cell r="E718">
            <v>0</v>
          </cell>
          <cell r="F718">
            <v>0</v>
          </cell>
          <cell r="G718" t="str">
            <v xml:space="preserve">N MAIN ST, GIBSONBURG 2015 AMRP                   </v>
          </cell>
        </row>
        <row r="719">
          <cell r="B719">
            <v>3408539</v>
          </cell>
          <cell r="C719" t="str">
            <v>539</v>
          </cell>
          <cell r="D719" t="str">
            <v>Public Improvement</v>
          </cell>
          <cell r="E719">
            <v>0</v>
          </cell>
          <cell r="F719">
            <v>0</v>
          </cell>
          <cell r="G719" t="str">
            <v xml:space="preserve">PM  I-71 at Frank Road                            </v>
          </cell>
        </row>
        <row r="720">
          <cell r="B720">
            <v>3408545</v>
          </cell>
          <cell r="C720" t="str">
            <v>545</v>
          </cell>
          <cell r="D720" t="str">
            <v>Age &amp; Condition</v>
          </cell>
          <cell r="E720">
            <v>0</v>
          </cell>
          <cell r="F720">
            <v>0</v>
          </cell>
          <cell r="G720" t="str">
            <v xml:space="preserve">AMRP - DOVER &amp; WALNUT TERRACE                     </v>
          </cell>
        </row>
        <row r="721">
          <cell r="B721">
            <v>3707422</v>
          </cell>
          <cell r="C721" t="str">
            <v>422</v>
          </cell>
          <cell r="D721" t="str">
            <v>Age &amp; Condition</v>
          </cell>
          <cell r="E721">
            <v>0</v>
          </cell>
          <cell r="F721">
            <v>0</v>
          </cell>
          <cell r="G721" t="str">
            <v xml:space="preserve">Emlenton Borough MP Upgrade Phase III             </v>
          </cell>
        </row>
        <row r="722">
          <cell r="B722">
            <v>3707448</v>
          </cell>
          <cell r="C722" t="str">
            <v>448</v>
          </cell>
          <cell r="D722" t="str">
            <v>Age &amp; Condition</v>
          </cell>
          <cell r="E722">
            <v>0</v>
          </cell>
          <cell r="F722">
            <v>0</v>
          </cell>
          <cell r="G722" t="str">
            <v xml:space="preserve">2391 - Wolfdale (Final Phase)                     </v>
          </cell>
        </row>
        <row r="723">
          <cell r="B723">
            <v>3707515</v>
          </cell>
          <cell r="C723" t="str">
            <v>515</v>
          </cell>
          <cell r="D723" t="str">
            <v>Age &amp; Condition</v>
          </cell>
          <cell r="E723">
            <v>0</v>
          </cell>
          <cell r="F723">
            <v>0</v>
          </cell>
          <cell r="G723" t="str">
            <v xml:space="preserve">Knox Borough AMRP Phase I - 2015                  </v>
          </cell>
        </row>
        <row r="724">
          <cell r="B724">
            <v>3707545</v>
          </cell>
          <cell r="C724" t="str">
            <v>545</v>
          </cell>
          <cell r="D724" t="str">
            <v>Age &amp; Condition</v>
          </cell>
          <cell r="E724">
            <v>0</v>
          </cell>
          <cell r="F724">
            <v>0</v>
          </cell>
          <cell r="G724" t="str">
            <v xml:space="preserve">Atherton Street Replacement Project               </v>
          </cell>
        </row>
        <row r="725">
          <cell r="B725">
            <v>3708422</v>
          </cell>
          <cell r="C725" t="str">
            <v>422</v>
          </cell>
          <cell r="D725" t="str">
            <v>Age &amp; Condition</v>
          </cell>
          <cell r="E725">
            <v>0</v>
          </cell>
          <cell r="F725">
            <v>0</v>
          </cell>
          <cell r="G725" t="str">
            <v xml:space="preserve">Mon River Project  2321                           </v>
          </cell>
        </row>
        <row r="726">
          <cell r="B726">
            <v>3708459</v>
          </cell>
          <cell r="C726" t="str">
            <v>459</v>
          </cell>
          <cell r="D726" t="str">
            <v>Age &amp; Condition</v>
          </cell>
          <cell r="E726">
            <v>0</v>
          </cell>
          <cell r="F726">
            <v>0</v>
          </cell>
          <cell r="G726" t="str">
            <v xml:space="preserve">PM  D-10018 Leak Repair on Fountain Road          </v>
          </cell>
        </row>
        <row r="727">
          <cell r="B727">
            <v>3807412</v>
          </cell>
          <cell r="C727" t="str">
            <v>412</v>
          </cell>
          <cell r="D727" t="str">
            <v>Betterment</v>
          </cell>
          <cell r="E727">
            <v>0</v>
          </cell>
          <cell r="F727">
            <v>0</v>
          </cell>
          <cell r="G727" t="str">
            <v xml:space="preserve">PM  Union Camp - Shallow Main                     </v>
          </cell>
        </row>
        <row r="728">
          <cell r="B728">
            <v>3807415</v>
          </cell>
          <cell r="C728" t="str">
            <v>415</v>
          </cell>
          <cell r="D728" t="str">
            <v>Support Services</v>
          </cell>
          <cell r="E728">
            <v>0</v>
          </cell>
          <cell r="F728">
            <v>0</v>
          </cell>
          <cell r="G728" t="str">
            <v xml:space="preserve">GPS Project - CGV                                 </v>
          </cell>
        </row>
        <row r="729">
          <cell r="B729">
            <v>3800543</v>
          </cell>
          <cell r="C729">
            <v>543</v>
          </cell>
          <cell r="D729" t="str">
            <v>Acquisitions</v>
          </cell>
          <cell r="E729">
            <v>38</v>
          </cell>
          <cell r="F729" t="str">
            <v>00543</v>
          </cell>
          <cell r="G729" t="str">
            <v>Acquisitions - Non-Affiliated</v>
          </cell>
        </row>
        <row r="730">
          <cell r="B730">
            <v>3407275</v>
          </cell>
          <cell r="C730">
            <v>7275</v>
          </cell>
          <cell r="D730" t="str">
            <v>Age &amp; Condition</v>
          </cell>
          <cell r="E730">
            <v>0</v>
          </cell>
          <cell r="F730">
            <v>0</v>
          </cell>
          <cell r="G730" t="str">
            <v>W. Ely &amp; Garfield (Alliance) AMRP 2012</v>
          </cell>
        </row>
        <row r="731">
          <cell r="B731">
            <v>3207312</v>
          </cell>
          <cell r="C731">
            <v>7312</v>
          </cell>
          <cell r="D731" t="str">
            <v>Age &amp; Condition</v>
          </cell>
          <cell r="E731">
            <v>0</v>
          </cell>
          <cell r="F731">
            <v>0</v>
          </cell>
          <cell r="G731" t="str">
            <v xml:space="preserve">E. 2nd Street - Phase II                          </v>
          </cell>
        </row>
        <row r="732">
          <cell r="B732">
            <v>3207410</v>
          </cell>
          <cell r="C732">
            <v>7410</v>
          </cell>
          <cell r="D732" t="str">
            <v>Age &amp; Condition</v>
          </cell>
          <cell r="E732">
            <v>0</v>
          </cell>
          <cell r="F732">
            <v>0</v>
          </cell>
          <cell r="G732" t="str">
            <v xml:space="preserve">WINCHESTER STREET AMRP                            </v>
          </cell>
        </row>
        <row r="733">
          <cell r="B733">
            <v>3407388</v>
          </cell>
          <cell r="C733">
            <v>7388</v>
          </cell>
          <cell r="D733" t="str">
            <v>Age &amp; Condition</v>
          </cell>
          <cell r="E733">
            <v>0</v>
          </cell>
          <cell r="F733">
            <v>0</v>
          </cell>
          <cell r="G733" t="str">
            <v xml:space="preserve">0822-Roosevelt &amp; Powell AMRP, Bexley              </v>
          </cell>
        </row>
        <row r="734">
          <cell r="B734">
            <v>3407412</v>
          </cell>
          <cell r="C734">
            <v>7412</v>
          </cell>
          <cell r="D734" t="str">
            <v>Age &amp; Condition</v>
          </cell>
          <cell r="E734">
            <v>0</v>
          </cell>
          <cell r="F734">
            <v>0</v>
          </cell>
          <cell r="G734" t="str">
            <v xml:space="preserve">PM Maumee River Crossing Perrysburg/Maumee        </v>
          </cell>
        </row>
        <row r="735">
          <cell r="B735">
            <v>3407480</v>
          </cell>
          <cell r="C735">
            <v>7480</v>
          </cell>
          <cell r="D735" t="str">
            <v>Age &amp; Condition</v>
          </cell>
          <cell r="E735">
            <v>0</v>
          </cell>
          <cell r="F735">
            <v>0</v>
          </cell>
          <cell r="G735" t="str">
            <v xml:space="preserve">Troy AMRP                                         </v>
          </cell>
        </row>
        <row r="736">
          <cell r="B736">
            <v>3408390</v>
          </cell>
          <cell r="C736">
            <v>8390</v>
          </cell>
          <cell r="D736" t="str">
            <v>Age &amp; Condition</v>
          </cell>
          <cell r="E736">
            <v>0</v>
          </cell>
          <cell r="F736">
            <v>0</v>
          </cell>
          <cell r="G736" t="str">
            <v xml:space="preserve">Main St. AMRP                                     </v>
          </cell>
        </row>
        <row r="737">
          <cell r="B737">
            <v>3408428</v>
          </cell>
          <cell r="C737">
            <v>8428</v>
          </cell>
          <cell r="D737" t="str">
            <v>Public Improvement</v>
          </cell>
          <cell r="E737">
            <v>0</v>
          </cell>
          <cell r="F737">
            <v>0</v>
          </cell>
          <cell r="G737" t="str">
            <v xml:space="preserve">1325-Linden Lighting Relocation                   </v>
          </cell>
        </row>
        <row r="738">
          <cell r="B738">
            <v>3408437</v>
          </cell>
          <cell r="C738">
            <v>8437</v>
          </cell>
          <cell r="D738" t="str">
            <v xml:space="preserve">Growth </v>
          </cell>
          <cell r="E738">
            <v>0</v>
          </cell>
          <cell r="F738">
            <v>0</v>
          </cell>
          <cell r="G738" t="str">
            <v xml:space="preserve">PM  Ackerman Road Regulator 401 Rebuild - OSU     </v>
          </cell>
        </row>
        <row r="739">
          <cell r="B739">
            <v>3408529</v>
          </cell>
          <cell r="C739">
            <v>8529</v>
          </cell>
          <cell r="D739" t="str">
            <v>Age &amp; Condition</v>
          </cell>
          <cell r="E739">
            <v>0</v>
          </cell>
          <cell r="F739">
            <v>0</v>
          </cell>
          <cell r="G739" t="str">
            <v xml:space="preserve">Conneaut Ave AMRP Phase #2                        </v>
          </cell>
        </row>
        <row r="740">
          <cell r="B740">
            <v>3707356</v>
          </cell>
          <cell r="C740">
            <v>7356</v>
          </cell>
          <cell r="D740" t="str">
            <v xml:space="preserve">Growth </v>
          </cell>
          <cell r="E740">
            <v>0</v>
          </cell>
          <cell r="F740">
            <v>0</v>
          </cell>
          <cell r="G740" t="str">
            <v xml:space="preserve">PM Penn State University                          </v>
          </cell>
        </row>
        <row r="741">
          <cell r="B741">
            <v>3707424</v>
          </cell>
          <cell r="C741">
            <v>7424</v>
          </cell>
          <cell r="D741" t="str">
            <v>Age &amp; Condition</v>
          </cell>
          <cell r="E741">
            <v>0</v>
          </cell>
          <cell r="F741">
            <v>0</v>
          </cell>
          <cell r="G741" t="str">
            <v xml:space="preserve">PM   R-2959 St. Vitus - Rebuild and Upgrade       </v>
          </cell>
        </row>
        <row r="742">
          <cell r="B742">
            <v>3707443</v>
          </cell>
          <cell r="C742">
            <v>7443</v>
          </cell>
          <cell r="D742" t="str">
            <v>Age &amp; Condition</v>
          </cell>
          <cell r="E742">
            <v>0</v>
          </cell>
          <cell r="F742">
            <v>0</v>
          </cell>
          <cell r="G742" t="str">
            <v xml:space="preserve">2391 - Elm Street                                 </v>
          </cell>
        </row>
        <row r="743">
          <cell r="B743">
            <v>3708434</v>
          </cell>
          <cell r="C743">
            <v>8434</v>
          </cell>
          <cell r="D743" t="str">
            <v>Betterment</v>
          </cell>
          <cell r="E743">
            <v>0</v>
          </cell>
          <cell r="F743">
            <v>0</v>
          </cell>
          <cell r="G743" t="str">
            <v xml:space="preserve">PM  Uniontown Spectra POD Heater                  </v>
          </cell>
        </row>
        <row r="744">
          <cell r="B744">
            <v>3708458</v>
          </cell>
          <cell r="C744">
            <v>8458</v>
          </cell>
          <cell r="D744" t="str">
            <v>Age &amp; Condition</v>
          </cell>
          <cell r="E744">
            <v>0</v>
          </cell>
          <cell r="F744">
            <v>0</v>
          </cell>
          <cell r="G744" t="str">
            <v xml:space="preserve">2321 - Wood Street                                </v>
          </cell>
        </row>
        <row r="745">
          <cell r="B745">
            <v>3708461</v>
          </cell>
          <cell r="C745">
            <v>8461</v>
          </cell>
          <cell r="D745" t="str">
            <v>Support Services</v>
          </cell>
          <cell r="E745">
            <v>0</v>
          </cell>
          <cell r="F745">
            <v>0</v>
          </cell>
          <cell r="G745" t="str">
            <v xml:space="preserve">GPS Project - CPA                                 </v>
          </cell>
        </row>
        <row r="746">
          <cell r="B746">
            <v>3807509</v>
          </cell>
          <cell r="C746">
            <v>7509</v>
          </cell>
          <cell r="D746" t="str">
            <v>Betterment</v>
          </cell>
          <cell r="E746">
            <v>0</v>
          </cell>
          <cell r="F746">
            <v>0</v>
          </cell>
          <cell r="G746" t="str">
            <v xml:space="preserve">PM  Spotsylvania Loop Phase 2                     </v>
          </cell>
        </row>
        <row r="747">
          <cell r="B747">
            <v>8000571</v>
          </cell>
          <cell r="C747">
            <v>0</v>
          </cell>
          <cell r="D747" t="str">
            <v>Growth</v>
          </cell>
          <cell r="E747">
            <v>0</v>
          </cell>
          <cell r="F747">
            <v>0</v>
          </cell>
          <cell r="G747" t="str">
            <v>House Regulators-New</v>
          </cell>
        </row>
        <row r="748">
          <cell r="B748">
            <v>3700543</v>
          </cell>
          <cell r="C748">
            <v>543</v>
          </cell>
          <cell r="D748" t="str">
            <v>Acquisitions</v>
          </cell>
          <cell r="E748">
            <v>38</v>
          </cell>
          <cell r="F748" t="str">
            <v>00543</v>
          </cell>
          <cell r="G748" t="str">
            <v>Acquisitions - Non-Affiliated</v>
          </cell>
        </row>
        <row r="749">
          <cell r="B749">
            <v>3207505</v>
          </cell>
          <cell r="C749">
            <v>7505</v>
          </cell>
          <cell r="D749" t="str">
            <v>Betterment</v>
          </cell>
          <cell r="E749">
            <v>0</v>
          </cell>
          <cell r="F749">
            <v>0</v>
          </cell>
          <cell r="G749" t="str">
            <v xml:space="preserve">PM  Rebuild Athens POD with CPG                   </v>
          </cell>
        </row>
        <row r="750">
          <cell r="B750">
            <v>3407442</v>
          </cell>
          <cell r="C750">
            <v>7442</v>
          </cell>
          <cell r="D750" t="str">
            <v>Age &amp; Condition</v>
          </cell>
          <cell r="E750">
            <v>0</v>
          </cell>
          <cell r="F750">
            <v>0</v>
          </cell>
          <cell r="G750" t="str">
            <v xml:space="preserve">1325-Westmont and Northam AMRP                    </v>
          </cell>
        </row>
        <row r="751">
          <cell r="B751">
            <v>3407477</v>
          </cell>
          <cell r="C751">
            <v>7477</v>
          </cell>
          <cell r="D751" t="str">
            <v>Age &amp; Condition</v>
          </cell>
          <cell r="E751">
            <v>0</v>
          </cell>
          <cell r="F751">
            <v>0</v>
          </cell>
          <cell r="G751" t="str">
            <v xml:space="preserve">Lincoln &amp; 3rd AMRP - COLUMBUS                     </v>
          </cell>
        </row>
        <row r="752">
          <cell r="B752">
            <v>3407478</v>
          </cell>
          <cell r="C752">
            <v>7478</v>
          </cell>
          <cell r="D752" t="str">
            <v>Age &amp; Condition</v>
          </cell>
          <cell r="E752">
            <v>0</v>
          </cell>
          <cell r="F752">
            <v>0</v>
          </cell>
          <cell r="G752" t="str">
            <v xml:space="preserve">Lincoln &amp; 3rd AMRP - COLUMBUS                     </v>
          </cell>
        </row>
        <row r="753">
          <cell r="B753">
            <v>3407531</v>
          </cell>
          <cell r="C753">
            <v>7531</v>
          </cell>
          <cell r="D753" t="str">
            <v>Age &amp; Condition</v>
          </cell>
          <cell r="E753">
            <v>0</v>
          </cell>
          <cell r="F753">
            <v>0</v>
          </cell>
          <cell r="G753" t="str">
            <v xml:space="preserve">Elgin &amp; Cambridge                                 </v>
          </cell>
        </row>
        <row r="754">
          <cell r="B754">
            <v>3407543</v>
          </cell>
          <cell r="C754">
            <v>7543</v>
          </cell>
          <cell r="D754" t="str">
            <v>Age &amp; Condition</v>
          </cell>
          <cell r="E754">
            <v>0</v>
          </cell>
          <cell r="F754">
            <v>0</v>
          </cell>
          <cell r="G754" t="str">
            <v xml:space="preserve">King &amp; Northwest Bv AMRP  - COLUMBUS              </v>
          </cell>
        </row>
        <row r="755">
          <cell r="B755">
            <v>3407557</v>
          </cell>
          <cell r="C755">
            <v>7557</v>
          </cell>
          <cell r="D755" t="str">
            <v>Age &amp; Condition</v>
          </cell>
          <cell r="E755">
            <v>0</v>
          </cell>
          <cell r="F755">
            <v>0</v>
          </cell>
          <cell r="G755" t="str">
            <v xml:space="preserve">Martin &amp; Bellows AMRP - Columbus                  </v>
          </cell>
        </row>
        <row r="756">
          <cell r="B756">
            <v>3407565</v>
          </cell>
          <cell r="C756">
            <v>7565</v>
          </cell>
          <cell r="D756" t="str">
            <v>Age &amp; Condition</v>
          </cell>
          <cell r="E756">
            <v>0</v>
          </cell>
          <cell r="F756">
            <v>0</v>
          </cell>
          <cell r="G756" t="str">
            <v xml:space="preserve">Near South - Siebert and Gilbert AMRP             </v>
          </cell>
        </row>
        <row r="757">
          <cell r="B757">
            <v>3407566</v>
          </cell>
          <cell r="C757">
            <v>7566</v>
          </cell>
          <cell r="D757" t="str">
            <v>Age &amp; Condition</v>
          </cell>
          <cell r="E757">
            <v>0</v>
          </cell>
          <cell r="F757">
            <v>0</v>
          </cell>
          <cell r="G757" t="str">
            <v xml:space="preserve">Near South - Siebert and Gilbert AMRP             </v>
          </cell>
        </row>
        <row r="758">
          <cell r="B758">
            <v>3407575</v>
          </cell>
          <cell r="C758">
            <v>7575</v>
          </cell>
          <cell r="D758" t="str">
            <v>Age &amp; Condition</v>
          </cell>
          <cell r="E758">
            <v>0</v>
          </cell>
          <cell r="F758">
            <v>0</v>
          </cell>
          <cell r="G758" t="str">
            <v xml:space="preserve">Mulberry Street - East Liverpool AMRP             </v>
          </cell>
        </row>
        <row r="759">
          <cell r="B759">
            <v>3407577</v>
          </cell>
          <cell r="C759">
            <v>7577</v>
          </cell>
          <cell r="D759" t="str">
            <v>Age &amp; Condition</v>
          </cell>
          <cell r="E759">
            <v>0</v>
          </cell>
          <cell r="F759">
            <v>0</v>
          </cell>
          <cell r="G759" t="str">
            <v xml:space="preserve">Maplecrest and Snow AMRP                          </v>
          </cell>
        </row>
        <row r="760">
          <cell r="B760">
            <v>3408368</v>
          </cell>
          <cell r="C760">
            <v>8368</v>
          </cell>
          <cell r="D760" t="str">
            <v>Age &amp; Condition</v>
          </cell>
          <cell r="E760">
            <v>0</v>
          </cell>
          <cell r="F760">
            <v>0</v>
          </cell>
          <cell r="G760" t="str">
            <v xml:space="preserve">AMRP 2014 - Waynesburg LP                         </v>
          </cell>
        </row>
        <row r="761">
          <cell r="B761">
            <v>3408412</v>
          </cell>
          <cell r="C761">
            <v>8412</v>
          </cell>
          <cell r="D761" t="str">
            <v>Age &amp; Condition</v>
          </cell>
          <cell r="E761">
            <v>0</v>
          </cell>
          <cell r="F761">
            <v>0</v>
          </cell>
          <cell r="G761" t="str">
            <v xml:space="preserve">Gates &amp; Jager AMRP - COLUMBUS                     </v>
          </cell>
        </row>
        <row r="762">
          <cell r="B762">
            <v>3408475</v>
          </cell>
          <cell r="C762">
            <v>8475</v>
          </cell>
          <cell r="D762" t="str">
            <v xml:space="preserve">Growth </v>
          </cell>
          <cell r="E762">
            <v>0</v>
          </cell>
          <cell r="F762">
            <v>0</v>
          </cell>
          <cell r="G762" t="str">
            <v xml:space="preserve">PM  OU Co-Gen Project, Athens                     </v>
          </cell>
        </row>
        <row r="763">
          <cell r="B763">
            <v>3408481</v>
          </cell>
          <cell r="C763">
            <v>8481</v>
          </cell>
          <cell r="D763" t="str">
            <v>Age &amp; Condition</v>
          </cell>
          <cell r="E763">
            <v>0</v>
          </cell>
          <cell r="F763">
            <v>0</v>
          </cell>
          <cell r="G763" t="str">
            <v xml:space="preserve">Cambridge Road AMRP - East                        </v>
          </cell>
        </row>
        <row r="764">
          <cell r="B764">
            <v>3408514</v>
          </cell>
          <cell r="C764">
            <v>8514</v>
          </cell>
          <cell r="D764" t="str">
            <v>Age &amp; Condition</v>
          </cell>
          <cell r="E764">
            <v>0</v>
          </cell>
          <cell r="F764">
            <v>0</v>
          </cell>
          <cell r="G764" t="str">
            <v xml:space="preserve">Norwood                                           </v>
          </cell>
        </row>
        <row r="765">
          <cell r="B765">
            <v>3408527</v>
          </cell>
          <cell r="C765">
            <v>8527</v>
          </cell>
          <cell r="D765" t="str">
            <v>Age &amp; Condition</v>
          </cell>
          <cell r="E765">
            <v>0</v>
          </cell>
          <cell r="F765">
            <v>0</v>
          </cell>
          <cell r="G765" t="str">
            <v xml:space="preserve">PEARL ST AMRP                                     </v>
          </cell>
        </row>
        <row r="766">
          <cell r="B766">
            <v>3408535</v>
          </cell>
          <cell r="C766">
            <v>8535</v>
          </cell>
          <cell r="D766" t="str">
            <v>Age &amp; Condition</v>
          </cell>
          <cell r="E766">
            <v>0</v>
          </cell>
          <cell r="F766">
            <v>0</v>
          </cell>
          <cell r="G766" t="str">
            <v xml:space="preserve">BG N. Grove St AMRP                               </v>
          </cell>
        </row>
        <row r="767">
          <cell r="B767">
            <v>3408555</v>
          </cell>
          <cell r="C767">
            <v>8555</v>
          </cell>
          <cell r="D767" t="str">
            <v>Age &amp; Condition</v>
          </cell>
          <cell r="E767">
            <v>0</v>
          </cell>
          <cell r="F767">
            <v>0</v>
          </cell>
          <cell r="G767" t="str">
            <v xml:space="preserve">Cambridge Road AMRP - West                        </v>
          </cell>
        </row>
        <row r="768">
          <cell r="B768">
            <v>3408563</v>
          </cell>
          <cell r="C768">
            <v>8563</v>
          </cell>
          <cell r="D768" t="str">
            <v>Age &amp; Condition</v>
          </cell>
          <cell r="E768">
            <v>0</v>
          </cell>
          <cell r="F768">
            <v>0</v>
          </cell>
          <cell r="G768" t="str">
            <v xml:space="preserve">Mill St. AMRP                                     </v>
          </cell>
        </row>
        <row r="769">
          <cell r="B769">
            <v>3507501</v>
          </cell>
          <cell r="C769">
            <v>7501</v>
          </cell>
          <cell r="D769" t="str">
            <v>Betterment</v>
          </cell>
          <cell r="E769">
            <v>0</v>
          </cell>
          <cell r="F769">
            <v>0</v>
          </cell>
          <cell r="G769" t="str">
            <v xml:space="preserve">PM  Hagerstown POD R-1339                         </v>
          </cell>
        </row>
        <row r="770">
          <cell r="B770">
            <v>3707153</v>
          </cell>
          <cell r="C770">
            <v>7153</v>
          </cell>
          <cell r="D770" t="str">
            <v>Betterment</v>
          </cell>
          <cell r="E770">
            <v>0</v>
          </cell>
          <cell r="F770">
            <v>0</v>
          </cell>
          <cell r="G770" t="str">
            <v xml:space="preserve">PM Bradford Woods Station - Rebuild/Upgrade       </v>
          </cell>
        </row>
        <row r="771">
          <cell r="B771">
            <v>3707451</v>
          </cell>
          <cell r="C771">
            <v>7451</v>
          </cell>
          <cell r="D771" t="str">
            <v>Age &amp; Condition</v>
          </cell>
          <cell r="E771">
            <v>0</v>
          </cell>
          <cell r="F771">
            <v>0</v>
          </cell>
          <cell r="G771" t="str">
            <v xml:space="preserve">2391 - Wade Avenue                                </v>
          </cell>
        </row>
        <row r="772">
          <cell r="B772">
            <v>3707476</v>
          </cell>
          <cell r="C772">
            <v>7476</v>
          </cell>
          <cell r="D772" t="str">
            <v>Age &amp; Condition</v>
          </cell>
          <cell r="E772">
            <v>0</v>
          </cell>
          <cell r="F772">
            <v>0</v>
          </cell>
          <cell r="G772" t="str">
            <v xml:space="preserve">2221 - National Drive (Pleasant Hills)            </v>
          </cell>
        </row>
        <row r="773">
          <cell r="B773">
            <v>3707478</v>
          </cell>
          <cell r="C773">
            <v>7478</v>
          </cell>
          <cell r="D773" t="str">
            <v>Age &amp; Condition</v>
          </cell>
          <cell r="E773">
            <v>0</v>
          </cell>
          <cell r="F773">
            <v>0</v>
          </cell>
          <cell r="G773" t="str">
            <v xml:space="preserve">2221 - Cedar (Mt. Lebanon)                        </v>
          </cell>
        </row>
        <row r="774">
          <cell r="B774">
            <v>3707543</v>
          </cell>
          <cell r="C774">
            <v>7543</v>
          </cell>
          <cell r="D774" t="str">
            <v>Age &amp; Condition</v>
          </cell>
          <cell r="E774">
            <v>0</v>
          </cell>
          <cell r="F774">
            <v>0</v>
          </cell>
          <cell r="G774" t="str">
            <v xml:space="preserve">PM  D-1601 Phase 3                                </v>
          </cell>
        </row>
        <row r="775">
          <cell r="B775">
            <v>3707553</v>
          </cell>
          <cell r="C775">
            <v>7553</v>
          </cell>
          <cell r="D775" t="str">
            <v>Age &amp; Condition</v>
          </cell>
          <cell r="E775">
            <v>0</v>
          </cell>
          <cell r="F775">
            <v>0</v>
          </cell>
          <cell r="G775" t="str">
            <v xml:space="preserve">2221 - Castle Shannon Boulevard                   </v>
          </cell>
        </row>
        <row r="776">
          <cell r="B776">
            <v>3807215</v>
          </cell>
          <cell r="C776">
            <v>7215</v>
          </cell>
          <cell r="D776" t="str">
            <v>Age &amp; Condition</v>
          </cell>
          <cell r="E776">
            <v>0</v>
          </cell>
          <cell r="F776">
            <v>0</v>
          </cell>
          <cell r="G776" t="str">
            <v>Compliance Relief Valve Installations - VA</v>
          </cell>
        </row>
        <row r="777">
          <cell r="B777">
            <v>3807233</v>
          </cell>
          <cell r="C777">
            <v>7233</v>
          </cell>
          <cell r="D777" t="str">
            <v xml:space="preserve">Growth </v>
          </cell>
          <cell r="E777">
            <v>0</v>
          </cell>
          <cell r="F777">
            <v>0</v>
          </cell>
          <cell r="G777" t="str">
            <v>Turner/Enviva</v>
          </cell>
        </row>
        <row r="778">
          <cell r="B778">
            <v>3807327</v>
          </cell>
          <cell r="C778">
            <v>7327</v>
          </cell>
          <cell r="D778" t="str">
            <v xml:space="preserve">Growth </v>
          </cell>
          <cell r="E778">
            <v>0</v>
          </cell>
          <cell r="F778">
            <v>0</v>
          </cell>
          <cell r="G778" t="str">
            <v>Hampton Farms</v>
          </cell>
        </row>
        <row r="779">
          <cell r="B779">
            <v>3807629</v>
          </cell>
          <cell r="C779">
            <v>7629</v>
          </cell>
          <cell r="D779" t="str">
            <v xml:space="preserve">Growth </v>
          </cell>
          <cell r="E779">
            <v>0</v>
          </cell>
          <cell r="F779">
            <v>0</v>
          </cell>
          <cell r="G779" t="str">
            <v>Loudoun Valley Estates sec 4 and  5</v>
          </cell>
        </row>
        <row r="780">
          <cell r="B780" t="str">
            <v>3407111</v>
          </cell>
          <cell r="C780" t="str">
            <v>7111</v>
          </cell>
          <cell r="D780" t="str">
            <v>Age &amp; Condition</v>
          </cell>
          <cell r="E780">
            <v>0</v>
          </cell>
          <cell r="F780">
            <v>0</v>
          </cell>
          <cell r="G780" t="str">
            <v xml:space="preserve">0822 - Drexel-Denver AMRP, Bexley                 </v>
          </cell>
        </row>
        <row r="781">
          <cell r="B781" t="str">
            <v>3407491</v>
          </cell>
          <cell r="C781" t="str">
            <v>7491</v>
          </cell>
          <cell r="D781" t="str">
            <v>Age &amp; Condition</v>
          </cell>
          <cell r="E781">
            <v>0</v>
          </cell>
          <cell r="F781">
            <v>0</v>
          </cell>
          <cell r="G781" t="str">
            <v xml:space="preserve">Broadway AMRP                                     </v>
          </cell>
        </row>
        <row r="782">
          <cell r="B782" t="str">
            <v>3407529</v>
          </cell>
          <cell r="C782" t="str">
            <v>7529</v>
          </cell>
          <cell r="D782" t="str">
            <v>Age &amp; Condition</v>
          </cell>
          <cell r="E782">
            <v>0</v>
          </cell>
          <cell r="F782">
            <v>0</v>
          </cell>
          <cell r="G782" t="str">
            <v>North Ridgeville Gas Main Relocation &amp; Replacement</v>
          </cell>
        </row>
        <row r="783">
          <cell r="B783" t="str">
            <v>3407551</v>
          </cell>
          <cell r="C783" t="str">
            <v>7551</v>
          </cell>
          <cell r="D783" t="str">
            <v>Age &amp; Condition</v>
          </cell>
          <cell r="E783">
            <v>0</v>
          </cell>
          <cell r="F783">
            <v>0</v>
          </cell>
          <cell r="G783" t="str">
            <v xml:space="preserve">0822 - Mound St and Kenwick Rd AMRP, Bexley       </v>
          </cell>
        </row>
        <row r="784">
          <cell r="B784" t="str">
            <v>3407555</v>
          </cell>
          <cell r="C784" t="str">
            <v>7555</v>
          </cell>
          <cell r="D784" t="str">
            <v>Age &amp; Condition</v>
          </cell>
          <cell r="E784">
            <v>0</v>
          </cell>
          <cell r="F784">
            <v>0</v>
          </cell>
          <cell r="G784" t="str">
            <v xml:space="preserve">Binns and Olive AMRP                              </v>
          </cell>
        </row>
        <row r="785">
          <cell r="B785" t="str">
            <v>3407556</v>
          </cell>
          <cell r="C785" t="str">
            <v>7556</v>
          </cell>
          <cell r="D785" t="str">
            <v>Age &amp; Condition</v>
          </cell>
          <cell r="E785">
            <v>0</v>
          </cell>
          <cell r="F785">
            <v>0</v>
          </cell>
          <cell r="G785" t="str">
            <v xml:space="preserve">Binns and Olive AMRP                              </v>
          </cell>
        </row>
        <row r="786">
          <cell r="B786" t="str">
            <v>3408132</v>
          </cell>
          <cell r="C786" t="str">
            <v>8132</v>
          </cell>
          <cell r="D786" t="str">
            <v>Age &amp; Condition</v>
          </cell>
          <cell r="E786">
            <v>0</v>
          </cell>
          <cell r="F786">
            <v>0</v>
          </cell>
          <cell r="G786" t="str">
            <v xml:space="preserve">Grace Street AMRP                                 </v>
          </cell>
        </row>
        <row r="787">
          <cell r="B787" t="str">
            <v>3408291</v>
          </cell>
          <cell r="C787" t="str">
            <v>8291</v>
          </cell>
          <cell r="D787" t="str">
            <v>Age &amp; Condition</v>
          </cell>
          <cell r="E787">
            <v>0</v>
          </cell>
          <cell r="F787">
            <v>0</v>
          </cell>
          <cell r="G787" t="str">
            <v xml:space="preserve">1325 - E Fulton 2 AMRP, Columbus                  </v>
          </cell>
        </row>
        <row r="788">
          <cell r="B788" t="str">
            <v>3408361</v>
          </cell>
          <cell r="C788" t="str">
            <v>8361</v>
          </cell>
          <cell r="D788" t="str">
            <v>Age &amp; Condition</v>
          </cell>
          <cell r="E788">
            <v>0</v>
          </cell>
          <cell r="F788">
            <v>0</v>
          </cell>
          <cell r="G788" t="str">
            <v xml:space="preserve">0822 - Barthman Av/Bruck St AMRP, Cols            </v>
          </cell>
        </row>
        <row r="789">
          <cell r="B789" t="str">
            <v>3408501</v>
          </cell>
          <cell r="C789" t="str">
            <v>8501</v>
          </cell>
          <cell r="D789" t="str">
            <v>Age &amp; Condition</v>
          </cell>
          <cell r="E789">
            <v>0</v>
          </cell>
          <cell r="F789">
            <v>0</v>
          </cell>
          <cell r="G789" t="str">
            <v xml:space="preserve">2015 Upton AMRP                                   </v>
          </cell>
        </row>
        <row r="790">
          <cell r="B790" t="str">
            <v>3408509</v>
          </cell>
          <cell r="C790" t="str">
            <v>8509</v>
          </cell>
          <cell r="D790" t="str">
            <v>Age &amp; Condition</v>
          </cell>
          <cell r="E790">
            <v>0</v>
          </cell>
          <cell r="F790">
            <v>0</v>
          </cell>
          <cell r="G790" t="str">
            <v xml:space="preserve">2015 Algonquin AMRP                               </v>
          </cell>
        </row>
        <row r="791">
          <cell r="B791" t="str">
            <v>3408515</v>
          </cell>
          <cell r="C791" t="str">
            <v>8515</v>
          </cell>
          <cell r="D791" t="str">
            <v>Age &amp; Condition</v>
          </cell>
          <cell r="E791">
            <v>0</v>
          </cell>
          <cell r="F791">
            <v>0</v>
          </cell>
          <cell r="G791" t="str">
            <v xml:space="preserve">Alisdale AMRP                                     </v>
          </cell>
        </row>
        <row r="792">
          <cell r="B792" t="str">
            <v>3408521</v>
          </cell>
          <cell r="C792" t="str">
            <v>8521</v>
          </cell>
          <cell r="D792" t="str">
            <v>Age &amp; Condition</v>
          </cell>
          <cell r="E792">
            <v>0</v>
          </cell>
          <cell r="F792">
            <v>0</v>
          </cell>
          <cell r="G792" t="str">
            <v xml:space="preserve">HICKORY 2015 AMRP                                 </v>
          </cell>
        </row>
        <row r="793">
          <cell r="B793" t="str">
            <v>3408525</v>
          </cell>
          <cell r="C793" t="str">
            <v>8525</v>
          </cell>
          <cell r="D793" t="str">
            <v>Betterment</v>
          </cell>
          <cell r="E793">
            <v>0</v>
          </cell>
          <cell r="F793">
            <v>0</v>
          </cell>
          <cell r="G793" t="str">
            <v xml:space="preserve">PM  Diley Road TBS Heater                         </v>
          </cell>
        </row>
        <row r="794">
          <cell r="B794" t="str">
            <v>3408549</v>
          </cell>
          <cell r="C794" t="str">
            <v>8549</v>
          </cell>
          <cell r="D794" t="str">
            <v>Age &amp; Condition</v>
          </cell>
          <cell r="E794">
            <v>0</v>
          </cell>
          <cell r="F794">
            <v>0</v>
          </cell>
          <cell r="G794" t="str">
            <v xml:space="preserve">AMRP - CLAIRMONT                                  </v>
          </cell>
        </row>
        <row r="795">
          <cell r="B795" t="str">
            <v>3408559</v>
          </cell>
          <cell r="C795" t="str">
            <v>8559</v>
          </cell>
          <cell r="D795" t="str">
            <v>Age &amp; Condition</v>
          </cell>
          <cell r="E795">
            <v>0</v>
          </cell>
          <cell r="F795">
            <v>0</v>
          </cell>
          <cell r="G795" t="str">
            <v xml:space="preserve">High St AMRP                                      </v>
          </cell>
        </row>
        <row r="796">
          <cell r="B796" t="str">
            <v>3707444</v>
          </cell>
          <cell r="C796" t="str">
            <v>7444</v>
          </cell>
          <cell r="D796" t="str">
            <v>Age &amp; Condition</v>
          </cell>
          <cell r="E796">
            <v>0</v>
          </cell>
          <cell r="F796">
            <v>0</v>
          </cell>
          <cell r="G796" t="str">
            <v xml:space="preserve">2391 - Elm Street                                 </v>
          </cell>
        </row>
        <row r="797">
          <cell r="B797" t="str">
            <v>3707449</v>
          </cell>
          <cell r="C797" t="str">
            <v>7449</v>
          </cell>
          <cell r="D797" t="str">
            <v>Age &amp; Condition</v>
          </cell>
          <cell r="E797">
            <v>0</v>
          </cell>
          <cell r="F797">
            <v>0</v>
          </cell>
          <cell r="G797" t="str">
            <v xml:space="preserve">2391 - D-36 (Peters Twp)                          </v>
          </cell>
        </row>
        <row r="798">
          <cell r="B798" t="str">
            <v>3707533</v>
          </cell>
          <cell r="C798" t="str">
            <v>7533</v>
          </cell>
          <cell r="D798" t="str">
            <v>Age &amp; Condition</v>
          </cell>
          <cell r="E798">
            <v>0</v>
          </cell>
          <cell r="F798">
            <v>0</v>
          </cell>
          <cell r="G798" t="str">
            <v xml:space="preserve">PM  Fairfield Station - Regulator 1339            </v>
          </cell>
        </row>
        <row r="799">
          <cell r="B799" t="str">
            <v>3707539</v>
          </cell>
          <cell r="C799" t="str">
            <v>7539</v>
          </cell>
          <cell r="D799" t="str">
            <v>Age &amp; Condition</v>
          </cell>
          <cell r="E799">
            <v>0</v>
          </cell>
          <cell r="F799">
            <v>0</v>
          </cell>
          <cell r="G799" t="str">
            <v xml:space="preserve">PM  Orchard Acres - Villa Vista                   </v>
          </cell>
        </row>
        <row r="800">
          <cell r="B800" t="str">
            <v>3707561</v>
          </cell>
          <cell r="C800" t="str">
            <v>7561</v>
          </cell>
          <cell r="D800" t="str">
            <v>Betterment</v>
          </cell>
          <cell r="E800">
            <v>0</v>
          </cell>
          <cell r="F800">
            <v>0</v>
          </cell>
          <cell r="G800" t="str">
            <v xml:space="preserve">Line 1655S Improvements                           </v>
          </cell>
        </row>
      </sheetData>
      <sheetData sheetId="11">
        <row r="5">
          <cell r="B5">
            <v>1000</v>
          </cell>
          <cell r="C5" t="str">
            <v>Hourly Labor - Overtime</v>
          </cell>
          <cell r="D5" t="str">
            <v>Labor</v>
          </cell>
        </row>
        <row r="6">
          <cell r="B6">
            <v>1003</v>
          </cell>
          <cell r="C6" t="str">
            <v>Regular Pay - Productive</v>
          </cell>
          <cell r="D6" t="str">
            <v>Labor</v>
          </cell>
        </row>
        <row r="7">
          <cell r="B7">
            <v>1006</v>
          </cell>
          <cell r="C7" t="str">
            <v>Vacation</v>
          </cell>
          <cell r="D7" t="str">
            <v>Labor</v>
          </cell>
        </row>
        <row r="8">
          <cell r="B8">
            <v>1007</v>
          </cell>
          <cell r="C8" t="str">
            <v>Non Productive</v>
          </cell>
          <cell r="D8" t="str">
            <v>Labor</v>
          </cell>
        </row>
        <row r="9">
          <cell r="B9">
            <v>8012</v>
          </cell>
          <cell r="C9" t="str">
            <v>Net Labor (Budget)</v>
          </cell>
          <cell r="D9" t="str">
            <v>Labor</v>
          </cell>
        </row>
        <row r="10">
          <cell r="B10">
            <v>9004</v>
          </cell>
          <cell r="C10" t="str">
            <v>Gross Annual Incentive Bonuses</v>
          </cell>
          <cell r="D10" t="str">
            <v>Labor</v>
          </cell>
        </row>
        <row r="11">
          <cell r="B11">
            <v>9020</v>
          </cell>
          <cell r="C11" t="str">
            <v>Hire, Spot and Discretry Bonus</v>
          </cell>
          <cell r="D11" t="str">
            <v>Labor</v>
          </cell>
        </row>
        <row r="12">
          <cell r="B12">
            <v>9109</v>
          </cell>
          <cell r="C12" t="str">
            <v>Contingent Stock</v>
          </cell>
          <cell r="D12" t="str">
            <v>Labor</v>
          </cell>
        </row>
        <row r="13">
          <cell r="B13">
            <v>9111</v>
          </cell>
          <cell r="C13" t="str">
            <v>Restricted Stock</v>
          </cell>
          <cell r="D13" t="str">
            <v>Labor</v>
          </cell>
        </row>
        <row r="14">
          <cell r="B14">
            <v>9185</v>
          </cell>
          <cell r="C14" t="str">
            <v>CEO Stock Grants</v>
          </cell>
          <cell r="D14" t="str">
            <v>Labor</v>
          </cell>
        </row>
        <row r="15">
          <cell r="B15">
            <v>2001</v>
          </cell>
          <cell r="C15" t="str">
            <v>Chemicals</v>
          </cell>
          <cell r="D15" t="str">
            <v>M&amp;S</v>
          </cell>
        </row>
        <row r="16">
          <cell r="B16">
            <v>2003</v>
          </cell>
          <cell r="C16" t="str">
            <v>Electrical Material</v>
          </cell>
          <cell r="D16" t="str">
            <v>M&amp;S</v>
          </cell>
        </row>
        <row r="17">
          <cell r="B17">
            <v>2004</v>
          </cell>
          <cell r="C17" t="str">
            <v>Freight</v>
          </cell>
          <cell r="D17" t="str">
            <v>M&amp;S</v>
          </cell>
        </row>
        <row r="18">
          <cell r="B18">
            <v>2009</v>
          </cell>
          <cell r="C18" t="str">
            <v>Lubricants</v>
          </cell>
          <cell r="D18" t="str">
            <v>M&amp;S</v>
          </cell>
        </row>
        <row r="19">
          <cell r="B19">
            <v>2010</v>
          </cell>
          <cell r="C19" t="str">
            <v>Meters and Instrumentation</v>
          </cell>
          <cell r="D19" t="str">
            <v>M&amp;S</v>
          </cell>
        </row>
        <row r="20">
          <cell r="B20">
            <v>2012</v>
          </cell>
          <cell r="C20" t="str">
            <v>Stone, Gravel, Rock &amp;Limestone</v>
          </cell>
          <cell r="D20" t="str">
            <v>M&amp;S</v>
          </cell>
        </row>
        <row r="21">
          <cell r="B21">
            <v>2013</v>
          </cell>
          <cell r="C21" t="str">
            <v>Pipe</v>
          </cell>
          <cell r="D21" t="str">
            <v>M&amp;S</v>
          </cell>
        </row>
        <row r="22">
          <cell r="B22">
            <v>2015</v>
          </cell>
          <cell r="C22" t="str">
            <v>Valves Fittings(NonComprsrStn)</v>
          </cell>
          <cell r="D22" t="str">
            <v>M&amp;S</v>
          </cell>
        </row>
        <row r="23">
          <cell r="B23">
            <v>2016</v>
          </cell>
          <cell r="C23" t="str">
            <v>Perimeter/Security Equip</v>
          </cell>
          <cell r="D23" t="str">
            <v>M&amp;S</v>
          </cell>
        </row>
        <row r="24">
          <cell r="B24">
            <v>2017</v>
          </cell>
          <cell r="C24" t="str">
            <v>Other Materials and Supplies</v>
          </cell>
          <cell r="D24" t="str">
            <v>M&amp;S</v>
          </cell>
        </row>
        <row r="25">
          <cell r="B25">
            <v>2018</v>
          </cell>
          <cell r="C25" t="str">
            <v>Corrosion Materials</v>
          </cell>
          <cell r="D25" t="str">
            <v>M&amp;S</v>
          </cell>
        </row>
        <row r="26">
          <cell r="B26">
            <v>2019</v>
          </cell>
          <cell r="C26" t="str">
            <v>Industrial Gases</v>
          </cell>
          <cell r="D26" t="str">
            <v>M&amp;S</v>
          </cell>
        </row>
        <row r="27">
          <cell r="B27">
            <v>2020</v>
          </cell>
          <cell r="C27" t="str">
            <v>Facility and Bldg Supplies</v>
          </cell>
          <cell r="D27" t="str">
            <v>M&amp;S</v>
          </cell>
        </row>
        <row r="28">
          <cell r="B28">
            <v>2203</v>
          </cell>
          <cell r="C28" t="str">
            <v>Gas Plant and Frac Materials</v>
          </cell>
          <cell r="D28" t="str">
            <v>M&amp;S</v>
          </cell>
        </row>
        <row r="29">
          <cell r="B29">
            <v>2501</v>
          </cell>
          <cell r="C29" t="str">
            <v>IT Software</v>
          </cell>
          <cell r="D29" t="str">
            <v>M&amp;S</v>
          </cell>
        </row>
        <row r="30">
          <cell r="B30">
            <v>2503</v>
          </cell>
          <cell r="C30" t="str">
            <v>Office Supplies</v>
          </cell>
          <cell r="D30" t="str">
            <v>M&amp;S</v>
          </cell>
        </row>
        <row r="31">
          <cell r="B31">
            <v>3033</v>
          </cell>
          <cell r="C31" t="str">
            <v>Sales Tax</v>
          </cell>
          <cell r="D31" t="str">
            <v>M&amp;S</v>
          </cell>
        </row>
        <row r="32">
          <cell r="B32">
            <v>3601</v>
          </cell>
          <cell r="C32" t="str">
            <v>Postal and Postage Fees</v>
          </cell>
          <cell r="D32" t="str">
            <v>M&amp;S</v>
          </cell>
        </row>
        <row r="33">
          <cell r="B33">
            <v>3003</v>
          </cell>
          <cell r="C33" t="str">
            <v>Auditing Services</v>
          </cell>
          <cell r="D33" t="str">
            <v>Outside Services</v>
          </cell>
        </row>
        <row r="34">
          <cell r="B34">
            <v>3000</v>
          </cell>
          <cell r="C34" t="str">
            <v>Consulting Services</v>
          </cell>
          <cell r="D34" t="str">
            <v>Outside Services</v>
          </cell>
        </row>
        <row r="35">
          <cell r="B35">
            <v>3002</v>
          </cell>
          <cell r="C35" t="str">
            <v>Legal Services</v>
          </cell>
          <cell r="D35" t="str">
            <v>Outside Services</v>
          </cell>
        </row>
        <row r="36">
          <cell r="B36">
            <v>3004</v>
          </cell>
          <cell r="C36" t="str">
            <v>Constructions Services</v>
          </cell>
          <cell r="D36" t="str">
            <v>Outside Services</v>
          </cell>
        </row>
        <row r="37">
          <cell r="B37">
            <v>3006</v>
          </cell>
          <cell r="C37" t="str">
            <v>Engineering Services</v>
          </cell>
          <cell r="D37" t="str">
            <v>Outside Services</v>
          </cell>
        </row>
        <row r="38">
          <cell r="B38">
            <v>3007</v>
          </cell>
          <cell r="C38" t="str">
            <v>Laboratory Services</v>
          </cell>
          <cell r="D38" t="str">
            <v>Outside Services</v>
          </cell>
        </row>
        <row r="39">
          <cell r="B39">
            <v>3008</v>
          </cell>
          <cell r="C39" t="str">
            <v>Printing/Reproduction Services</v>
          </cell>
          <cell r="D39" t="str">
            <v>Outside Services</v>
          </cell>
        </row>
        <row r="40">
          <cell r="B40">
            <v>3009</v>
          </cell>
          <cell r="C40" t="str">
            <v>Operations Services</v>
          </cell>
          <cell r="D40" t="str">
            <v>Outside Services</v>
          </cell>
        </row>
        <row r="41">
          <cell r="B41">
            <v>3011</v>
          </cell>
          <cell r="C41" t="str">
            <v>Temporary Personnel Services</v>
          </cell>
          <cell r="D41" t="str">
            <v>Outside Services</v>
          </cell>
        </row>
        <row r="42">
          <cell r="B42">
            <v>3012</v>
          </cell>
          <cell r="C42" t="str">
            <v>Security Services</v>
          </cell>
          <cell r="D42" t="str">
            <v>Outside Services</v>
          </cell>
        </row>
        <row r="43">
          <cell r="B43">
            <v>3014</v>
          </cell>
          <cell r="C43" t="str">
            <v>Environ Haz_SPE Waste Disposal</v>
          </cell>
          <cell r="D43" t="str">
            <v>Outside Services</v>
          </cell>
        </row>
        <row r="44">
          <cell r="B44">
            <v>3015</v>
          </cell>
          <cell r="C44" t="str">
            <v>Other Outside Services</v>
          </cell>
          <cell r="D44" t="str">
            <v>Outside Services</v>
          </cell>
        </row>
        <row r="45">
          <cell r="B45">
            <v>3016</v>
          </cell>
          <cell r="C45" t="str">
            <v>Other Maintenance Services</v>
          </cell>
          <cell r="D45" t="str">
            <v>Outside Services</v>
          </cell>
        </row>
        <row r="46">
          <cell r="B46">
            <v>3018</v>
          </cell>
          <cell r="C46" t="str">
            <v>Personnel &amp; Cargo Transportatn</v>
          </cell>
          <cell r="D46" t="str">
            <v>Outside Services</v>
          </cell>
        </row>
        <row r="47">
          <cell r="B47">
            <v>3019</v>
          </cell>
          <cell r="C47" t="str">
            <v>Comprssr &amp; Other Equip Repairs</v>
          </cell>
          <cell r="D47" t="str">
            <v>Outside Services</v>
          </cell>
        </row>
        <row r="48">
          <cell r="B48">
            <v>3021</v>
          </cell>
          <cell r="C48" t="str">
            <v>Env Health and Safety Services</v>
          </cell>
          <cell r="D48" t="str">
            <v>Outside Services</v>
          </cell>
        </row>
        <row r="49">
          <cell r="B49">
            <v>3024</v>
          </cell>
          <cell r="C49" t="str">
            <v>Benefit Administration</v>
          </cell>
          <cell r="D49" t="str">
            <v>Outside Services</v>
          </cell>
        </row>
        <row r="50">
          <cell r="B50">
            <v>3026</v>
          </cell>
          <cell r="C50" t="str">
            <v>Police</v>
          </cell>
          <cell r="D50" t="str">
            <v>Outside Services</v>
          </cell>
        </row>
        <row r="51">
          <cell r="B51">
            <v>3037</v>
          </cell>
          <cell r="C51" t="str">
            <v>Miscellaneous Reimbursements</v>
          </cell>
          <cell r="D51" t="str">
            <v>Outside Services</v>
          </cell>
        </row>
        <row r="52">
          <cell r="B52">
            <v>3040</v>
          </cell>
          <cell r="C52" t="str">
            <v>Outsourcing - Act. Fixed Costs</v>
          </cell>
          <cell r="D52" t="str">
            <v>Outside Services</v>
          </cell>
        </row>
        <row r="53">
          <cell r="B53">
            <v>3077</v>
          </cell>
          <cell r="C53" t="str">
            <v>Checkfree Service Charge</v>
          </cell>
          <cell r="D53" t="str">
            <v>Outside Services</v>
          </cell>
        </row>
        <row r="54">
          <cell r="B54">
            <v>3078</v>
          </cell>
          <cell r="C54" t="str">
            <v>Delinquent Collection Fees</v>
          </cell>
          <cell r="D54" t="str">
            <v>Outside Services</v>
          </cell>
        </row>
        <row r="55">
          <cell r="B55">
            <v>3079</v>
          </cell>
          <cell r="C55" t="str">
            <v>Contract Meter Reading</v>
          </cell>
          <cell r="D55" t="str">
            <v>Outside Services</v>
          </cell>
        </row>
        <row r="56">
          <cell r="B56">
            <v>3080</v>
          </cell>
          <cell r="C56" t="str">
            <v>Cap Proj not Othrwise Identifd</v>
          </cell>
          <cell r="D56" t="str">
            <v>Outside Services</v>
          </cell>
        </row>
        <row r="57">
          <cell r="B57">
            <v>3082</v>
          </cell>
          <cell r="C57" t="str">
            <v>Cap Initial Application</v>
          </cell>
          <cell r="D57" t="str">
            <v>Outside Services</v>
          </cell>
        </row>
        <row r="58">
          <cell r="B58">
            <v>3084</v>
          </cell>
          <cell r="C58" t="str">
            <v>Weatherization/RCS Expenses</v>
          </cell>
          <cell r="D58" t="str">
            <v>Outside Services</v>
          </cell>
        </row>
        <row r="59">
          <cell r="B59">
            <v>3085</v>
          </cell>
          <cell r="C59" t="str">
            <v>DFC (BANGS/FAB) Costs</v>
          </cell>
          <cell r="D59" t="str">
            <v>Outside Services</v>
          </cell>
        </row>
        <row r="60">
          <cell r="B60">
            <v>3086</v>
          </cell>
          <cell r="C60" t="str">
            <v>MAIN LINE INSTALL Srvcs-Dist</v>
          </cell>
          <cell r="D60" t="str">
            <v>Outside Services</v>
          </cell>
        </row>
        <row r="61">
          <cell r="B61">
            <v>3087</v>
          </cell>
          <cell r="C61" t="str">
            <v>SERVICE LINE INSTAL Srvcs-Dist</v>
          </cell>
          <cell r="D61" t="str">
            <v>Outside Services</v>
          </cell>
        </row>
        <row r="62">
          <cell r="B62">
            <v>3088</v>
          </cell>
          <cell r="C62" t="str">
            <v>INSPECTION Services-Dist</v>
          </cell>
          <cell r="D62" t="str">
            <v>Outside Services</v>
          </cell>
        </row>
        <row r="63">
          <cell r="B63">
            <v>3089</v>
          </cell>
          <cell r="C63" t="str">
            <v>LINE LOCATING Services-Dist</v>
          </cell>
          <cell r="D63" t="str">
            <v>Outside Services</v>
          </cell>
        </row>
        <row r="64">
          <cell r="B64">
            <v>3090</v>
          </cell>
          <cell r="C64" t="str">
            <v>LEAK REPAIR Services-Dist</v>
          </cell>
          <cell r="D64" t="str">
            <v>Outside Services</v>
          </cell>
        </row>
        <row r="65">
          <cell r="B65">
            <v>3091</v>
          </cell>
          <cell r="C65" t="str">
            <v>RECONNECT SERVICE LINES-Dist</v>
          </cell>
          <cell r="D65" t="str">
            <v>Outside Services</v>
          </cell>
        </row>
        <row r="66">
          <cell r="B66">
            <v>3092</v>
          </cell>
          <cell r="C66" t="str">
            <v>PAVING RESTORATION Srvcs-Dist</v>
          </cell>
          <cell r="D66" t="str">
            <v>Outside Services</v>
          </cell>
        </row>
        <row r="67">
          <cell r="B67">
            <v>3093</v>
          </cell>
          <cell r="C67" t="str">
            <v>OPERATIONS MAPPING Srvcs-Dist</v>
          </cell>
          <cell r="D67" t="str">
            <v>Outside Services</v>
          </cell>
        </row>
        <row r="68">
          <cell r="B68">
            <v>3094</v>
          </cell>
          <cell r="C68" t="str">
            <v>Meters &amp; Regulators - Services</v>
          </cell>
          <cell r="D68" t="str">
            <v>Outside Services</v>
          </cell>
        </row>
        <row r="69">
          <cell r="B69">
            <v>3095</v>
          </cell>
          <cell r="C69" t="str">
            <v>Corrosion Capital - Services</v>
          </cell>
          <cell r="D69" t="str">
            <v>Outside Services</v>
          </cell>
        </row>
        <row r="70">
          <cell r="B70">
            <v>3096</v>
          </cell>
          <cell r="C70" t="str">
            <v>Corrosion Maintenance - Servic</v>
          </cell>
          <cell r="D70" t="str">
            <v>Outside Services</v>
          </cell>
        </row>
        <row r="71">
          <cell r="B71">
            <v>3097</v>
          </cell>
          <cell r="C71" t="str">
            <v>Telecomm Capital Install</v>
          </cell>
          <cell r="D71" t="str">
            <v>Outside Services</v>
          </cell>
        </row>
        <row r="72">
          <cell r="B72">
            <v>3098</v>
          </cell>
          <cell r="C72" t="str">
            <v>Seed and Sod Services - Dist</v>
          </cell>
          <cell r="D72" t="str">
            <v>Outside Services</v>
          </cell>
        </row>
        <row r="73">
          <cell r="B73">
            <v>3099</v>
          </cell>
          <cell r="C73" t="str">
            <v>WMS Accruals for Outside SVS</v>
          </cell>
          <cell r="D73" t="str">
            <v>Outside Services</v>
          </cell>
        </row>
        <row r="74">
          <cell r="B74">
            <v>9220</v>
          </cell>
          <cell r="C74" t="str">
            <v>Leases - Building/Land</v>
          </cell>
          <cell r="D74" t="str">
            <v>Other</v>
          </cell>
        </row>
        <row r="75">
          <cell r="B75">
            <v>9256</v>
          </cell>
          <cell r="C75" t="str">
            <v>Capital Leases</v>
          </cell>
          <cell r="D75" t="str">
            <v>Other</v>
          </cell>
        </row>
        <row r="76">
          <cell r="B76">
            <v>9305</v>
          </cell>
          <cell r="C76" t="str">
            <v>Capital Lease Depreciation</v>
          </cell>
          <cell r="D76" t="str">
            <v>Other</v>
          </cell>
        </row>
        <row r="77">
          <cell r="B77">
            <v>9215</v>
          </cell>
          <cell r="C77" t="str">
            <v>Leases - Office Mach/Furniture</v>
          </cell>
          <cell r="D77" t="str">
            <v>Other</v>
          </cell>
        </row>
        <row r="78">
          <cell r="B78">
            <v>9231</v>
          </cell>
          <cell r="C78" t="str">
            <v>Leases - Telecommunication</v>
          </cell>
          <cell r="D78" t="str">
            <v>Other</v>
          </cell>
        </row>
        <row r="79">
          <cell r="B79">
            <v>9235</v>
          </cell>
          <cell r="C79" t="str">
            <v>Leases - Other</v>
          </cell>
          <cell r="D79" t="str">
            <v>Other</v>
          </cell>
        </row>
        <row r="80">
          <cell r="B80">
            <v>4000</v>
          </cell>
          <cell r="C80" t="str">
            <v>Liability</v>
          </cell>
          <cell r="D80" t="str">
            <v>Other</v>
          </cell>
        </row>
        <row r="81">
          <cell r="B81">
            <v>4015</v>
          </cell>
          <cell r="C81" t="str">
            <v>Workers Compensation</v>
          </cell>
          <cell r="D81" t="str">
            <v>Other</v>
          </cell>
        </row>
        <row r="82">
          <cell r="B82">
            <v>4016</v>
          </cell>
          <cell r="C82" t="str">
            <v>Insurance Premiums/Other Exp</v>
          </cell>
          <cell r="D82" t="str">
            <v>Other</v>
          </cell>
        </row>
        <row r="83">
          <cell r="B83">
            <v>4018</v>
          </cell>
          <cell r="C83" t="str">
            <v>Insurance Affiliated</v>
          </cell>
          <cell r="D83" t="str">
            <v>Other</v>
          </cell>
        </row>
        <row r="84">
          <cell r="B84">
            <v>3100</v>
          </cell>
          <cell r="C84" t="str">
            <v>Business Expenses</v>
          </cell>
          <cell r="D84" t="str">
            <v>Other</v>
          </cell>
        </row>
        <row r="85">
          <cell r="B85">
            <v>3101</v>
          </cell>
          <cell r="C85" t="str">
            <v>Meals 100 Deductible</v>
          </cell>
          <cell r="D85" t="str">
            <v>Other</v>
          </cell>
        </row>
        <row r="86">
          <cell r="B86">
            <v>3102</v>
          </cell>
          <cell r="C86" t="str">
            <v>Meals &amp; Entertain 50 Deduc</v>
          </cell>
          <cell r="D86" t="str">
            <v>Other</v>
          </cell>
        </row>
        <row r="87">
          <cell r="B87">
            <v>3105</v>
          </cell>
          <cell r="C87" t="str">
            <v>Taxable Business Exp-ERS Only</v>
          </cell>
          <cell r="D87" t="str">
            <v>Other</v>
          </cell>
        </row>
        <row r="88">
          <cell r="B88">
            <v>3500</v>
          </cell>
          <cell r="C88" t="str">
            <v>Charitable Contributions</v>
          </cell>
          <cell r="D88" t="str">
            <v>Other</v>
          </cell>
        </row>
        <row r="89">
          <cell r="B89">
            <v>3502</v>
          </cell>
          <cell r="C89" t="str">
            <v>Employee Dues &amp; Memberships</v>
          </cell>
          <cell r="D89" t="str">
            <v>Other</v>
          </cell>
        </row>
        <row r="90">
          <cell r="B90">
            <v>9018</v>
          </cell>
          <cell r="C90" t="str">
            <v>Education Reimbursement</v>
          </cell>
          <cell r="D90" t="str">
            <v>Other</v>
          </cell>
        </row>
        <row r="91">
          <cell r="B91">
            <v>3501</v>
          </cell>
          <cell r="C91" t="str">
            <v>Co Dues/Mbrshps-Industry Assns</v>
          </cell>
          <cell r="D91" t="str">
            <v>Other</v>
          </cell>
        </row>
        <row r="92">
          <cell r="B92">
            <v>3813</v>
          </cell>
          <cell r="C92" t="str">
            <v>Gas Used in Company Operations</v>
          </cell>
          <cell r="D92" t="str">
            <v>Other</v>
          </cell>
        </row>
        <row r="93">
          <cell r="B93">
            <v>3851</v>
          </cell>
          <cell r="C93" t="str">
            <v>Gas Left on for Connection</v>
          </cell>
          <cell r="D93" t="str">
            <v>Other</v>
          </cell>
        </row>
        <row r="94">
          <cell r="B94">
            <v>3920</v>
          </cell>
          <cell r="C94" t="str">
            <v>Cable</v>
          </cell>
          <cell r="D94" t="str">
            <v>Other</v>
          </cell>
        </row>
        <row r="95">
          <cell r="B95">
            <v>3921</v>
          </cell>
          <cell r="C95" t="str">
            <v>Electric</v>
          </cell>
          <cell r="D95" t="str">
            <v>Other</v>
          </cell>
        </row>
        <row r="96">
          <cell r="B96">
            <v>3923</v>
          </cell>
          <cell r="C96" t="str">
            <v>Mobile, Cellular and Pagers</v>
          </cell>
          <cell r="D96" t="str">
            <v>Other</v>
          </cell>
        </row>
        <row r="97">
          <cell r="B97">
            <v>3924</v>
          </cell>
          <cell r="C97" t="str">
            <v>Telephone</v>
          </cell>
          <cell r="D97" t="str">
            <v>Other</v>
          </cell>
        </row>
        <row r="98">
          <cell r="B98">
            <v>3925</v>
          </cell>
          <cell r="C98" t="str">
            <v>Water and Sewage</v>
          </cell>
          <cell r="D98" t="str">
            <v>Other</v>
          </cell>
        </row>
        <row r="99">
          <cell r="B99">
            <v>7001</v>
          </cell>
          <cell r="C99" t="str">
            <v>Corporate Services - Bill</v>
          </cell>
          <cell r="D99" t="str">
            <v>Mgmt Fee</v>
          </cell>
        </row>
        <row r="100">
          <cell r="B100">
            <v>7033</v>
          </cell>
          <cell r="C100" t="str">
            <v>Mgmt Fee Transfers</v>
          </cell>
          <cell r="D100" t="str">
            <v>MgmtFeeTrans</v>
          </cell>
        </row>
        <row r="101">
          <cell r="B101">
            <v>4531</v>
          </cell>
          <cell r="C101" t="str">
            <v>Manual Accruals</v>
          </cell>
          <cell r="D101" t="str">
            <v>Other</v>
          </cell>
        </row>
        <row r="102">
          <cell r="B102">
            <v>3260</v>
          </cell>
          <cell r="C102" t="str">
            <v>Billings From Others</v>
          </cell>
          <cell r="D102" t="str">
            <v>Other</v>
          </cell>
        </row>
        <row r="103">
          <cell r="B103">
            <v>3600</v>
          </cell>
          <cell r="C103" t="str">
            <v>Fees, Lic, Permits and TempROW</v>
          </cell>
          <cell r="D103" t="str">
            <v>Other</v>
          </cell>
        </row>
        <row r="104">
          <cell r="B104">
            <v>3607</v>
          </cell>
          <cell r="C104" t="str">
            <v>Penalties</v>
          </cell>
          <cell r="D104" t="str">
            <v>Other</v>
          </cell>
        </row>
        <row r="105">
          <cell r="B105">
            <v>3609</v>
          </cell>
          <cell r="C105" t="str">
            <v>Consumer Advocate Fees</v>
          </cell>
          <cell r="D105" t="str">
            <v>Other</v>
          </cell>
        </row>
        <row r="106">
          <cell r="B106">
            <v>3632</v>
          </cell>
          <cell r="C106" t="str">
            <v>Employee Tax Gross Ups</v>
          </cell>
          <cell r="D106" t="str">
            <v>Other</v>
          </cell>
        </row>
        <row r="107">
          <cell r="B107">
            <v>3637</v>
          </cell>
          <cell r="C107" t="str">
            <v>Training</v>
          </cell>
          <cell r="D107" t="str">
            <v>Other</v>
          </cell>
        </row>
        <row r="108">
          <cell r="B108">
            <v>3638</v>
          </cell>
          <cell r="C108" t="str">
            <v>Miscellaneous</v>
          </cell>
          <cell r="D108" t="str">
            <v>Other</v>
          </cell>
        </row>
        <row r="109">
          <cell r="B109">
            <v>3825</v>
          </cell>
          <cell r="C109" t="str">
            <v>Other (Compliance, etc.)</v>
          </cell>
          <cell r="D109" t="str">
            <v>Other</v>
          </cell>
        </row>
        <row r="110">
          <cell r="B110">
            <v>4503</v>
          </cell>
          <cell r="C110" t="str">
            <v>AFUDC/IDC - Debt</v>
          </cell>
          <cell r="D110" t="str">
            <v>AFUDC</v>
          </cell>
        </row>
        <row r="111">
          <cell r="B111">
            <v>4505</v>
          </cell>
          <cell r="C111" t="str">
            <v>Transfers to Plant</v>
          </cell>
          <cell r="D111" t="str">
            <v>Transfers to Plant</v>
          </cell>
        </row>
        <row r="112">
          <cell r="B112">
            <v>4506</v>
          </cell>
          <cell r="C112" t="str">
            <v>Construction Ovrhead - A&amp;G/S&amp;E</v>
          </cell>
          <cell r="D112" t="str">
            <v>SEGA</v>
          </cell>
        </row>
        <row r="113">
          <cell r="B113">
            <v>4523</v>
          </cell>
          <cell r="C113" t="str">
            <v>Salvage Insurance Recoveries</v>
          </cell>
          <cell r="D113" t="str">
            <v>Other</v>
          </cell>
        </row>
        <row r="114">
          <cell r="B114">
            <v>4524</v>
          </cell>
          <cell r="C114" t="str">
            <v>Damages (Non-Reportable)</v>
          </cell>
          <cell r="D114" t="str">
            <v>Other</v>
          </cell>
        </row>
        <row r="115">
          <cell r="B115">
            <v>8013</v>
          </cell>
          <cell r="C115" t="str">
            <v>Utilities (Budget)</v>
          </cell>
          <cell r="D115" t="str">
            <v>Other</v>
          </cell>
        </row>
        <row r="116">
          <cell r="B116">
            <v>9005</v>
          </cell>
          <cell r="C116" t="str">
            <v>Pension (Qualified)</v>
          </cell>
          <cell r="D116" t="str">
            <v>Benefits</v>
          </cell>
        </row>
        <row r="117">
          <cell r="B117">
            <v>9006</v>
          </cell>
          <cell r="C117" t="str">
            <v>Employee Medical Health Ins</v>
          </cell>
          <cell r="D117" t="str">
            <v>Benefits</v>
          </cell>
        </row>
        <row r="118">
          <cell r="B118">
            <v>9007</v>
          </cell>
          <cell r="C118" t="str">
            <v>401K Plan</v>
          </cell>
          <cell r="D118" t="str">
            <v>Benefits</v>
          </cell>
        </row>
        <row r="119">
          <cell r="B119">
            <v>9008</v>
          </cell>
          <cell r="C119" t="str">
            <v>Dental</v>
          </cell>
          <cell r="D119" t="str">
            <v>Benefits</v>
          </cell>
        </row>
        <row r="120">
          <cell r="B120">
            <v>9009</v>
          </cell>
          <cell r="C120" t="str">
            <v>Group Life - Active</v>
          </cell>
          <cell r="D120" t="str">
            <v>Benefits</v>
          </cell>
        </row>
        <row r="121">
          <cell r="B121">
            <v>9010</v>
          </cell>
          <cell r="C121" t="str">
            <v>Long Term Disability</v>
          </cell>
          <cell r="D121" t="str">
            <v>Benefits</v>
          </cell>
        </row>
        <row r="122">
          <cell r="B122">
            <v>9011</v>
          </cell>
          <cell r="C122" t="str">
            <v>OPEB - Medical</v>
          </cell>
          <cell r="D122" t="str">
            <v>Benefits</v>
          </cell>
        </row>
        <row r="123">
          <cell r="B123">
            <v>9012</v>
          </cell>
          <cell r="C123" t="str">
            <v>Employee Assistance Program</v>
          </cell>
          <cell r="D123" t="str">
            <v>Benefits</v>
          </cell>
        </row>
        <row r="124">
          <cell r="B124">
            <v>9014</v>
          </cell>
          <cell r="C124" t="str">
            <v>Post Empl Benefits (FAS112)</v>
          </cell>
          <cell r="D124" t="str">
            <v>Benefits</v>
          </cell>
        </row>
        <row r="125">
          <cell r="B125">
            <v>9015</v>
          </cell>
          <cell r="C125" t="str">
            <v>Vision Plan</v>
          </cell>
          <cell r="D125" t="str">
            <v>Benefits</v>
          </cell>
        </row>
        <row r="126">
          <cell r="B126">
            <v>9016</v>
          </cell>
          <cell r="C126" t="str">
            <v>Post Empl Ret Benefit (FAS106)</v>
          </cell>
          <cell r="D126" t="str">
            <v>Benefits</v>
          </cell>
        </row>
        <row r="127">
          <cell r="B127">
            <v>9017</v>
          </cell>
          <cell r="C127" t="str">
            <v>Profit Sharing</v>
          </cell>
          <cell r="D127" t="str">
            <v>Benefits</v>
          </cell>
        </row>
        <row r="128">
          <cell r="B128">
            <v>9022</v>
          </cell>
          <cell r="C128" t="str">
            <v>Medical - Active</v>
          </cell>
          <cell r="D128" t="str">
            <v>Benefits</v>
          </cell>
        </row>
        <row r="129">
          <cell r="B129">
            <v>9023</v>
          </cell>
          <cell r="C129" t="str">
            <v>HMO</v>
          </cell>
          <cell r="D129" t="str">
            <v>Benefits</v>
          </cell>
        </row>
        <row r="130">
          <cell r="B130">
            <v>9025</v>
          </cell>
          <cell r="C130" t="str">
            <v>OPEB - Life</v>
          </cell>
          <cell r="D130" t="str">
            <v>Benefits</v>
          </cell>
        </row>
        <row r="131">
          <cell r="B131">
            <v>9026</v>
          </cell>
          <cell r="C131" t="str">
            <v>Flex Spending Health</v>
          </cell>
          <cell r="D131" t="str">
            <v>Benefits</v>
          </cell>
        </row>
        <row r="132">
          <cell r="B132">
            <v>9033</v>
          </cell>
          <cell r="C132" t="str">
            <v>Pension (SERP)</v>
          </cell>
          <cell r="D132" t="str">
            <v>Benefits</v>
          </cell>
        </row>
        <row r="133">
          <cell r="B133">
            <v>9035</v>
          </cell>
          <cell r="C133" t="str">
            <v>Thrift Plan - Employee / 401K</v>
          </cell>
          <cell r="D133" t="str">
            <v>Benefits</v>
          </cell>
        </row>
        <row r="134">
          <cell r="B134">
            <v>9192</v>
          </cell>
          <cell r="C134" t="str">
            <v>Deferred Comp</v>
          </cell>
          <cell r="D134" t="str">
            <v>Benefits</v>
          </cell>
        </row>
        <row r="135">
          <cell r="B135">
            <v>9001</v>
          </cell>
          <cell r="C135" t="str">
            <v>Benefit/OH Transfers</v>
          </cell>
          <cell r="D135" t="str">
            <v>Benefits</v>
          </cell>
        </row>
        <row r="136">
          <cell r="B136">
            <v>9061</v>
          </cell>
          <cell r="C136" t="str">
            <v>Trans-Employee Med Health Ins</v>
          </cell>
          <cell r="D136" t="str">
            <v>Benefits</v>
          </cell>
        </row>
        <row r="137">
          <cell r="B137">
            <v>9062</v>
          </cell>
          <cell r="C137" t="str">
            <v>Trans-OPEB-Medical</v>
          </cell>
          <cell r="D137" t="str">
            <v>Benefits</v>
          </cell>
        </row>
        <row r="138">
          <cell r="B138">
            <v>9063</v>
          </cell>
          <cell r="C138" t="str">
            <v>Trans-OPEB-Life</v>
          </cell>
          <cell r="D138" t="str">
            <v>Benefits</v>
          </cell>
        </row>
        <row r="139">
          <cell r="B139">
            <v>9064</v>
          </cell>
          <cell r="C139" t="str">
            <v>Trans-Pension (Qualified)</v>
          </cell>
          <cell r="D139" t="str">
            <v>Benefits</v>
          </cell>
        </row>
        <row r="140">
          <cell r="B140">
            <v>9065</v>
          </cell>
          <cell r="C140" t="str">
            <v>Trans-401K Plan</v>
          </cell>
          <cell r="D140" t="str">
            <v>Benefits</v>
          </cell>
        </row>
        <row r="141">
          <cell r="B141">
            <v>9066</v>
          </cell>
          <cell r="C141" t="str">
            <v>Trans-Workers Compensation</v>
          </cell>
          <cell r="D141" t="str">
            <v>Benefits</v>
          </cell>
        </row>
        <row r="142">
          <cell r="B142">
            <v>5020</v>
          </cell>
          <cell r="C142" t="str">
            <v>Vehicle Maintenance</v>
          </cell>
          <cell r="D142" t="str">
            <v>Clearing</v>
          </cell>
        </row>
        <row r="143">
          <cell r="B143">
            <v>5030</v>
          </cell>
          <cell r="C143" t="str">
            <v>Truck Maintenance</v>
          </cell>
          <cell r="D143" t="str">
            <v>Clearing</v>
          </cell>
        </row>
        <row r="144">
          <cell r="B144">
            <v>5040</v>
          </cell>
          <cell r="C144" t="str">
            <v>Tool Maintenance</v>
          </cell>
          <cell r="D144" t="str">
            <v>Clearing</v>
          </cell>
        </row>
        <row r="145">
          <cell r="B145">
            <v>2002</v>
          </cell>
          <cell r="C145" t="str">
            <v>Compressor Station Parts</v>
          </cell>
          <cell r="D145" t="str">
            <v>M&amp;S</v>
          </cell>
        </row>
        <row r="146">
          <cell r="B146">
            <v>2500</v>
          </cell>
          <cell r="C146" t="str">
            <v>IT Hardware</v>
          </cell>
          <cell r="D146" t="str">
            <v>M&amp;S</v>
          </cell>
        </row>
        <row r="147">
          <cell r="B147">
            <v>3633</v>
          </cell>
          <cell r="C147" t="str">
            <v>Relocation Reimbursements</v>
          </cell>
          <cell r="D147" t="str">
            <v>Cont/Reim</v>
          </cell>
        </row>
        <row r="148">
          <cell r="B148">
            <v>3656</v>
          </cell>
          <cell r="C148" t="str">
            <v>Materials Received</v>
          </cell>
          <cell r="D148" t="str">
            <v>Other</v>
          </cell>
        </row>
        <row r="149">
          <cell r="B149">
            <v>4504</v>
          </cell>
          <cell r="C149" t="str">
            <v>AFUDC/IDC - Equity</v>
          </cell>
          <cell r="D149" t="str">
            <v>AFUDC</v>
          </cell>
        </row>
        <row r="150">
          <cell r="B150">
            <v>4515</v>
          </cell>
          <cell r="C150" t="str">
            <v>Right-Of-Way</v>
          </cell>
          <cell r="D150" t="str">
            <v>Other</v>
          </cell>
        </row>
        <row r="151">
          <cell r="B151">
            <v>4527</v>
          </cell>
          <cell r="C151" t="str">
            <v>Contributions in Aid of Constr</v>
          </cell>
          <cell r="D151" t="str">
            <v>Cont/Reim</v>
          </cell>
        </row>
        <row r="152">
          <cell r="B152">
            <v>4529</v>
          </cell>
          <cell r="C152" t="str">
            <v>Transfer to PPE (Manual)</v>
          </cell>
          <cell r="D152" t="str">
            <v>Transfers to Plant</v>
          </cell>
        </row>
        <row r="153">
          <cell r="B153">
            <v>4537</v>
          </cell>
          <cell r="C153" t="str">
            <v>CustAdv (Deposits) for Constr</v>
          </cell>
          <cell r="D153" t="str">
            <v>Cont/Reim</v>
          </cell>
        </row>
        <row r="154">
          <cell r="B154">
            <v>5001</v>
          </cell>
          <cell r="C154" t="str">
            <v>Furniture &amp; Equip Maintenance</v>
          </cell>
          <cell r="D154" t="str">
            <v>Other</v>
          </cell>
        </row>
        <row r="155">
          <cell r="B155">
            <v>5010</v>
          </cell>
          <cell r="C155" t="str">
            <v>Building Maintenance</v>
          </cell>
          <cell r="D155" t="str">
            <v>Other</v>
          </cell>
        </row>
        <row r="156">
          <cell r="B156">
            <v>5014</v>
          </cell>
          <cell r="C156" t="str">
            <v>Lot Maintenance</v>
          </cell>
          <cell r="D156" t="str">
            <v>Other</v>
          </cell>
        </row>
        <row r="157">
          <cell r="B157">
            <v>9602</v>
          </cell>
          <cell r="C157" t="str">
            <v>Payroll Taxes</v>
          </cell>
          <cell r="D157" t="str">
            <v>Benefits</v>
          </cell>
        </row>
        <row r="158">
          <cell r="B158">
            <v>9629</v>
          </cell>
          <cell r="C158" t="str">
            <v>State and Local Tax Other</v>
          </cell>
          <cell r="D158" t="str">
            <v>Other</v>
          </cell>
        </row>
        <row r="159">
          <cell r="B159">
            <v>3001</v>
          </cell>
          <cell r="C159" t="str">
            <v>Advertising Services</v>
          </cell>
          <cell r="D159" t="str">
            <v>Outside Services</v>
          </cell>
        </row>
        <row r="160">
          <cell r="B160">
            <v>3025</v>
          </cell>
          <cell r="C160" t="str">
            <v>Credit Collections</v>
          </cell>
          <cell r="D160" t="str">
            <v>Other</v>
          </cell>
        </row>
        <row r="161">
          <cell r="B161">
            <v>3351</v>
          </cell>
          <cell r="C161" t="str">
            <v>Meter Shop Costs Cleared</v>
          </cell>
          <cell r="D161" t="str">
            <v>Clearing</v>
          </cell>
        </row>
        <row r="162">
          <cell r="B162">
            <v>3631</v>
          </cell>
          <cell r="C162" t="str">
            <v>Contrib. in Aid Paid to Others</v>
          </cell>
          <cell r="D162" t="str">
            <v>Cont/Reim</v>
          </cell>
        </row>
        <row r="163">
          <cell r="B163">
            <v>4536</v>
          </cell>
          <cell r="C163" t="str">
            <v>CAPITALIZED ENVIRONMENT CHGS</v>
          </cell>
          <cell r="D163" t="str">
            <v>Other</v>
          </cell>
        </row>
        <row r="164">
          <cell r="B164">
            <v>5005</v>
          </cell>
          <cell r="C164" t="str">
            <v>Contract Maintenance</v>
          </cell>
          <cell r="D164" t="str">
            <v>Other</v>
          </cell>
        </row>
        <row r="165">
          <cell r="B165">
            <v>5013</v>
          </cell>
          <cell r="C165" t="str">
            <v>Liquids &amp; Filter Disposal</v>
          </cell>
          <cell r="D165" t="str">
            <v>Other</v>
          </cell>
        </row>
        <row r="166">
          <cell r="B166">
            <v>5015</v>
          </cell>
          <cell r="C166" t="str">
            <v>Right-Of-Way Clear/Maint</v>
          </cell>
          <cell r="D166" t="str">
            <v>Other</v>
          </cell>
        </row>
        <row r="167">
          <cell r="B167">
            <v>3017</v>
          </cell>
          <cell r="C167" t="str">
            <v>One Call System Fees</v>
          </cell>
          <cell r="D167" t="str">
            <v>Outside Services</v>
          </cell>
        </row>
        <row r="168">
          <cell r="B168">
            <v>3022</v>
          </cell>
          <cell r="C168" t="str">
            <v>Electric Generation Services</v>
          </cell>
          <cell r="D168" t="str">
            <v>Other</v>
          </cell>
        </row>
        <row r="169">
          <cell r="B169">
            <v>3076</v>
          </cell>
          <cell r="C169" t="str">
            <v>Current Collection Fees</v>
          </cell>
          <cell r="D169" t="str">
            <v>Other</v>
          </cell>
        </row>
        <row r="170">
          <cell r="B170">
            <v>3604</v>
          </cell>
          <cell r="C170" t="str">
            <v>Bank Fees</v>
          </cell>
          <cell r="D170" t="str">
            <v>Other</v>
          </cell>
        </row>
        <row r="171">
          <cell r="B171">
            <v>3656</v>
          </cell>
          <cell r="C171" t="str">
            <v>Materials Received</v>
          </cell>
          <cell r="D171" t="str">
            <v>Other</v>
          </cell>
        </row>
        <row r="172">
          <cell r="B172">
            <v>3808</v>
          </cell>
          <cell r="C172" t="str">
            <v>Deferred Purchased Gas Adjstmt</v>
          </cell>
          <cell r="D172" t="str">
            <v>Other</v>
          </cell>
        </row>
        <row r="173">
          <cell r="B173">
            <v>3926</v>
          </cell>
          <cell r="C173" t="str">
            <v>Telecommunications</v>
          </cell>
          <cell r="D173" t="str">
            <v>Other</v>
          </cell>
        </row>
        <row r="174">
          <cell r="B174">
            <v>4521</v>
          </cell>
          <cell r="C174" t="str">
            <v>Salvage Reimbursements</v>
          </cell>
          <cell r="D174" t="str">
            <v>Other</v>
          </cell>
        </row>
        <row r="175">
          <cell r="B175">
            <v>4522</v>
          </cell>
          <cell r="C175" t="str">
            <v>Salvage Other</v>
          </cell>
          <cell r="D175" t="str">
            <v>Other</v>
          </cell>
        </row>
        <row r="176">
          <cell r="B176">
            <v>5008</v>
          </cell>
          <cell r="C176" t="str">
            <v>Other Maintenance</v>
          </cell>
          <cell r="D176" t="str">
            <v>Other</v>
          </cell>
        </row>
        <row r="177">
          <cell r="B177">
            <v>7007</v>
          </cell>
          <cell r="C177" t="str">
            <v>Info Technology Svcs</v>
          </cell>
          <cell r="D177" t="str">
            <v>Other</v>
          </cell>
        </row>
        <row r="178">
          <cell r="B178">
            <v>9609</v>
          </cell>
          <cell r="C178" t="str">
            <v>Capital/O&amp;M Pyrll Ovrhd Taxes</v>
          </cell>
          <cell r="D178" t="str">
            <v>Labor</v>
          </cell>
        </row>
        <row r="179">
          <cell r="B179">
            <v>0</v>
          </cell>
          <cell r="C179" t="e">
            <v>#N/A</v>
          </cell>
          <cell r="D179" t="str">
            <v>Other</v>
          </cell>
        </row>
        <row r="180">
          <cell r="B180">
            <v>1015</v>
          </cell>
          <cell r="C180" t="str">
            <v>Call Out Pay</v>
          </cell>
          <cell r="D180" t="str">
            <v>Labor</v>
          </cell>
        </row>
        <row r="181">
          <cell r="B181">
            <v>2513</v>
          </cell>
          <cell r="C181" t="str">
            <v>Other - Appliance</v>
          </cell>
          <cell r="D181" t="str">
            <v>M&amp;S</v>
          </cell>
        </row>
        <row r="182">
          <cell r="B182">
            <v>2514</v>
          </cell>
          <cell r="C182" t="str">
            <v>Repair Parts</v>
          </cell>
          <cell r="D182" t="str">
            <v>M&amp;S</v>
          </cell>
        </row>
        <row r="183">
          <cell r="B183">
            <v>3360</v>
          </cell>
          <cell r="C183" t="str">
            <v>Storeroom</v>
          </cell>
          <cell r="D183" t="str">
            <v>Clearing</v>
          </cell>
        </row>
        <row r="184">
          <cell r="B184">
            <v>3803</v>
          </cell>
          <cell r="C184" t="str">
            <v>Cash In/Cash Out</v>
          </cell>
          <cell r="D184" t="str">
            <v>Cont/Reim</v>
          </cell>
        </row>
        <row r="185">
          <cell r="B185">
            <v>9000</v>
          </cell>
          <cell r="C185" t="str">
            <v>Labor Transfers</v>
          </cell>
          <cell r="D185" t="str">
            <v>Labor</v>
          </cell>
        </row>
        <row r="186">
          <cell r="B186">
            <v>9604</v>
          </cell>
          <cell r="C186" t="str">
            <v>Income Taxes Federal</v>
          </cell>
          <cell r="D186" t="str">
            <v>Benefits</v>
          </cell>
        </row>
        <row r="187">
          <cell r="B187">
            <v>9605</v>
          </cell>
          <cell r="C187" t="str">
            <v>Income Taxes State</v>
          </cell>
          <cell r="D187" t="str">
            <v>Other</v>
          </cell>
        </row>
        <row r="188">
          <cell r="B188">
            <v>3800</v>
          </cell>
          <cell r="C188" t="str">
            <v>Actual Fuel Costs</v>
          </cell>
          <cell r="D188" t="str">
            <v>Other</v>
          </cell>
        </row>
        <row r="189">
          <cell r="B189">
            <v>5004</v>
          </cell>
          <cell r="C189" t="str">
            <v>Software Maintenance</v>
          </cell>
          <cell r="D189" t="str">
            <v>Other</v>
          </cell>
        </row>
        <row r="190">
          <cell r="B190">
            <v>4525</v>
          </cell>
          <cell r="C190" t="str">
            <v>Advance Payments Reimbursement</v>
          </cell>
          <cell r="D190" t="str">
            <v>Other</v>
          </cell>
        </row>
        <row r="191">
          <cell r="B191">
            <v>4530</v>
          </cell>
          <cell r="C191" t="str">
            <v>Damages (1099 Reportable)</v>
          </cell>
          <cell r="D191" t="str">
            <v>Other</v>
          </cell>
        </row>
        <row r="192">
          <cell r="B192">
            <v>3027</v>
          </cell>
          <cell r="C192" t="str">
            <v>Cash Processing</v>
          </cell>
          <cell r="D192" t="str">
            <v>Other</v>
          </cell>
        </row>
        <row r="193">
          <cell r="B193">
            <v>3650</v>
          </cell>
          <cell r="C193" t="str">
            <v>Clothing Allowance</v>
          </cell>
          <cell r="D193" t="str">
            <v>Other</v>
          </cell>
        </row>
        <row r="194">
          <cell r="B194">
            <v>5007</v>
          </cell>
          <cell r="C194" t="str">
            <v>Plant Maintenance</v>
          </cell>
          <cell r="D194" t="str">
            <v>Outside Services</v>
          </cell>
        </row>
        <row r="195">
          <cell r="B195">
            <v>3634</v>
          </cell>
          <cell r="C195" t="str">
            <v>Purchase of Property</v>
          </cell>
          <cell r="D195" t="str">
            <v>Other</v>
          </cell>
        </row>
        <row r="196">
          <cell r="B196">
            <v>0</v>
          </cell>
          <cell r="C196">
            <v>0</v>
          </cell>
          <cell r="D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workbookViewId="0">
      <selection activeCell="H4" sqref="H4"/>
    </sheetView>
  </sheetViews>
  <sheetFormatPr defaultColWidth="8.7109375" defaultRowHeight="15" x14ac:dyDescent="0.25"/>
  <cols>
    <col min="1" max="1" width="8.7109375" style="1"/>
    <col min="2" max="2" width="8.7109375" style="2"/>
    <col min="3" max="3" width="17.85546875" style="2" customWidth="1"/>
    <col min="4" max="5" width="16.5703125" style="2" customWidth="1"/>
    <col min="6" max="7" width="15.5703125" style="2" customWidth="1"/>
    <col min="8" max="8" width="13.5703125" style="2" customWidth="1"/>
    <col min="9" max="9" width="8.7109375" style="2"/>
    <col min="10" max="10" width="10" style="2" bestFit="1" customWidth="1"/>
    <col min="11" max="12" width="8.7109375" style="2"/>
    <col min="13" max="13" width="10" style="2" bestFit="1" customWidth="1"/>
    <col min="14" max="16384" width="8.7109375" style="2"/>
  </cols>
  <sheetData>
    <row r="1" spans="1:8" x14ac:dyDescent="0.25">
      <c r="H1" s="3" t="s">
        <v>39</v>
      </c>
    </row>
    <row r="2" spans="1:8" x14ac:dyDescent="0.25">
      <c r="H2" s="3" t="s">
        <v>40</v>
      </c>
    </row>
    <row r="3" spans="1:8" x14ac:dyDescent="0.25">
      <c r="H3" s="3" t="s">
        <v>41</v>
      </c>
    </row>
    <row r="4" spans="1:8" x14ac:dyDescent="0.25">
      <c r="H4" s="5" t="s">
        <v>0</v>
      </c>
    </row>
    <row r="5" spans="1:8" x14ac:dyDescent="0.25">
      <c r="D5" s="6" t="s">
        <v>1</v>
      </c>
      <c r="E5" s="6"/>
    </row>
    <row r="6" spans="1:8" x14ac:dyDescent="0.25">
      <c r="B6" s="7"/>
      <c r="C6" s="7"/>
      <c r="D6" s="8" t="s">
        <v>2</v>
      </c>
      <c r="E6" s="8"/>
      <c r="F6" s="7"/>
      <c r="G6" s="7"/>
      <c r="H6" s="7"/>
    </row>
    <row r="7" spans="1:8" ht="7.5" customHeight="1" x14ac:dyDescent="0.25">
      <c r="B7" s="7"/>
      <c r="C7" s="7"/>
      <c r="D7" s="9"/>
      <c r="E7" s="9"/>
      <c r="F7" s="7"/>
      <c r="G7" s="7"/>
      <c r="H7" s="7"/>
    </row>
    <row r="8" spans="1:8" x14ac:dyDescent="0.25">
      <c r="A8" s="6"/>
      <c r="B8" s="10"/>
      <c r="C8" s="10"/>
      <c r="D8" s="8"/>
      <c r="E8" s="8" t="s">
        <v>3</v>
      </c>
      <c r="F8" s="8" t="s">
        <v>4</v>
      </c>
      <c r="G8" s="8" t="s">
        <v>5</v>
      </c>
      <c r="H8" s="10"/>
    </row>
    <row r="9" spans="1:8" x14ac:dyDescent="0.25">
      <c r="A9" s="6" t="s">
        <v>6</v>
      </c>
      <c r="B9" s="10" t="s">
        <v>7</v>
      </c>
      <c r="C9" s="10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10" t="s">
        <v>13</v>
      </c>
    </row>
    <row r="10" spans="1:8" x14ac:dyDescent="0.25">
      <c r="A10" s="6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</row>
    <row r="11" spans="1:8" x14ac:dyDescent="0.25">
      <c r="B11" s="7"/>
      <c r="C11" s="7"/>
      <c r="D11" s="9"/>
      <c r="E11" s="9"/>
      <c r="F11" s="8" t="s">
        <v>21</v>
      </c>
      <c r="G11" s="8"/>
      <c r="H11" s="7"/>
    </row>
    <row r="12" spans="1:8" x14ac:dyDescent="0.25">
      <c r="A12" s="1">
        <v>1</v>
      </c>
      <c r="B12" s="11">
        <v>44166</v>
      </c>
      <c r="C12" s="12"/>
      <c r="D12" s="13"/>
      <c r="E12" s="13"/>
      <c r="F12" s="13"/>
      <c r="G12" s="13"/>
      <c r="H12" s="12">
        <f>12900610</f>
        <v>12900610</v>
      </c>
    </row>
    <row r="13" spans="1:8" x14ac:dyDescent="0.25">
      <c r="A13" s="1">
        <f>+A12+1</f>
        <v>2</v>
      </c>
      <c r="B13" s="11">
        <v>44197</v>
      </c>
      <c r="C13" s="12">
        <f>+H12</f>
        <v>12900610</v>
      </c>
      <c r="D13" s="13">
        <f>3330020+64184</f>
        <v>3394204</v>
      </c>
      <c r="E13" s="14">
        <f t="shared" ref="E13:E24" si="0">ROUND(D13/$D$25,5)</f>
        <v>4.8219999999999999E-2</v>
      </c>
      <c r="F13" s="13">
        <v>-5487257</v>
      </c>
      <c r="G13" s="14">
        <f>ROUND(F13/$F$25,5)</f>
        <v>7.5200000000000003E-2</v>
      </c>
      <c r="H13" s="12">
        <f>+C13+D13+F13</f>
        <v>10807557</v>
      </c>
    </row>
    <row r="14" spans="1:8" x14ac:dyDescent="0.25">
      <c r="A14" s="1">
        <f t="shared" ref="A14:A63" si="1">+A13+1</f>
        <v>3</v>
      </c>
      <c r="B14" s="11">
        <v>44228</v>
      </c>
      <c r="C14" s="12">
        <f t="shared" ref="C14:C24" si="2">+H13</f>
        <v>10807557</v>
      </c>
      <c r="D14" s="13">
        <f>3514032+72307</f>
        <v>3586339</v>
      </c>
      <c r="E14" s="14">
        <f t="shared" si="0"/>
        <v>5.0950000000000002E-2</v>
      </c>
      <c r="F14" s="13">
        <f>-2137635-42558</f>
        <v>-2180193</v>
      </c>
      <c r="G14" s="14">
        <f t="shared" ref="G14:G24" si="3">ROUND(F14/$F$25,5)</f>
        <v>2.988E-2</v>
      </c>
      <c r="H14" s="12">
        <f t="shared" ref="H14:H39" si="4">+C14+D14+F14</f>
        <v>12213703</v>
      </c>
    </row>
    <row r="15" spans="1:8" x14ac:dyDescent="0.25">
      <c r="A15" s="1">
        <f t="shared" si="1"/>
        <v>4</v>
      </c>
      <c r="B15" s="11">
        <v>44256</v>
      </c>
      <c r="C15" s="12">
        <f t="shared" si="2"/>
        <v>12213703</v>
      </c>
      <c r="D15" s="13">
        <v>5075409</v>
      </c>
      <c r="E15" s="14">
        <f t="shared" si="0"/>
        <v>7.2099999999999997E-2</v>
      </c>
      <c r="F15" s="13">
        <v>-4524121</v>
      </c>
      <c r="G15" s="14">
        <f t="shared" si="3"/>
        <v>6.2E-2</v>
      </c>
      <c r="H15" s="12">
        <f>+C15+D15+F15</f>
        <v>12764991</v>
      </c>
    </row>
    <row r="16" spans="1:8" x14ac:dyDescent="0.25">
      <c r="A16" s="1">
        <f t="shared" si="1"/>
        <v>5</v>
      </c>
      <c r="B16" s="11">
        <v>44287</v>
      </c>
      <c r="C16" s="12">
        <f t="shared" si="2"/>
        <v>12764991</v>
      </c>
      <c r="D16" s="13">
        <v>5455753</v>
      </c>
      <c r="E16" s="14">
        <f t="shared" si="0"/>
        <v>7.7509999999999996E-2</v>
      </c>
      <c r="F16" s="13">
        <v>-3543040</v>
      </c>
      <c r="G16" s="14">
        <f t="shared" si="3"/>
        <v>4.8559999999999999E-2</v>
      </c>
      <c r="H16" s="12">
        <f t="shared" si="4"/>
        <v>14677704</v>
      </c>
    </row>
    <row r="17" spans="1:13" x14ac:dyDescent="0.25">
      <c r="A17" s="1">
        <f t="shared" si="1"/>
        <v>6</v>
      </c>
      <c r="B17" s="11">
        <v>44317</v>
      </c>
      <c r="C17" s="12">
        <f t="shared" si="2"/>
        <v>14677704</v>
      </c>
      <c r="D17" s="13">
        <v>6586641</v>
      </c>
      <c r="E17" s="14">
        <f t="shared" si="0"/>
        <v>9.357E-2</v>
      </c>
      <c r="F17" s="13">
        <v>-4067708</v>
      </c>
      <c r="G17" s="14">
        <f t="shared" si="3"/>
        <v>5.5750000000000001E-2</v>
      </c>
      <c r="H17" s="12">
        <f t="shared" si="4"/>
        <v>17196637</v>
      </c>
    </row>
    <row r="18" spans="1:13" x14ac:dyDescent="0.25">
      <c r="A18" s="1">
        <f t="shared" si="1"/>
        <v>7</v>
      </c>
      <c r="B18" s="11">
        <v>44348</v>
      </c>
      <c r="C18" s="12">
        <f t="shared" si="2"/>
        <v>17196637</v>
      </c>
      <c r="D18" s="13">
        <v>7257107</v>
      </c>
      <c r="E18" s="14">
        <f t="shared" si="0"/>
        <v>0.1031</v>
      </c>
      <c r="F18" s="13">
        <v>-4400835</v>
      </c>
      <c r="G18" s="14">
        <f t="shared" si="3"/>
        <v>6.0310000000000002E-2</v>
      </c>
      <c r="H18" s="12">
        <f t="shared" si="4"/>
        <v>20052909</v>
      </c>
    </row>
    <row r="19" spans="1:13" x14ac:dyDescent="0.25">
      <c r="A19" s="1">
        <f t="shared" si="1"/>
        <v>8</v>
      </c>
      <c r="B19" s="11">
        <v>44378</v>
      </c>
      <c r="C19" s="12">
        <f t="shared" si="2"/>
        <v>20052909</v>
      </c>
      <c r="D19" s="13">
        <v>6886487</v>
      </c>
      <c r="E19" s="14">
        <f t="shared" si="0"/>
        <v>9.783E-2</v>
      </c>
      <c r="F19" s="13">
        <v>-4427359</v>
      </c>
      <c r="G19" s="14">
        <f t="shared" si="3"/>
        <v>6.0670000000000002E-2</v>
      </c>
      <c r="H19" s="12">
        <f t="shared" si="4"/>
        <v>22512037</v>
      </c>
    </row>
    <row r="20" spans="1:13" x14ac:dyDescent="0.25">
      <c r="A20" s="1">
        <f t="shared" si="1"/>
        <v>9</v>
      </c>
      <c r="B20" s="11">
        <v>44409</v>
      </c>
      <c r="C20" s="12">
        <f t="shared" si="2"/>
        <v>22512037</v>
      </c>
      <c r="D20" s="13">
        <v>6977340</v>
      </c>
      <c r="E20" s="14">
        <f t="shared" si="0"/>
        <v>9.912E-2</v>
      </c>
      <c r="F20" s="13">
        <v>-6449514</v>
      </c>
      <c r="G20" s="14">
        <f t="shared" si="3"/>
        <v>8.8389999999999996E-2</v>
      </c>
      <c r="H20" s="12">
        <f t="shared" si="4"/>
        <v>23039863</v>
      </c>
    </row>
    <row r="21" spans="1:13" x14ac:dyDescent="0.25">
      <c r="A21" s="1">
        <f t="shared" si="1"/>
        <v>10</v>
      </c>
      <c r="B21" s="11">
        <v>44440</v>
      </c>
      <c r="C21" s="12">
        <f t="shared" si="2"/>
        <v>23039863</v>
      </c>
      <c r="D21" s="13">
        <f>6730884-93933</f>
        <v>6636951</v>
      </c>
      <c r="E21" s="14">
        <f t="shared" si="0"/>
        <v>9.4289999999999999E-2</v>
      </c>
      <c r="F21" s="13">
        <v>-5328891</v>
      </c>
      <c r="G21" s="14">
        <f t="shared" si="3"/>
        <v>7.3029999999999998E-2</v>
      </c>
      <c r="H21" s="12">
        <f t="shared" si="4"/>
        <v>24347923</v>
      </c>
    </row>
    <row r="22" spans="1:13" x14ac:dyDescent="0.25">
      <c r="A22" s="1">
        <f t="shared" si="1"/>
        <v>11</v>
      </c>
      <c r="B22" s="11">
        <v>44470</v>
      </c>
      <c r="C22" s="12">
        <f t="shared" si="2"/>
        <v>24347923</v>
      </c>
      <c r="D22" s="13">
        <v>6392837</v>
      </c>
      <c r="E22" s="14">
        <f t="shared" si="0"/>
        <v>9.0819999999999998E-2</v>
      </c>
      <c r="F22" s="13">
        <v>-7188275</v>
      </c>
      <c r="G22" s="14">
        <f t="shared" si="3"/>
        <v>9.851E-2</v>
      </c>
      <c r="H22" s="12">
        <f t="shared" si="4"/>
        <v>23552485</v>
      </c>
    </row>
    <row r="23" spans="1:13" x14ac:dyDescent="0.25">
      <c r="A23" s="1">
        <f t="shared" si="1"/>
        <v>12</v>
      </c>
      <c r="B23" s="11">
        <v>44501</v>
      </c>
      <c r="C23" s="12">
        <f t="shared" si="2"/>
        <v>23552485</v>
      </c>
      <c r="D23" s="13">
        <v>6690589</v>
      </c>
      <c r="E23" s="14">
        <f t="shared" si="0"/>
        <v>9.5049999999999996E-2</v>
      </c>
      <c r="F23" s="13">
        <v>-10374700</v>
      </c>
      <c r="G23" s="14">
        <f t="shared" si="3"/>
        <v>0.14218</v>
      </c>
      <c r="H23" s="12">
        <f t="shared" si="4"/>
        <v>19868374</v>
      </c>
    </row>
    <row r="24" spans="1:13" x14ac:dyDescent="0.25">
      <c r="A24" s="1">
        <f t="shared" si="1"/>
        <v>13</v>
      </c>
      <c r="B24" s="11">
        <v>44531</v>
      </c>
      <c r="C24" s="12">
        <f t="shared" si="2"/>
        <v>19868374</v>
      </c>
      <c r="D24" s="13">
        <v>5451165</v>
      </c>
      <c r="E24" s="14">
        <f t="shared" si="0"/>
        <v>7.7439999999999995E-2</v>
      </c>
      <c r="F24" s="13">
        <v>-14997721</v>
      </c>
      <c r="G24" s="14">
        <f t="shared" si="3"/>
        <v>0.20552999999999999</v>
      </c>
      <c r="H24" s="12">
        <f t="shared" si="4"/>
        <v>10321818</v>
      </c>
      <c r="J24" s="15"/>
      <c r="M24" s="15"/>
    </row>
    <row r="25" spans="1:13" ht="15.75" thickBot="1" x14ac:dyDescent="0.3">
      <c r="A25" s="1">
        <f t="shared" si="1"/>
        <v>14</v>
      </c>
      <c r="B25" s="11" t="s">
        <v>22</v>
      </c>
      <c r="C25" s="12"/>
      <c r="D25" s="16">
        <f>SUM(D13:D24)</f>
        <v>70390822</v>
      </c>
      <c r="E25" s="17">
        <f>SUM(E13:E24)</f>
        <v>0.99999999999999989</v>
      </c>
      <c r="F25" s="16">
        <f>SUM(F13:F24)</f>
        <v>-72969614</v>
      </c>
      <c r="G25" s="17">
        <f>SUM(G13:G24)</f>
        <v>1.0000100000000001</v>
      </c>
      <c r="H25" s="12"/>
    </row>
    <row r="26" spans="1:13" ht="15.75" thickTop="1" x14ac:dyDescent="0.25">
      <c r="A26" s="1">
        <f t="shared" si="1"/>
        <v>15</v>
      </c>
      <c r="B26" s="11"/>
      <c r="C26" s="12"/>
      <c r="D26" s="13"/>
      <c r="E26" s="18"/>
      <c r="F26" s="13"/>
      <c r="G26" s="18"/>
      <c r="H26" s="12"/>
    </row>
    <row r="27" spans="1:13" x14ac:dyDescent="0.25">
      <c r="A27" s="1">
        <f t="shared" si="1"/>
        <v>16</v>
      </c>
      <c r="B27" s="11">
        <v>44531</v>
      </c>
      <c r="C27" s="12"/>
      <c r="D27" s="13"/>
      <c r="E27" s="18"/>
      <c r="F27" s="13"/>
      <c r="G27" s="18"/>
      <c r="H27" s="12">
        <f>+H24</f>
        <v>10321818</v>
      </c>
    </row>
    <row r="28" spans="1:13" x14ac:dyDescent="0.25">
      <c r="A28" s="1">
        <f t="shared" si="1"/>
        <v>17</v>
      </c>
      <c r="B28" s="11">
        <v>44562</v>
      </c>
      <c r="C28" s="12">
        <f>+H27</f>
        <v>10321818</v>
      </c>
      <c r="D28" s="12">
        <v>3471590</v>
      </c>
      <c r="E28" s="14">
        <f>ROUND(D28/$D$40,5)</f>
        <v>4.7570000000000001E-2</v>
      </c>
      <c r="F28" s="12">
        <v>-1670737</v>
      </c>
      <c r="G28" s="14">
        <f>ROUND(F28/$F$40,5)</f>
        <v>2.2890000000000001E-2</v>
      </c>
      <c r="H28" s="12">
        <f t="shared" si="4"/>
        <v>12122671</v>
      </c>
    </row>
    <row r="29" spans="1:13" x14ac:dyDescent="0.25">
      <c r="A29" s="1">
        <f t="shared" si="1"/>
        <v>18</v>
      </c>
      <c r="B29" s="11">
        <v>44593</v>
      </c>
      <c r="C29" s="12">
        <f>+H28</f>
        <v>12122671</v>
      </c>
      <c r="D29" s="12">
        <v>3984651</v>
      </c>
      <c r="E29" s="14">
        <f t="shared" ref="E29:E39" si="5">ROUND(D29/$D$40,5)</f>
        <v>5.4600000000000003E-2</v>
      </c>
      <c r="F29" s="12">
        <v>-4073733</v>
      </c>
      <c r="G29" s="14">
        <f t="shared" ref="G29:G39" si="6">ROUND(F29/$F$40,5)</f>
        <v>5.5820000000000002E-2</v>
      </c>
      <c r="H29" s="12">
        <f t="shared" si="4"/>
        <v>12033589</v>
      </c>
    </row>
    <row r="30" spans="1:13" x14ac:dyDescent="0.25">
      <c r="A30" s="1">
        <f t="shared" si="1"/>
        <v>19</v>
      </c>
      <c r="B30" s="11">
        <v>44621</v>
      </c>
      <c r="C30" s="12">
        <f t="shared" ref="C30:C39" si="7">+H29</f>
        <v>12033589</v>
      </c>
      <c r="D30" s="12">
        <v>5629433</v>
      </c>
      <c r="E30" s="14">
        <f t="shared" si="5"/>
        <v>7.7130000000000004E-2</v>
      </c>
      <c r="F30" s="12">
        <v>-4462796</v>
      </c>
      <c r="G30" s="14">
        <f t="shared" si="6"/>
        <v>6.1150000000000003E-2</v>
      </c>
      <c r="H30" s="12">
        <f t="shared" si="4"/>
        <v>13200226</v>
      </c>
    </row>
    <row r="31" spans="1:13" x14ac:dyDescent="0.25">
      <c r="A31" s="1">
        <f t="shared" si="1"/>
        <v>20</v>
      </c>
      <c r="B31" s="11">
        <v>44652</v>
      </c>
      <c r="C31" s="12">
        <f t="shared" si="7"/>
        <v>13200226</v>
      </c>
      <c r="D31" s="12">
        <v>6752335</v>
      </c>
      <c r="E31" s="14">
        <f t="shared" si="5"/>
        <v>9.2520000000000005E-2</v>
      </c>
      <c r="F31" s="12">
        <v>-3410904</v>
      </c>
      <c r="G31" s="14">
        <f t="shared" si="6"/>
        <v>4.6739999999999997E-2</v>
      </c>
      <c r="H31" s="12">
        <f t="shared" si="4"/>
        <v>16541657</v>
      </c>
    </row>
    <row r="32" spans="1:13" x14ac:dyDescent="0.25">
      <c r="A32" s="1">
        <f t="shared" si="1"/>
        <v>21</v>
      </c>
      <c r="B32" s="11">
        <v>44682</v>
      </c>
      <c r="C32" s="12">
        <f t="shared" si="7"/>
        <v>16541657</v>
      </c>
      <c r="D32" s="12">
        <v>7195466</v>
      </c>
      <c r="E32" s="14">
        <f t="shared" si="5"/>
        <v>9.8589999999999997E-2</v>
      </c>
      <c r="F32" s="12">
        <v>-3075302</v>
      </c>
      <c r="G32" s="14">
        <f t="shared" si="6"/>
        <v>4.2139999999999997E-2</v>
      </c>
      <c r="H32" s="12">
        <f t="shared" si="4"/>
        <v>20661821</v>
      </c>
    </row>
    <row r="33" spans="1:8" x14ac:dyDescent="0.25">
      <c r="A33" s="1">
        <f t="shared" si="1"/>
        <v>22</v>
      </c>
      <c r="B33" s="11">
        <v>44713</v>
      </c>
      <c r="C33" s="12">
        <f t="shared" si="7"/>
        <v>20661821</v>
      </c>
      <c r="D33" s="12">
        <v>7478524</v>
      </c>
      <c r="E33" s="14">
        <f t="shared" si="5"/>
        <v>0.10247000000000001</v>
      </c>
      <c r="F33" s="12">
        <v>-4833149</v>
      </c>
      <c r="G33" s="14">
        <f t="shared" si="6"/>
        <v>6.6220000000000001E-2</v>
      </c>
      <c r="H33" s="12">
        <f t="shared" si="4"/>
        <v>23307196</v>
      </c>
    </row>
    <row r="34" spans="1:8" x14ac:dyDescent="0.25">
      <c r="A34" s="1">
        <f t="shared" si="1"/>
        <v>23</v>
      </c>
      <c r="B34" s="11">
        <v>44743</v>
      </c>
      <c r="C34" s="12">
        <f t="shared" si="7"/>
        <v>23307196</v>
      </c>
      <c r="D34" s="12">
        <v>7035064</v>
      </c>
      <c r="E34" s="14">
        <f t="shared" si="5"/>
        <v>9.6390000000000003E-2</v>
      </c>
      <c r="F34" s="12">
        <v>-3903845</v>
      </c>
      <c r="G34" s="14">
        <f t="shared" si="6"/>
        <v>5.3490000000000003E-2</v>
      </c>
      <c r="H34" s="12">
        <f t="shared" si="4"/>
        <v>26438415</v>
      </c>
    </row>
    <row r="35" spans="1:8" x14ac:dyDescent="0.25">
      <c r="A35" s="1">
        <f t="shared" si="1"/>
        <v>24</v>
      </c>
      <c r="B35" s="11">
        <v>44774</v>
      </c>
      <c r="C35" s="12">
        <f t="shared" si="7"/>
        <v>26438415</v>
      </c>
      <c r="D35" s="12">
        <v>7917947</v>
      </c>
      <c r="E35" s="14">
        <f t="shared" si="5"/>
        <v>0.10849</v>
      </c>
      <c r="F35" s="12">
        <v>-5686887</v>
      </c>
      <c r="G35" s="14">
        <f t="shared" si="6"/>
        <v>7.7920000000000003E-2</v>
      </c>
      <c r="H35" s="12">
        <f t="shared" si="4"/>
        <v>28669475</v>
      </c>
    </row>
    <row r="36" spans="1:8" x14ac:dyDescent="0.25">
      <c r="A36" s="1">
        <f t="shared" si="1"/>
        <v>25</v>
      </c>
      <c r="B36" s="11">
        <v>44805</v>
      </c>
      <c r="C36" s="12">
        <f t="shared" si="7"/>
        <v>28669475</v>
      </c>
      <c r="D36" s="12">
        <v>8351078</v>
      </c>
      <c r="E36" s="14">
        <f t="shared" si="5"/>
        <v>0.11441999999999999</v>
      </c>
      <c r="F36" s="12">
        <v>-5697559</v>
      </c>
      <c r="G36" s="14">
        <f t="shared" si="6"/>
        <v>7.8070000000000001E-2</v>
      </c>
      <c r="H36" s="12">
        <f t="shared" si="4"/>
        <v>31322994</v>
      </c>
    </row>
    <row r="37" spans="1:8" x14ac:dyDescent="0.25">
      <c r="A37" s="1">
        <f t="shared" si="1"/>
        <v>26</v>
      </c>
      <c r="B37" s="11">
        <v>44835</v>
      </c>
      <c r="C37" s="12">
        <f t="shared" si="7"/>
        <v>31322994</v>
      </c>
      <c r="D37" s="12">
        <v>7954889</v>
      </c>
      <c r="E37" s="14">
        <f t="shared" si="5"/>
        <v>0.109</v>
      </c>
      <c r="F37" s="12">
        <v>-6716604</v>
      </c>
      <c r="G37" s="14">
        <f t="shared" si="6"/>
        <v>9.2030000000000001E-2</v>
      </c>
      <c r="H37" s="12">
        <f t="shared" si="4"/>
        <v>32561279</v>
      </c>
    </row>
    <row r="38" spans="1:8" x14ac:dyDescent="0.25">
      <c r="A38" s="1">
        <f t="shared" si="1"/>
        <v>27</v>
      </c>
      <c r="B38" s="11">
        <v>44866</v>
      </c>
      <c r="C38" s="12">
        <f t="shared" si="7"/>
        <v>32561279</v>
      </c>
      <c r="D38" s="12">
        <v>4175560</v>
      </c>
      <c r="E38" s="14">
        <f t="shared" si="5"/>
        <v>5.7209999999999997E-2</v>
      </c>
      <c r="F38" s="12">
        <f>-15990472</f>
        <v>-15990472</v>
      </c>
      <c r="G38" s="14">
        <f t="shared" si="6"/>
        <v>0.21909999999999999</v>
      </c>
      <c r="H38" s="12">
        <f t="shared" si="4"/>
        <v>20746367</v>
      </c>
    </row>
    <row r="39" spans="1:8" x14ac:dyDescent="0.25">
      <c r="A39" s="1">
        <f t="shared" si="1"/>
        <v>28</v>
      </c>
      <c r="B39" s="11">
        <v>44896</v>
      </c>
      <c r="C39" s="12">
        <f t="shared" si="7"/>
        <v>20746367</v>
      </c>
      <c r="D39" s="12">
        <v>3036814</v>
      </c>
      <c r="E39" s="14">
        <f t="shared" si="5"/>
        <v>4.1610000000000001E-2</v>
      </c>
      <c r="F39" s="12">
        <v>-13461363</v>
      </c>
      <c r="G39" s="14">
        <f t="shared" si="6"/>
        <v>0.18443999999999999</v>
      </c>
      <c r="H39" s="12">
        <f t="shared" si="4"/>
        <v>10321818</v>
      </c>
    </row>
    <row r="40" spans="1:8" ht="15.75" thickBot="1" x14ac:dyDescent="0.3">
      <c r="A40" s="1">
        <f t="shared" si="1"/>
        <v>29</v>
      </c>
      <c r="B40" s="7" t="s">
        <v>23</v>
      </c>
      <c r="C40" s="12"/>
      <c r="D40" s="19">
        <f>SUM(D28:D39)</f>
        <v>72983351</v>
      </c>
      <c r="E40" s="17">
        <f>SUM(E28:E39)</f>
        <v>1</v>
      </c>
      <c r="F40" s="19">
        <f>SUM(F28:F39)</f>
        <v>-72983351</v>
      </c>
      <c r="G40" s="17">
        <f>SUM(G28:G39)</f>
        <v>1.0000100000000001</v>
      </c>
      <c r="H40" s="12"/>
    </row>
    <row r="41" spans="1:8" ht="15.75" thickTop="1" x14ac:dyDescent="0.25">
      <c r="A41" s="1">
        <f t="shared" si="1"/>
        <v>30</v>
      </c>
      <c r="B41" s="7"/>
      <c r="C41" s="20"/>
      <c r="D41" s="20"/>
      <c r="E41" s="20"/>
      <c r="F41" s="20"/>
      <c r="G41" s="20"/>
      <c r="H41" s="20"/>
    </row>
    <row r="42" spans="1:8" x14ac:dyDescent="0.25">
      <c r="A42" s="1">
        <f t="shared" si="1"/>
        <v>31</v>
      </c>
      <c r="C42" s="21" t="s">
        <v>24</v>
      </c>
    </row>
    <row r="43" spans="1:8" x14ac:dyDescent="0.25">
      <c r="A43" s="1">
        <f t="shared" si="1"/>
        <v>32</v>
      </c>
      <c r="C43" s="2" t="s">
        <v>25</v>
      </c>
    </row>
    <row r="44" spans="1:8" x14ac:dyDescent="0.25">
      <c r="A44" s="1">
        <f t="shared" si="1"/>
        <v>33</v>
      </c>
      <c r="C44" s="2" t="s">
        <v>26</v>
      </c>
    </row>
    <row r="45" spans="1:8" x14ac:dyDescent="0.25">
      <c r="A45" s="1">
        <f t="shared" si="1"/>
        <v>34</v>
      </c>
    </row>
    <row r="46" spans="1:8" x14ac:dyDescent="0.25">
      <c r="A46" s="1">
        <f t="shared" si="1"/>
        <v>35</v>
      </c>
    </row>
    <row r="47" spans="1:8" x14ac:dyDescent="0.25">
      <c r="A47" s="1">
        <f t="shared" si="1"/>
        <v>36</v>
      </c>
      <c r="C47" s="21" t="s">
        <v>27</v>
      </c>
    </row>
    <row r="48" spans="1:8" x14ac:dyDescent="0.25">
      <c r="A48" s="1">
        <f t="shared" si="1"/>
        <v>37</v>
      </c>
      <c r="C48" s="1">
        <v>2021</v>
      </c>
      <c r="D48" s="4">
        <v>70452000</v>
      </c>
      <c r="E48" s="4"/>
      <c r="F48" s="2" t="s">
        <v>28</v>
      </c>
    </row>
    <row r="49" spans="1:6" ht="15.75" thickBot="1" x14ac:dyDescent="0.3">
      <c r="A49" s="1">
        <f t="shared" si="1"/>
        <v>38</v>
      </c>
      <c r="C49" s="2" t="s">
        <v>29</v>
      </c>
      <c r="D49" s="22">
        <f>+D25-D48</f>
        <v>-61178</v>
      </c>
      <c r="E49" s="4"/>
      <c r="F49" s="2" t="s">
        <v>30</v>
      </c>
    </row>
    <row r="50" spans="1:6" ht="15.75" thickTop="1" x14ac:dyDescent="0.25">
      <c r="A50" s="1">
        <f t="shared" si="1"/>
        <v>39</v>
      </c>
      <c r="D50" s="15"/>
      <c r="E50" s="15"/>
    </row>
    <row r="51" spans="1:6" x14ac:dyDescent="0.25">
      <c r="A51" s="1">
        <f t="shared" si="1"/>
        <v>40</v>
      </c>
    </row>
    <row r="52" spans="1:6" x14ac:dyDescent="0.25">
      <c r="A52" s="1">
        <f t="shared" si="1"/>
        <v>41</v>
      </c>
      <c r="C52" s="2" t="s">
        <v>31</v>
      </c>
    </row>
    <row r="53" spans="1:6" x14ac:dyDescent="0.25">
      <c r="A53" s="1">
        <f t="shared" si="1"/>
        <v>42</v>
      </c>
      <c r="C53" s="1">
        <v>2022</v>
      </c>
      <c r="D53" s="4">
        <v>69007000</v>
      </c>
      <c r="E53" s="4"/>
      <c r="F53" s="2" t="s">
        <v>28</v>
      </c>
    </row>
    <row r="54" spans="1:6" ht="15.75" thickBot="1" x14ac:dyDescent="0.3">
      <c r="A54" s="1">
        <f t="shared" si="1"/>
        <v>43</v>
      </c>
      <c r="C54" s="2" t="s">
        <v>29</v>
      </c>
      <c r="D54" s="23">
        <f>+D40-D53</f>
        <v>3976351</v>
      </c>
      <c r="E54" s="15"/>
    </row>
    <row r="55" spans="1:6" ht="15.75" thickTop="1" x14ac:dyDescent="0.25">
      <c r="A55" s="1">
        <f t="shared" si="1"/>
        <v>44</v>
      </c>
    </row>
    <row r="56" spans="1:6" x14ac:dyDescent="0.25">
      <c r="A56" s="1">
        <f t="shared" si="1"/>
        <v>45</v>
      </c>
      <c r="D56" s="4">
        <v>5590000</v>
      </c>
      <c r="E56" s="4"/>
      <c r="F56" s="2" t="s">
        <v>32</v>
      </c>
    </row>
    <row r="57" spans="1:6" x14ac:dyDescent="0.25">
      <c r="A57" s="1">
        <f t="shared" si="1"/>
        <v>46</v>
      </c>
      <c r="D57" s="15">
        <v>-1613649</v>
      </c>
      <c r="E57" s="15"/>
      <c r="F57" s="2" t="s">
        <v>33</v>
      </c>
    </row>
    <row r="58" spans="1:6" ht="15.75" thickBot="1" x14ac:dyDescent="0.3">
      <c r="A58" s="1">
        <f t="shared" si="1"/>
        <v>47</v>
      </c>
      <c r="D58" s="23">
        <f>SUM(D56:D57)</f>
        <v>3976351</v>
      </c>
      <c r="E58" s="15"/>
      <c r="F58" s="2" t="s">
        <v>34</v>
      </c>
    </row>
    <row r="59" spans="1:6" ht="15.75" thickTop="1" x14ac:dyDescent="0.25">
      <c r="A59" s="1">
        <f t="shared" si="1"/>
        <v>48</v>
      </c>
    </row>
    <row r="60" spans="1:6" x14ac:dyDescent="0.25">
      <c r="A60" s="1">
        <f t="shared" si="1"/>
        <v>49</v>
      </c>
      <c r="C60" s="2" t="s">
        <v>35</v>
      </c>
    </row>
    <row r="61" spans="1:6" x14ac:dyDescent="0.25">
      <c r="A61" s="1">
        <f t="shared" si="1"/>
        <v>50</v>
      </c>
      <c r="C61" s="2" t="s">
        <v>36</v>
      </c>
      <c r="D61" s="15">
        <f>+D25</f>
        <v>70390822</v>
      </c>
    </row>
    <row r="62" spans="1:6" x14ac:dyDescent="0.25">
      <c r="A62" s="1">
        <f t="shared" si="1"/>
        <v>51</v>
      </c>
      <c r="C62" s="2" t="s">
        <v>37</v>
      </c>
      <c r="D62" s="15">
        <f>-F25</f>
        <v>72969614</v>
      </c>
    </row>
    <row r="63" spans="1:6" ht="15.75" thickBot="1" x14ac:dyDescent="0.3">
      <c r="A63" s="1">
        <f t="shared" si="1"/>
        <v>52</v>
      </c>
      <c r="C63" s="24" t="s">
        <v>38</v>
      </c>
      <c r="D63" s="23">
        <f>+D61-D62</f>
        <v>-2578792</v>
      </c>
    </row>
    <row r="64" spans="1:6" ht="15.75" thickTop="1" x14ac:dyDescent="0.25"/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CWIP rollforward</vt:lpstr>
      <vt:lpstr>'CWIP rollforward'!Print_Area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Ryan \ John</cp:lastModifiedBy>
  <cp:lastPrinted>2021-08-23T19:44:18Z</cp:lastPrinted>
  <dcterms:created xsi:type="dcterms:W3CDTF">2021-08-23T19:43:05Z</dcterms:created>
  <dcterms:modified xsi:type="dcterms:W3CDTF">2021-09-07T17:01:53Z</dcterms:modified>
</cp:coreProperties>
</file>