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x-19\home\Monica.Braun\May 2021 GCR\Public Filing\"/>
    </mc:Choice>
  </mc:AlternateContent>
  <xr:revisionPtr revIDLastSave="0" documentId="8_{31CA1AE7-4F75-4B78-BD34-75C634907C86}" xr6:coauthVersionLast="36" xr6:coauthVersionMax="36" xr10:uidLastSave="{00000000-0000-0000-0000-000000000000}"/>
  <bookViews>
    <workbookView xWindow="0" yWindow="0" windowWidth="20490" windowHeight="5865" activeTab="1" xr2:uid="{00000000-000D-0000-FFFF-FFFF00000000}"/>
  </bookViews>
  <sheets>
    <sheet name="Detail" sheetId="1" r:id="rId1"/>
    <sheet name="Summar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6" i="4" l="1"/>
  <c r="R16" i="4"/>
  <c r="I16" i="4"/>
  <c r="F16" i="4"/>
  <c r="U15" i="4"/>
  <c r="R15" i="4"/>
  <c r="I15" i="4"/>
  <c r="F15" i="4"/>
  <c r="U14" i="4"/>
  <c r="R14" i="4"/>
  <c r="I14" i="4"/>
  <c r="F14" i="4"/>
  <c r="U13" i="4"/>
  <c r="R13" i="4"/>
  <c r="I13" i="4"/>
  <c r="F13" i="4"/>
  <c r="U12" i="4"/>
  <c r="R12" i="4"/>
  <c r="I12" i="4"/>
  <c r="F12" i="4"/>
  <c r="U11" i="4"/>
  <c r="R11" i="4"/>
  <c r="I11" i="4"/>
  <c r="F11" i="4"/>
  <c r="U10" i="4"/>
  <c r="R10" i="4"/>
  <c r="I10" i="4"/>
  <c r="F10" i="4"/>
  <c r="U9" i="4"/>
  <c r="R9" i="4"/>
  <c r="I9" i="4"/>
  <c r="F9" i="4"/>
  <c r="U8" i="4"/>
  <c r="R8" i="4"/>
  <c r="I8" i="4"/>
  <c r="F8" i="4"/>
  <c r="U7" i="4"/>
  <c r="R7" i="4"/>
  <c r="I7" i="4"/>
  <c r="F7" i="4"/>
  <c r="U6" i="4"/>
  <c r="R6" i="4"/>
  <c r="I6" i="4"/>
  <c r="F6" i="4"/>
  <c r="U5" i="4"/>
  <c r="R5" i="4"/>
  <c r="I5" i="4"/>
  <c r="F5" i="4"/>
  <c r="H5" i="1"/>
  <c r="H6" i="1"/>
  <c r="H7" i="1"/>
  <c r="H8" i="1"/>
  <c r="H9" i="1"/>
  <c r="H10" i="1"/>
  <c r="H11" i="1"/>
  <c r="H12" i="1"/>
  <c r="H13" i="1"/>
  <c r="H14" i="1"/>
  <c r="H15" i="1"/>
  <c r="F5" i="1"/>
  <c r="F6" i="1"/>
  <c r="F7" i="1"/>
  <c r="F8" i="1"/>
  <c r="F9" i="1"/>
  <c r="F10" i="1"/>
  <c r="F11" i="1"/>
  <c r="F12" i="1"/>
  <c r="F13" i="1"/>
  <c r="F14" i="1"/>
  <c r="F15" i="1"/>
  <c r="H4" i="1"/>
  <c r="F4" i="1"/>
  <c r="Q15" i="1"/>
  <c r="Q5" i="1"/>
  <c r="Q6" i="1"/>
  <c r="Q7" i="1"/>
  <c r="Q8" i="1"/>
  <c r="Q9" i="1"/>
  <c r="Q10" i="1"/>
  <c r="Q11" i="1"/>
  <c r="Q12" i="1"/>
  <c r="Q13" i="1"/>
  <c r="Q14" i="1"/>
  <c r="Q4" i="1"/>
  <c r="O5" i="1"/>
  <c r="O6" i="1"/>
  <c r="O7" i="1"/>
  <c r="O8" i="1"/>
  <c r="O9" i="1"/>
  <c r="O10" i="1"/>
  <c r="O11" i="1"/>
  <c r="O12" i="1"/>
  <c r="O13" i="1"/>
  <c r="O14" i="1"/>
  <c r="O15" i="1"/>
  <c r="O4" i="1"/>
  <c r="S4" i="1" l="1"/>
  <c r="S12" i="1"/>
  <c r="S8" i="1"/>
  <c r="S15" i="1"/>
  <c r="S11" i="1"/>
  <c r="S7" i="1"/>
  <c r="S14" i="1"/>
  <c r="S10" i="1"/>
  <c r="S6" i="1"/>
  <c r="S13" i="1"/>
  <c r="S9" i="1"/>
  <c r="S5" i="1"/>
  <c r="X5" i="4"/>
  <c r="X6" i="4"/>
  <c r="X7" i="4"/>
  <c r="X8" i="4"/>
  <c r="X9" i="4"/>
  <c r="X10" i="4"/>
  <c r="X11" i="4"/>
  <c r="X12" i="4"/>
  <c r="X13" i="4"/>
  <c r="X14" i="4"/>
  <c r="X15" i="4"/>
  <c r="X16" i="4"/>
  <c r="U9" i="1"/>
  <c r="U5" i="1"/>
  <c r="U7" i="1"/>
  <c r="U11" i="1"/>
  <c r="U12" i="1"/>
  <c r="U13" i="1"/>
  <c r="U14" i="1"/>
  <c r="U15" i="1"/>
  <c r="U10" i="1"/>
  <c r="U8" i="1"/>
  <c r="U6" i="1"/>
  <c r="U4" i="1"/>
</calcChain>
</file>

<file path=xl/sharedStrings.xml><?xml version="1.0" encoding="utf-8"?>
<sst xmlns="http://schemas.openxmlformats.org/spreadsheetml/2006/main" count="72" uniqueCount="54">
  <si>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</si>
  <si>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</si>
  <si>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</si>
  <si>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</si>
  <si>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</si>
  <si>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</si>
  <si>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</si>
  <si>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</si>
  <si>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</si>
  <si>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</si>
  <si>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</si>
  <si>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</si>
  <si>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Month</t>
  </si>
  <si>
    <t>Read Date</t>
  </si>
  <si>
    <t>EAP Rate</t>
  </si>
  <si>
    <t>GCR Rate</t>
  </si>
  <si>
    <t>PRP Rate</t>
  </si>
  <si>
    <t>Base Rate</t>
  </si>
  <si>
    <t>Customer Charge</t>
  </si>
  <si>
    <t>WNA</t>
  </si>
  <si>
    <t>Total</t>
  </si>
  <si>
    <t>Usage (ccf)</t>
  </si>
  <si>
    <t>TCJA Rate</t>
  </si>
  <si>
    <t>CEP</t>
  </si>
  <si>
    <t>UGRLT</t>
  </si>
  <si>
    <t>GTI Rate</t>
  </si>
  <si>
    <t>CEP Rate</t>
  </si>
  <si>
    <t>GTI</t>
  </si>
  <si>
    <t>Base</t>
  </si>
  <si>
    <t>GCR</t>
  </si>
  <si>
    <t>Usage (Ccf)</t>
  </si>
  <si>
    <t>Base Rate Billed</t>
  </si>
  <si>
    <t>GCR Rate Billed</t>
  </si>
  <si>
    <t>Customer Charge Billed</t>
  </si>
  <si>
    <t>EAP Rate Billed</t>
  </si>
  <si>
    <t>PRP Rate Billed</t>
  </si>
  <si>
    <t>TCJA Rate Billed</t>
  </si>
  <si>
    <t>CEP Rate Billed</t>
  </si>
  <si>
    <t>GTI Rate Billed</t>
  </si>
  <si>
    <t>UGRLT Billed</t>
  </si>
  <si>
    <t>Monthly Bill Total</t>
  </si>
  <si>
    <t>Check totals</t>
  </si>
  <si>
    <t>Delta Natural Gas Company, Inc.</t>
  </si>
  <si>
    <t>Meter Read Date</t>
  </si>
  <si>
    <t>Twelve Month Customer Billing History Report - Residential</t>
  </si>
  <si>
    <t>LEGEND:</t>
  </si>
  <si>
    <t xml:space="preserve">EAP:  Energy Assistance Program </t>
  </si>
  <si>
    <t>GCR:  Gas Cost Recovery</t>
  </si>
  <si>
    <t xml:space="preserve">PRP:  Pipe Replacement Program </t>
  </si>
  <si>
    <t>TCJA:  Tax Cuts and Jobs Act</t>
  </si>
  <si>
    <t>WNA: Weather Normalization Adjustment</t>
  </si>
  <si>
    <t>CEP: Conservation/Efficiency Program</t>
  </si>
  <si>
    <t>GTI:  Gas Technology Institute Research and Development</t>
  </si>
  <si>
    <t xml:space="preserve">UGRLT:  School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</si>
</sst>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0_);_(* \(#,##0.00000\);_(* &quot;-&quot;??_);_(@_)"/>
    <numFmt numFmtId="165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43" fontId="0" fillId="0" borderId="0" xfId="1" applyFont="1" applyAlignment="1">
      <alignment horizontal="center"/>
    </xf>
    <xf numFmtId="1" fontId="0" fillId="0" borderId="0" xfId="1" applyNumberFormat="1" applyFont="1" applyAlignment="1">
      <alignment horizontal="right"/>
    </xf>
    <xf numFmtId="14" fontId="0" fillId="0" borderId="0" xfId="1" applyNumberFormat="1" applyFont="1" applyAlignment="1">
      <alignment horizontal="center"/>
    </xf>
    <xf numFmtId="0" fontId="0" fillId="0" borderId="0" xfId="0" quotePrefix="1" applyFont="1"/>
    <xf numFmtId="14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43" fontId="0" fillId="2" borderId="0" xfId="1" applyFont="1" applyFill="1"/>
    <xf numFmtId="43" fontId="0" fillId="2" borderId="0" xfId="0" applyNumberFormat="1" applyFont="1" applyFill="1"/>
    <xf numFmtId="43" fontId="0" fillId="0" borderId="0" xfId="1" applyFont="1" applyFill="1" applyAlignment="1">
      <alignment horizontal="center"/>
    </xf>
    <xf numFmtId="43" fontId="0" fillId="0" borderId="0" xfId="0" applyNumberFormat="1" applyFont="1" applyFill="1"/>
    <xf numFmtId="43" fontId="0" fillId="0" borderId="0" xfId="1" applyFont="1" applyFill="1"/>
    <xf numFmtId="0" fontId="2" fillId="3" borderId="0" xfId="0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3" fontId="0" fillId="4" borderId="0" xfId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5" fontId="0" fillId="5" borderId="0" xfId="1" applyNumberFormat="1" applyFont="1" applyFill="1" applyAlignment="1">
      <alignment horizontal="center"/>
    </xf>
    <xf numFmtId="43" fontId="0" fillId="5" borderId="0" xfId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3" fontId="0" fillId="6" borderId="0" xfId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164" fontId="0" fillId="6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1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5" fontId="0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3"/>
  <sheetViews>
    <sheetView topLeftCell="F1" zoomScale="80" zoomScaleNormal="80" workbookViewId="0">
      <selection activeCell="T3" sqref="T3:U3"/>
    </sheetView>
  </sheetViews>
  <sheetFormatPr defaultColWidth="9" defaultRowHeight="15" x14ac:dyDescent="0.25"/>
  <cols>
    <col min="1" max="2" width="9" style="3"/>
    <col min="3" max="8" width="12.5703125" style="2" customWidth="1"/>
    <col min="9" max="9" width="14.28515625" style="2" bestFit="1" customWidth="1"/>
    <col min="10" max="17" width="12.5703125" style="2" customWidth="1"/>
    <col min="18" max="18" width="12.5703125" style="27" customWidth="1"/>
    <col min="19" max="19" width="12.5703125" style="2" customWidth="1"/>
    <col min="20" max="16384" width="9" style="3"/>
  </cols>
  <sheetData>
    <row r="2" spans="1:24" x14ac:dyDescent="0.25">
      <c r="A2" s="3">
        <v>207747</v>
      </c>
    </row>
    <row r="3" spans="1:24" x14ac:dyDescent="0.25">
      <c r="B3" s="1" t="s">
        <v>12</v>
      </c>
      <c r="C3" s="1" t="s">
        <v>13</v>
      </c>
      <c r="D3" s="1" t="s">
        <v>21</v>
      </c>
      <c r="E3" s="18" t="s">
        <v>17</v>
      </c>
      <c r="F3" s="18" t="s">
        <v>28</v>
      </c>
      <c r="G3" s="23" t="s">
        <v>15</v>
      </c>
      <c r="H3" s="23" t="s">
        <v>29</v>
      </c>
      <c r="I3" s="1" t="s">
        <v>18</v>
      </c>
      <c r="J3" s="1" t="s">
        <v>14</v>
      </c>
      <c r="K3" s="1" t="s">
        <v>16</v>
      </c>
      <c r="L3" s="1" t="s">
        <v>22</v>
      </c>
      <c r="M3" s="1" t="s">
        <v>19</v>
      </c>
      <c r="N3" s="15" t="s">
        <v>26</v>
      </c>
      <c r="O3" s="15" t="s">
        <v>23</v>
      </c>
      <c r="P3" s="20" t="s">
        <v>25</v>
      </c>
      <c r="Q3" s="20" t="s">
        <v>27</v>
      </c>
      <c r="R3" s="28" t="s">
        <v>24</v>
      </c>
      <c r="S3" s="1" t="s">
        <v>20</v>
      </c>
      <c r="T3" s="36" t="s">
        <v>41</v>
      </c>
      <c r="U3" s="36"/>
    </row>
    <row r="4" spans="1:24" x14ac:dyDescent="0.25">
      <c r="B4" s="7" t="s">
        <v>0</v>
      </c>
      <c r="C4" s="6">
        <v>43766</v>
      </c>
      <c r="D4" s="5">
        <v>5</v>
      </c>
      <c r="E4" s="25">
        <v>0.43185000000000001</v>
      </c>
      <c r="F4" s="19">
        <f>ROUND(D4*E4,2)</f>
        <v>2.16</v>
      </c>
      <c r="G4" s="26">
        <v>0.43325000000000002</v>
      </c>
      <c r="H4" s="24">
        <f>ROUND(D4*G4,2)</f>
        <v>2.17</v>
      </c>
      <c r="I4" s="4">
        <v>20.7</v>
      </c>
      <c r="J4" s="4">
        <v>0.2</v>
      </c>
      <c r="K4" s="4">
        <v>4.16</v>
      </c>
      <c r="L4" s="4">
        <v>-3.83</v>
      </c>
      <c r="M4" s="4">
        <v>0</v>
      </c>
      <c r="N4" s="16">
        <v>2.053E-2</v>
      </c>
      <c r="O4" s="17">
        <f>ROUND(D4*N4,2)</f>
        <v>0.1</v>
      </c>
      <c r="P4" s="21">
        <v>2.0000000000000001E-4</v>
      </c>
      <c r="Q4" s="22">
        <f t="shared" ref="Q4:Q15" si="0">ROUND(D4*P4,2)</f>
        <v>0</v>
      </c>
      <c r="R4" s="12">
        <v>0.77</v>
      </c>
      <c r="S4" s="4">
        <f t="shared" ref="S4:S15" si="1">F4+H4+I4+J4+K4+L4+M4+O4+Q4+R4</f>
        <v>26.430000000000003</v>
      </c>
      <c r="T4" s="10">
        <v>26.43</v>
      </c>
      <c r="U4" s="11">
        <f>S4-T4</f>
        <v>0</v>
      </c>
    </row>
    <row r="5" spans="1:24" x14ac:dyDescent="0.25">
      <c r="B5" s="7" t="s">
        <v>1</v>
      </c>
      <c r="C5" s="6">
        <v>43795</v>
      </c>
      <c r="D5" s="5">
        <v>33</v>
      </c>
      <c r="E5" s="25">
        <v>0.43185000000000001</v>
      </c>
      <c r="F5" s="19">
        <f t="shared" ref="F5:F15" si="2">ROUND(D5*E5,2)</f>
        <v>14.25</v>
      </c>
      <c r="G5" s="26">
        <v>0.43325000000000002</v>
      </c>
      <c r="H5" s="24">
        <f t="shared" ref="H5:H15" si="3">ROUND(D5*G5,2)</f>
        <v>14.3</v>
      </c>
      <c r="I5" s="4">
        <v>20.7</v>
      </c>
      <c r="J5" s="4">
        <v>0.2</v>
      </c>
      <c r="K5" s="4">
        <v>4.16</v>
      </c>
      <c r="L5" s="4">
        <v>-3.83</v>
      </c>
      <c r="M5" s="4">
        <v>-2.39</v>
      </c>
      <c r="N5" s="16">
        <v>2.053E-2</v>
      </c>
      <c r="O5" s="17">
        <f t="shared" ref="O5:O15" si="4">ROUND(D5*N5,2)</f>
        <v>0.68</v>
      </c>
      <c r="P5" s="21">
        <v>2.0000000000000001E-4</v>
      </c>
      <c r="Q5" s="22">
        <f t="shared" si="0"/>
        <v>0.01</v>
      </c>
      <c r="R5" s="12">
        <v>1.45</v>
      </c>
      <c r="S5" s="4">
        <f t="shared" si="1"/>
        <v>49.53</v>
      </c>
      <c r="T5" s="10">
        <v>49.53</v>
      </c>
      <c r="U5" s="11">
        <f t="shared" ref="U5:U15" si="5">S5-T5</f>
        <v>0</v>
      </c>
    </row>
    <row r="6" spans="1:24" x14ac:dyDescent="0.25">
      <c r="B6" s="7" t="s">
        <v>2</v>
      </c>
      <c r="C6" s="6">
        <v>43826</v>
      </c>
      <c r="D6" s="5">
        <v>62</v>
      </c>
      <c r="E6" s="25">
        <v>0.43185000000000001</v>
      </c>
      <c r="F6" s="19">
        <f t="shared" si="2"/>
        <v>26.77</v>
      </c>
      <c r="G6" s="26">
        <v>0.43325000000000002</v>
      </c>
      <c r="H6" s="24">
        <f t="shared" si="3"/>
        <v>26.86</v>
      </c>
      <c r="I6" s="4">
        <v>20.7</v>
      </c>
      <c r="J6" s="4">
        <v>0.2</v>
      </c>
      <c r="K6" s="4">
        <v>4.16</v>
      </c>
      <c r="L6" s="4">
        <v>-3.83</v>
      </c>
      <c r="M6" s="4">
        <v>4.4800000000000004</v>
      </c>
      <c r="N6" s="16">
        <v>2.053E-2</v>
      </c>
      <c r="O6" s="17">
        <f t="shared" si="4"/>
        <v>1.27</v>
      </c>
      <c r="P6" s="21">
        <v>2.0000000000000001E-4</v>
      </c>
      <c r="Q6" s="22">
        <f t="shared" si="0"/>
        <v>0.01</v>
      </c>
      <c r="R6" s="12">
        <v>2.42</v>
      </c>
      <c r="S6" s="4">
        <f t="shared" si="1"/>
        <v>83.04</v>
      </c>
      <c r="T6" s="10">
        <v>83.04</v>
      </c>
      <c r="U6" s="11">
        <f t="shared" si="5"/>
        <v>0</v>
      </c>
    </row>
    <row r="7" spans="1:24" x14ac:dyDescent="0.25">
      <c r="B7" s="7" t="s">
        <v>3</v>
      </c>
      <c r="C7" s="6">
        <v>43857</v>
      </c>
      <c r="D7" s="5">
        <v>46</v>
      </c>
      <c r="E7" s="25">
        <v>0.43185000000000001</v>
      </c>
      <c r="F7" s="19">
        <f t="shared" si="2"/>
        <v>19.87</v>
      </c>
      <c r="G7" s="26">
        <v>0.41688999999999998</v>
      </c>
      <c r="H7" s="24">
        <f t="shared" si="3"/>
        <v>19.18</v>
      </c>
      <c r="I7" s="12">
        <v>20.7</v>
      </c>
      <c r="J7" s="12">
        <v>0.2</v>
      </c>
      <c r="K7" s="12">
        <v>4.16</v>
      </c>
      <c r="L7" s="12">
        <v>-3.83</v>
      </c>
      <c r="M7" s="12">
        <v>10.08</v>
      </c>
      <c r="N7" s="16">
        <v>9.9600000000000001E-3</v>
      </c>
      <c r="O7" s="17">
        <f t="shared" si="4"/>
        <v>0.46</v>
      </c>
      <c r="P7" s="21">
        <v>2.0000000000000001E-4</v>
      </c>
      <c r="Q7" s="22">
        <f t="shared" si="0"/>
        <v>0.01</v>
      </c>
      <c r="R7" s="12">
        <v>2.13</v>
      </c>
      <c r="S7" s="4">
        <f t="shared" si="1"/>
        <v>72.959999999999994</v>
      </c>
      <c r="T7" s="10">
        <v>72.959999999999994</v>
      </c>
      <c r="U7" s="11">
        <f t="shared" si="5"/>
        <v>0</v>
      </c>
      <c r="W7" s="13"/>
      <c r="X7" s="14"/>
    </row>
    <row r="8" spans="1:24" x14ac:dyDescent="0.25">
      <c r="B8" s="7" t="s">
        <v>4</v>
      </c>
      <c r="C8" s="6">
        <v>43885</v>
      </c>
      <c r="D8" s="5">
        <v>54</v>
      </c>
      <c r="E8" s="25">
        <v>0.43185000000000001</v>
      </c>
      <c r="F8" s="19">
        <f t="shared" si="2"/>
        <v>23.32</v>
      </c>
      <c r="G8" s="26">
        <v>0.41688999999999998</v>
      </c>
      <c r="H8" s="24">
        <f t="shared" si="3"/>
        <v>22.51</v>
      </c>
      <c r="I8" s="4">
        <v>20.7</v>
      </c>
      <c r="J8" s="4">
        <v>0.2</v>
      </c>
      <c r="K8" s="4">
        <v>4.16</v>
      </c>
      <c r="L8" s="4">
        <v>-3.83</v>
      </c>
      <c r="M8" s="4">
        <v>0.36</v>
      </c>
      <c r="N8" s="16">
        <v>9.9600000000000001E-3</v>
      </c>
      <c r="O8" s="17">
        <f t="shared" si="4"/>
        <v>0.54</v>
      </c>
      <c r="P8" s="21">
        <v>2.0000000000000001E-4</v>
      </c>
      <c r="Q8" s="22">
        <f t="shared" si="0"/>
        <v>0.01</v>
      </c>
      <c r="R8" s="12">
        <v>2.04</v>
      </c>
      <c r="S8" s="4">
        <f t="shared" si="1"/>
        <v>70.010000000000019</v>
      </c>
      <c r="T8" s="10">
        <v>70.010000000000005</v>
      </c>
      <c r="U8" s="11">
        <f t="shared" si="5"/>
        <v>0</v>
      </c>
    </row>
    <row r="9" spans="1:24" x14ac:dyDescent="0.25">
      <c r="B9" s="7" t="s">
        <v>5</v>
      </c>
      <c r="C9" s="6">
        <v>43913</v>
      </c>
      <c r="D9" s="5">
        <v>30</v>
      </c>
      <c r="E9" s="25">
        <v>0.43185000000000001</v>
      </c>
      <c r="F9" s="19">
        <f t="shared" si="2"/>
        <v>12.96</v>
      </c>
      <c r="G9" s="26">
        <v>0.41688999999999998</v>
      </c>
      <c r="H9" s="24">
        <f t="shared" si="3"/>
        <v>12.51</v>
      </c>
      <c r="I9" s="4">
        <v>20.7</v>
      </c>
      <c r="J9" s="4">
        <v>0.2</v>
      </c>
      <c r="K9" s="4">
        <v>4.16</v>
      </c>
      <c r="L9" s="4">
        <v>-3.83</v>
      </c>
      <c r="M9" s="4">
        <v>1.48</v>
      </c>
      <c r="N9" s="16">
        <v>9.9600000000000001E-3</v>
      </c>
      <c r="O9" s="17">
        <f t="shared" si="4"/>
        <v>0.3</v>
      </c>
      <c r="P9" s="21">
        <v>2.0000000000000001E-4</v>
      </c>
      <c r="Q9" s="22">
        <f t="shared" si="0"/>
        <v>0.01</v>
      </c>
      <c r="R9" s="12">
        <v>1.45</v>
      </c>
      <c r="S9" s="4">
        <f t="shared" si="1"/>
        <v>49.94</v>
      </c>
      <c r="T9" s="10">
        <v>49.94</v>
      </c>
      <c r="U9" s="11">
        <f t="shared" si="5"/>
        <v>0</v>
      </c>
    </row>
    <row r="10" spans="1:24" x14ac:dyDescent="0.25">
      <c r="B10" s="7" t="s">
        <v>6</v>
      </c>
      <c r="C10" s="6">
        <v>43944</v>
      </c>
      <c r="D10" s="5">
        <v>15</v>
      </c>
      <c r="E10" s="25">
        <v>0.43185000000000001</v>
      </c>
      <c r="F10" s="19">
        <f t="shared" si="2"/>
        <v>6.48</v>
      </c>
      <c r="G10" s="26">
        <v>0.48337999999999998</v>
      </c>
      <c r="H10" s="24">
        <f t="shared" si="3"/>
        <v>7.25</v>
      </c>
      <c r="I10" s="4">
        <v>20.7</v>
      </c>
      <c r="J10" s="4">
        <v>0.2</v>
      </c>
      <c r="K10" s="4">
        <v>4.16</v>
      </c>
      <c r="L10" s="4">
        <v>-3.83</v>
      </c>
      <c r="M10" s="4">
        <v>0</v>
      </c>
      <c r="N10" s="16">
        <v>9.9600000000000001E-3</v>
      </c>
      <c r="O10" s="17">
        <f t="shared" si="4"/>
        <v>0.15</v>
      </c>
      <c r="P10" s="21">
        <v>2.0000000000000001E-4</v>
      </c>
      <c r="Q10" s="22">
        <f t="shared" si="0"/>
        <v>0</v>
      </c>
      <c r="R10" s="12">
        <v>1.06</v>
      </c>
      <c r="S10" s="4">
        <f t="shared" si="1"/>
        <v>36.170000000000009</v>
      </c>
      <c r="T10" s="10">
        <v>36.17</v>
      </c>
      <c r="U10" s="11">
        <f t="shared" si="5"/>
        <v>0</v>
      </c>
    </row>
    <row r="11" spans="1:24" x14ac:dyDescent="0.25">
      <c r="B11" s="7" t="s">
        <v>7</v>
      </c>
      <c r="C11" s="6">
        <v>43977</v>
      </c>
      <c r="D11" s="5">
        <v>8</v>
      </c>
      <c r="E11" s="25">
        <v>0.43185000000000001</v>
      </c>
      <c r="F11" s="19">
        <f t="shared" si="2"/>
        <v>3.45</v>
      </c>
      <c r="G11" s="26">
        <v>0.48337999999999998</v>
      </c>
      <c r="H11" s="24">
        <f t="shared" si="3"/>
        <v>3.87</v>
      </c>
      <c r="I11" s="4">
        <v>20.7</v>
      </c>
      <c r="J11" s="4">
        <v>0.2</v>
      </c>
      <c r="K11" s="4">
        <v>5.0999999999999996</v>
      </c>
      <c r="L11" s="4">
        <v>-3.83</v>
      </c>
      <c r="M11" s="4">
        <v>0</v>
      </c>
      <c r="N11" s="16">
        <v>9.9600000000000001E-3</v>
      </c>
      <c r="O11" s="17">
        <f t="shared" si="4"/>
        <v>0.08</v>
      </c>
      <c r="P11" s="21">
        <v>2.0000000000000001E-4</v>
      </c>
      <c r="Q11" s="22">
        <f t="shared" si="0"/>
        <v>0</v>
      </c>
      <c r="R11" s="12">
        <v>0.89</v>
      </c>
      <c r="S11" s="4">
        <f t="shared" si="1"/>
        <v>30.46</v>
      </c>
      <c r="T11" s="10">
        <v>30.46</v>
      </c>
      <c r="U11" s="11">
        <f t="shared" si="5"/>
        <v>0</v>
      </c>
    </row>
    <row r="12" spans="1:24" x14ac:dyDescent="0.25">
      <c r="B12" s="7" t="s">
        <v>8</v>
      </c>
      <c r="C12" s="6">
        <v>44007</v>
      </c>
      <c r="D12" s="5">
        <v>1</v>
      </c>
      <c r="E12" s="25">
        <v>0.43185000000000001</v>
      </c>
      <c r="F12" s="19">
        <f t="shared" si="2"/>
        <v>0.43</v>
      </c>
      <c r="G12" s="26">
        <v>0.48337999999999998</v>
      </c>
      <c r="H12" s="24">
        <f t="shared" si="3"/>
        <v>0.48</v>
      </c>
      <c r="I12" s="4">
        <v>20.7</v>
      </c>
      <c r="J12" s="4">
        <v>0.3</v>
      </c>
      <c r="K12" s="4">
        <v>5.0999999999999996</v>
      </c>
      <c r="L12" s="4">
        <v>-3.83</v>
      </c>
      <c r="M12" s="4">
        <v>0</v>
      </c>
      <c r="N12" s="16">
        <v>9.9600000000000001E-3</v>
      </c>
      <c r="O12" s="17">
        <f t="shared" si="4"/>
        <v>0.01</v>
      </c>
      <c r="P12" s="21">
        <v>2.0000000000000001E-4</v>
      </c>
      <c r="Q12" s="22">
        <f t="shared" si="0"/>
        <v>0</v>
      </c>
      <c r="R12" s="12">
        <v>0.7</v>
      </c>
      <c r="S12" s="4">
        <f t="shared" si="1"/>
        <v>23.89</v>
      </c>
      <c r="T12" s="10">
        <v>23.89</v>
      </c>
      <c r="U12" s="11">
        <f t="shared" si="5"/>
        <v>0</v>
      </c>
    </row>
    <row r="13" spans="1:24" x14ac:dyDescent="0.25">
      <c r="B13" s="7" t="s">
        <v>9</v>
      </c>
      <c r="C13" s="6">
        <v>44039</v>
      </c>
      <c r="D13" s="5">
        <v>0</v>
      </c>
      <c r="E13" s="25">
        <v>0.43185000000000001</v>
      </c>
      <c r="F13" s="19">
        <f t="shared" si="2"/>
        <v>0</v>
      </c>
      <c r="G13" s="26">
        <v>0.46052999999999999</v>
      </c>
      <c r="H13" s="24">
        <f t="shared" si="3"/>
        <v>0</v>
      </c>
      <c r="I13" s="4">
        <v>20.7</v>
      </c>
      <c r="J13" s="4">
        <v>0.3</v>
      </c>
      <c r="K13" s="4">
        <v>5.0999999999999996</v>
      </c>
      <c r="L13" s="4">
        <v>-3.83</v>
      </c>
      <c r="M13" s="4">
        <v>0</v>
      </c>
      <c r="N13" s="16">
        <v>9.9600000000000001E-3</v>
      </c>
      <c r="O13" s="17">
        <f t="shared" si="4"/>
        <v>0</v>
      </c>
      <c r="P13" s="21">
        <v>2.0000000000000001E-4</v>
      </c>
      <c r="Q13" s="22">
        <f t="shared" si="0"/>
        <v>0</v>
      </c>
      <c r="R13" s="12">
        <v>0.67</v>
      </c>
      <c r="S13" s="4">
        <f t="shared" si="1"/>
        <v>22.940000000000005</v>
      </c>
      <c r="T13" s="10">
        <v>22.94</v>
      </c>
      <c r="U13" s="11">
        <f t="shared" si="5"/>
        <v>0</v>
      </c>
    </row>
    <row r="14" spans="1:24" x14ac:dyDescent="0.25">
      <c r="B14" s="7" t="s">
        <v>10</v>
      </c>
      <c r="C14" s="6">
        <v>44068</v>
      </c>
      <c r="D14" s="5">
        <v>1</v>
      </c>
      <c r="E14" s="25">
        <v>0.43185000000000001</v>
      </c>
      <c r="F14" s="19">
        <f t="shared" si="2"/>
        <v>0.43</v>
      </c>
      <c r="G14" s="26">
        <v>0.46052999999999999</v>
      </c>
      <c r="H14" s="24">
        <f t="shared" si="3"/>
        <v>0.46</v>
      </c>
      <c r="I14" s="4">
        <v>20.7</v>
      </c>
      <c r="J14" s="4">
        <v>0.3</v>
      </c>
      <c r="K14" s="4">
        <v>5.0999999999999996</v>
      </c>
      <c r="L14" s="4">
        <v>-3.83</v>
      </c>
      <c r="M14" s="4">
        <v>0</v>
      </c>
      <c r="N14" s="16">
        <v>9.9600000000000001E-3</v>
      </c>
      <c r="O14" s="17">
        <f t="shared" si="4"/>
        <v>0.01</v>
      </c>
      <c r="P14" s="21">
        <v>2.0000000000000001E-4</v>
      </c>
      <c r="Q14" s="22">
        <f t="shared" si="0"/>
        <v>0</v>
      </c>
      <c r="R14" s="12">
        <v>0.7</v>
      </c>
      <c r="S14" s="4">
        <f t="shared" si="1"/>
        <v>23.870000000000005</v>
      </c>
      <c r="T14" s="10">
        <v>23.87</v>
      </c>
      <c r="U14" s="11">
        <f t="shared" si="5"/>
        <v>0</v>
      </c>
    </row>
    <row r="15" spans="1:24" x14ac:dyDescent="0.25">
      <c r="B15" s="7" t="s">
        <v>11</v>
      </c>
      <c r="C15" s="6">
        <v>44097</v>
      </c>
      <c r="D15" s="5">
        <v>0</v>
      </c>
      <c r="E15" s="25">
        <v>0.43185000000000001</v>
      </c>
      <c r="F15" s="19">
        <f t="shared" si="2"/>
        <v>0</v>
      </c>
      <c r="G15" s="26">
        <v>0.46052999999999999</v>
      </c>
      <c r="H15" s="24">
        <f t="shared" si="3"/>
        <v>0</v>
      </c>
      <c r="I15" s="4">
        <v>20.7</v>
      </c>
      <c r="J15" s="4">
        <v>0.3</v>
      </c>
      <c r="K15" s="4">
        <v>5.0999999999999996</v>
      </c>
      <c r="L15" s="4">
        <v>-3.83</v>
      </c>
      <c r="M15" s="4">
        <v>0</v>
      </c>
      <c r="N15" s="16">
        <v>9.9600000000000001E-3</v>
      </c>
      <c r="O15" s="17">
        <f t="shared" si="4"/>
        <v>0</v>
      </c>
      <c r="P15" s="21">
        <v>2.0000000000000001E-4</v>
      </c>
      <c r="Q15" s="22">
        <f t="shared" si="0"/>
        <v>0</v>
      </c>
      <c r="R15" s="12">
        <v>0.67</v>
      </c>
      <c r="S15" s="4">
        <f t="shared" si="1"/>
        <v>22.940000000000005</v>
      </c>
      <c r="T15" s="10">
        <v>22.94</v>
      </c>
      <c r="U15" s="11">
        <f t="shared" si="5"/>
        <v>0</v>
      </c>
    </row>
    <row r="16" spans="1:24" x14ac:dyDescent="0.25">
      <c r="S16" s="4"/>
    </row>
    <row r="19" spans="9:19" x14ac:dyDescent="0.25">
      <c r="I19" s="9"/>
    </row>
    <row r="21" spans="9:19" x14ac:dyDescent="0.25">
      <c r="J21" s="8"/>
    </row>
    <row r="22" spans="9:19" x14ac:dyDescent="0.25">
      <c r="J22" s="8"/>
      <c r="R22" s="29"/>
      <c r="S22" s="3"/>
    </row>
    <row r="23" spans="9:19" x14ac:dyDescent="0.25">
      <c r="J23" s="8"/>
      <c r="R23" s="29"/>
      <c r="S23" s="3"/>
    </row>
    <row r="24" spans="9:19" x14ac:dyDescent="0.25">
      <c r="J24" s="8"/>
      <c r="R24" s="29"/>
      <c r="S24" s="3"/>
    </row>
    <row r="25" spans="9:19" x14ac:dyDescent="0.25">
      <c r="R25" s="29"/>
      <c r="S25" s="3"/>
    </row>
    <row r="26" spans="9:19" x14ac:dyDescent="0.25">
      <c r="R26" s="29"/>
      <c r="S26" s="3"/>
    </row>
    <row r="27" spans="9:19" x14ac:dyDescent="0.25">
      <c r="R27" s="29"/>
      <c r="S27" s="3"/>
    </row>
    <row r="28" spans="9:19" x14ac:dyDescent="0.25">
      <c r="R28" s="29"/>
      <c r="S28" s="3"/>
    </row>
    <row r="29" spans="9:19" x14ac:dyDescent="0.25">
      <c r="R29" s="29"/>
      <c r="S29" s="3"/>
    </row>
    <row r="30" spans="9:19" x14ac:dyDescent="0.25">
      <c r="R30" s="29"/>
      <c r="S30" s="3"/>
    </row>
    <row r="31" spans="9:19" x14ac:dyDescent="0.25">
      <c r="R31" s="29"/>
      <c r="S31" s="3"/>
    </row>
    <row r="32" spans="9:19" x14ac:dyDescent="0.25">
      <c r="R32" s="29"/>
      <c r="S32" s="3"/>
    </row>
    <row r="33" spans="18:19" x14ac:dyDescent="0.25">
      <c r="R33" s="29"/>
      <c r="S33" s="3"/>
    </row>
    <row r="34" spans="18:19" x14ac:dyDescent="0.25">
      <c r="R34" s="29"/>
      <c r="S34" s="3"/>
    </row>
    <row r="35" spans="18:19" x14ac:dyDescent="0.25">
      <c r="R35" s="29"/>
      <c r="S35" s="3"/>
    </row>
    <row r="36" spans="18:19" x14ac:dyDescent="0.25">
      <c r="R36" s="29"/>
      <c r="S36" s="3"/>
    </row>
    <row r="37" spans="18:19" x14ac:dyDescent="0.25">
      <c r="R37" s="29"/>
      <c r="S37" s="3"/>
    </row>
    <row r="38" spans="18:19" x14ac:dyDescent="0.25">
      <c r="R38" s="29"/>
      <c r="S38" s="3"/>
    </row>
    <row r="39" spans="18:19" x14ac:dyDescent="0.25">
      <c r="R39" s="29"/>
      <c r="S39" s="3"/>
    </row>
    <row r="40" spans="18:19" x14ac:dyDescent="0.25">
      <c r="R40" s="29"/>
      <c r="S40" s="3"/>
    </row>
    <row r="41" spans="18:19" x14ac:dyDescent="0.25">
      <c r="R41" s="29"/>
      <c r="S41" s="3"/>
    </row>
    <row r="42" spans="18:19" x14ac:dyDescent="0.25">
      <c r="R42" s="29"/>
      <c r="S42" s="3"/>
    </row>
    <row r="43" spans="18:19" x14ac:dyDescent="0.25">
      <c r="R43" s="29"/>
      <c r="S43" s="3"/>
    </row>
  </sheetData>
  <mergeCells count="1">
    <mergeCell ref="T3:U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4"/>
  <sheetViews>
    <sheetView tabSelected="1" topLeftCell="A18" zoomScale="80" zoomScaleNormal="80" workbookViewId="0">
      <selection activeCell="C27" sqref="C27"/>
    </sheetView>
  </sheetViews>
  <sheetFormatPr defaultColWidth="9" defaultRowHeight="15" x14ac:dyDescent="0.25"/>
  <cols>
    <col min="1" max="1" width="9" style="3"/>
    <col min="2" max="2" width="12.5703125" style="2" customWidth="1"/>
    <col min="3" max="3" width="7.5703125" style="2" customWidth="1"/>
    <col min="4" max="4" width="1.5703125" style="27" customWidth="1"/>
    <col min="5" max="5" width="8.42578125" style="2" bestFit="1" customWidth="1"/>
    <col min="6" max="6" width="12.5703125" style="2" customWidth="1"/>
    <col min="7" max="7" width="1.5703125" style="27" customWidth="1"/>
    <col min="8" max="8" width="8.42578125" style="2" bestFit="1" customWidth="1"/>
    <col min="9" max="9" width="10" style="2" customWidth="1"/>
    <col min="10" max="10" width="1.5703125" style="27" customWidth="1"/>
    <col min="11" max="11" width="8.7109375" style="2" customWidth="1"/>
    <col min="12" max="12" width="10" style="2" customWidth="1"/>
    <col min="13" max="13" width="10.28515625" style="2" customWidth="1"/>
    <col min="14" max="15" width="12.5703125" style="2" customWidth="1"/>
    <col min="16" max="16" width="1.5703125" style="27" customWidth="1"/>
    <col min="17" max="17" width="12.5703125" style="27" customWidth="1"/>
    <col min="18" max="18" width="9.42578125" style="27" customWidth="1"/>
    <col min="19" max="19" width="1.5703125" style="27" customWidth="1"/>
    <col min="20" max="20" width="12.5703125" style="27" customWidth="1"/>
    <col min="21" max="21" width="9.42578125" style="27" customWidth="1"/>
    <col min="22" max="22" width="1.5703125" style="27" customWidth="1"/>
    <col min="23" max="23" width="9" style="27" customWidth="1"/>
    <col min="24" max="24" width="12.5703125" style="2" customWidth="1"/>
    <col min="25" max="16384" width="9" style="3"/>
  </cols>
  <sheetData>
    <row r="1" spans="1:27" x14ac:dyDescent="0.25">
      <c r="A1" s="3" t="s">
        <v>42</v>
      </c>
    </row>
    <row r="2" spans="1:27" x14ac:dyDescent="0.25">
      <c r="A2" s="3" t="s">
        <v>44</v>
      </c>
    </row>
    <row r="4" spans="1:27" s="32" customFormat="1" ht="43.15" customHeight="1" x14ac:dyDescent="0.25">
      <c r="A4" s="33" t="s">
        <v>12</v>
      </c>
      <c r="B4" s="33" t="s">
        <v>43</v>
      </c>
      <c r="C4" s="33" t="s">
        <v>30</v>
      </c>
      <c r="D4" s="34"/>
      <c r="E4" s="34" t="s">
        <v>17</v>
      </c>
      <c r="F4" s="34" t="s">
        <v>31</v>
      </c>
      <c r="G4" s="34"/>
      <c r="H4" s="34" t="s">
        <v>15</v>
      </c>
      <c r="I4" s="34" t="s">
        <v>32</v>
      </c>
      <c r="J4" s="34"/>
      <c r="K4" s="33" t="s">
        <v>33</v>
      </c>
      <c r="L4" s="33" t="s">
        <v>34</v>
      </c>
      <c r="M4" s="33" t="s">
        <v>35</v>
      </c>
      <c r="N4" s="33" t="s">
        <v>36</v>
      </c>
      <c r="O4" s="33" t="s">
        <v>19</v>
      </c>
      <c r="P4" s="34"/>
      <c r="Q4" s="34" t="s">
        <v>26</v>
      </c>
      <c r="R4" s="34" t="s">
        <v>37</v>
      </c>
      <c r="S4" s="34"/>
      <c r="T4" s="34" t="s">
        <v>25</v>
      </c>
      <c r="U4" s="34" t="s">
        <v>38</v>
      </c>
      <c r="V4" s="34"/>
      <c r="W4" s="34" t="s">
        <v>39</v>
      </c>
      <c r="X4" s="33" t="s">
        <v>40</v>
      </c>
    </row>
    <row r="5" spans="1:27" x14ac:dyDescent="0.25">
      <c r="A5" s="7" t="s">
        <v>0</v>
      </c>
      <c r="B5" s="6">
        <v>43766</v>
      </c>
      <c r="C5" s="5">
        <v>5</v>
      </c>
      <c r="D5" s="30"/>
      <c r="E5" s="31">
        <v>0.43185000000000001</v>
      </c>
      <c r="F5" s="12">
        <f>ROUND(C5*E5,2)</f>
        <v>2.16</v>
      </c>
      <c r="G5" s="12"/>
      <c r="H5" s="31">
        <v>0.43325000000000002</v>
      </c>
      <c r="I5" s="12">
        <f t="shared" ref="I5:I16" si="0">ROUND(C5*H5,2)</f>
        <v>2.17</v>
      </c>
      <c r="J5" s="12"/>
      <c r="K5" s="4">
        <v>20.7</v>
      </c>
      <c r="L5" s="4">
        <v>0.2</v>
      </c>
      <c r="M5" s="4">
        <v>4.16</v>
      </c>
      <c r="N5" s="4">
        <v>-3.83</v>
      </c>
      <c r="O5" s="4">
        <v>0</v>
      </c>
      <c r="P5" s="12"/>
      <c r="Q5" s="31">
        <v>2.053E-2</v>
      </c>
      <c r="R5" s="12">
        <f t="shared" ref="R5:R16" si="1">ROUND(C5*Q5,2)</f>
        <v>0.1</v>
      </c>
      <c r="S5" s="12"/>
      <c r="T5" s="35">
        <v>2.0000000000000001E-4</v>
      </c>
      <c r="U5" s="12">
        <f t="shared" ref="U5:U16" si="2">ROUND(C5*T5,2)</f>
        <v>0</v>
      </c>
      <c r="V5" s="12"/>
      <c r="W5" s="12">
        <v>0.77</v>
      </c>
      <c r="X5" s="4">
        <f t="shared" ref="X5:X16" si="3">F5+I5+K5+L5+M5+N5+O5+R5+U5+W5</f>
        <v>26.430000000000003</v>
      </c>
    </row>
    <row r="6" spans="1:27" x14ac:dyDescent="0.25">
      <c r="A6" s="7" t="s">
        <v>1</v>
      </c>
      <c r="B6" s="6">
        <v>43795</v>
      </c>
      <c r="C6" s="5">
        <v>33</v>
      </c>
      <c r="D6" s="30"/>
      <c r="E6" s="31">
        <v>0.43185000000000001</v>
      </c>
      <c r="F6" s="12">
        <f t="shared" ref="F6:F16" si="4">ROUND(C6*E6,2)</f>
        <v>14.25</v>
      </c>
      <c r="G6" s="12"/>
      <c r="H6" s="31">
        <v>0.43325000000000002</v>
      </c>
      <c r="I6" s="12">
        <f t="shared" si="0"/>
        <v>14.3</v>
      </c>
      <c r="J6" s="12"/>
      <c r="K6" s="4">
        <v>20.7</v>
      </c>
      <c r="L6" s="4">
        <v>0.2</v>
      </c>
      <c r="M6" s="4">
        <v>4.16</v>
      </c>
      <c r="N6" s="4">
        <v>-3.83</v>
      </c>
      <c r="O6" s="4">
        <v>-2.39</v>
      </c>
      <c r="P6" s="12"/>
      <c r="Q6" s="31">
        <v>2.053E-2</v>
      </c>
      <c r="R6" s="12">
        <f t="shared" si="1"/>
        <v>0.68</v>
      </c>
      <c r="S6" s="12"/>
      <c r="T6" s="35">
        <v>2.0000000000000001E-4</v>
      </c>
      <c r="U6" s="12">
        <f t="shared" si="2"/>
        <v>0.01</v>
      </c>
      <c r="V6" s="12"/>
      <c r="W6" s="12">
        <v>1.45</v>
      </c>
      <c r="X6" s="4">
        <f t="shared" si="3"/>
        <v>49.53</v>
      </c>
    </row>
    <row r="7" spans="1:27" x14ac:dyDescent="0.25">
      <c r="A7" s="7" t="s">
        <v>2</v>
      </c>
      <c r="B7" s="6">
        <v>43826</v>
      </c>
      <c r="C7" s="5">
        <v>62</v>
      </c>
      <c r="D7" s="30"/>
      <c r="E7" s="31">
        <v>0.43185000000000001</v>
      </c>
      <c r="F7" s="12">
        <f t="shared" si="4"/>
        <v>26.77</v>
      </c>
      <c r="G7" s="12"/>
      <c r="H7" s="31">
        <v>0.43325000000000002</v>
      </c>
      <c r="I7" s="12">
        <f t="shared" si="0"/>
        <v>26.86</v>
      </c>
      <c r="J7" s="12"/>
      <c r="K7" s="4">
        <v>20.7</v>
      </c>
      <c r="L7" s="4">
        <v>0.2</v>
      </c>
      <c r="M7" s="4">
        <v>4.16</v>
      </c>
      <c r="N7" s="4">
        <v>-3.83</v>
      </c>
      <c r="O7" s="4">
        <v>4.4800000000000004</v>
      </c>
      <c r="P7" s="12"/>
      <c r="Q7" s="31">
        <v>2.053E-2</v>
      </c>
      <c r="R7" s="12">
        <f t="shared" si="1"/>
        <v>1.27</v>
      </c>
      <c r="S7" s="12"/>
      <c r="T7" s="35">
        <v>2.0000000000000001E-4</v>
      </c>
      <c r="U7" s="12">
        <f t="shared" si="2"/>
        <v>0.01</v>
      </c>
      <c r="V7" s="12"/>
      <c r="W7" s="12">
        <v>2.42</v>
      </c>
      <c r="X7" s="4">
        <f t="shared" si="3"/>
        <v>83.04</v>
      </c>
    </row>
    <row r="8" spans="1:27" x14ac:dyDescent="0.25">
      <c r="A8" s="7" t="s">
        <v>3</v>
      </c>
      <c r="B8" s="6">
        <v>43857</v>
      </c>
      <c r="C8" s="5">
        <v>46</v>
      </c>
      <c r="D8" s="30"/>
      <c r="E8" s="31">
        <v>0.43185000000000001</v>
      </c>
      <c r="F8" s="12">
        <f t="shared" si="4"/>
        <v>19.87</v>
      </c>
      <c r="G8" s="12"/>
      <c r="H8" s="31">
        <v>0.41688999999999998</v>
      </c>
      <c r="I8" s="12">
        <f t="shared" si="0"/>
        <v>19.18</v>
      </c>
      <c r="J8" s="12"/>
      <c r="K8" s="12">
        <v>20.7</v>
      </c>
      <c r="L8" s="12">
        <v>0.2</v>
      </c>
      <c r="M8" s="12">
        <v>4.16</v>
      </c>
      <c r="N8" s="12">
        <v>-3.83</v>
      </c>
      <c r="O8" s="12">
        <v>10.08</v>
      </c>
      <c r="P8" s="12"/>
      <c r="Q8" s="31">
        <v>9.9600000000000001E-3</v>
      </c>
      <c r="R8" s="12">
        <f t="shared" si="1"/>
        <v>0.46</v>
      </c>
      <c r="S8" s="12"/>
      <c r="T8" s="35">
        <v>2.0000000000000001E-4</v>
      </c>
      <c r="U8" s="12">
        <f t="shared" si="2"/>
        <v>0.01</v>
      </c>
      <c r="V8" s="12"/>
      <c r="W8" s="12">
        <v>2.13</v>
      </c>
      <c r="X8" s="4">
        <f t="shared" si="3"/>
        <v>72.959999999999994</v>
      </c>
      <c r="Z8" s="13"/>
      <c r="AA8" s="14"/>
    </row>
    <row r="9" spans="1:27" x14ac:dyDescent="0.25">
      <c r="A9" s="7" t="s">
        <v>4</v>
      </c>
      <c r="B9" s="6">
        <v>43885</v>
      </c>
      <c r="C9" s="5">
        <v>54</v>
      </c>
      <c r="D9" s="30"/>
      <c r="E9" s="31">
        <v>0.43185000000000001</v>
      </c>
      <c r="F9" s="12">
        <f t="shared" si="4"/>
        <v>23.32</v>
      </c>
      <c r="G9" s="12"/>
      <c r="H9" s="31">
        <v>0.41688999999999998</v>
      </c>
      <c r="I9" s="12">
        <f t="shared" si="0"/>
        <v>22.51</v>
      </c>
      <c r="J9" s="12"/>
      <c r="K9" s="4">
        <v>20.7</v>
      </c>
      <c r="L9" s="4">
        <v>0.2</v>
      </c>
      <c r="M9" s="4">
        <v>4.16</v>
      </c>
      <c r="N9" s="4">
        <v>-3.83</v>
      </c>
      <c r="O9" s="4">
        <v>0.36</v>
      </c>
      <c r="P9" s="12"/>
      <c r="Q9" s="31">
        <v>9.9600000000000001E-3</v>
      </c>
      <c r="R9" s="12">
        <f t="shared" si="1"/>
        <v>0.54</v>
      </c>
      <c r="S9" s="12"/>
      <c r="T9" s="35">
        <v>2.0000000000000001E-4</v>
      </c>
      <c r="U9" s="12">
        <f t="shared" si="2"/>
        <v>0.01</v>
      </c>
      <c r="V9" s="12"/>
      <c r="W9" s="12">
        <v>2.04</v>
      </c>
      <c r="X9" s="4">
        <f t="shared" si="3"/>
        <v>70.010000000000019</v>
      </c>
    </row>
    <row r="10" spans="1:27" x14ac:dyDescent="0.25">
      <c r="A10" s="7" t="s">
        <v>5</v>
      </c>
      <c r="B10" s="6">
        <v>43913</v>
      </c>
      <c r="C10" s="5">
        <v>30</v>
      </c>
      <c r="D10" s="30"/>
      <c r="E10" s="31">
        <v>0.43185000000000001</v>
      </c>
      <c r="F10" s="12">
        <f t="shared" si="4"/>
        <v>12.96</v>
      </c>
      <c r="G10" s="12"/>
      <c r="H10" s="31">
        <v>0.41688999999999998</v>
      </c>
      <c r="I10" s="12">
        <f t="shared" si="0"/>
        <v>12.51</v>
      </c>
      <c r="J10" s="12"/>
      <c r="K10" s="4">
        <v>20.7</v>
      </c>
      <c r="L10" s="4">
        <v>0.2</v>
      </c>
      <c r="M10" s="4">
        <v>4.16</v>
      </c>
      <c r="N10" s="4">
        <v>-3.83</v>
      </c>
      <c r="O10" s="4">
        <v>1.48</v>
      </c>
      <c r="P10" s="12"/>
      <c r="Q10" s="31">
        <v>9.9600000000000001E-3</v>
      </c>
      <c r="R10" s="12">
        <f t="shared" si="1"/>
        <v>0.3</v>
      </c>
      <c r="S10" s="12"/>
      <c r="T10" s="35">
        <v>2.0000000000000001E-4</v>
      </c>
      <c r="U10" s="12">
        <f t="shared" si="2"/>
        <v>0.01</v>
      </c>
      <c r="V10" s="12"/>
      <c r="W10" s="12">
        <v>1.45</v>
      </c>
      <c r="X10" s="4">
        <f t="shared" si="3"/>
        <v>49.94</v>
      </c>
    </row>
    <row r="11" spans="1:27" x14ac:dyDescent="0.25">
      <c r="A11" s="7" t="s">
        <v>6</v>
      </c>
      <c r="B11" s="6">
        <v>43944</v>
      </c>
      <c r="C11" s="5">
        <v>15</v>
      </c>
      <c r="D11" s="30"/>
      <c r="E11" s="31">
        <v>0.43185000000000001</v>
      </c>
      <c r="F11" s="12">
        <f t="shared" si="4"/>
        <v>6.48</v>
      </c>
      <c r="G11" s="12"/>
      <c r="H11" s="31">
        <v>0.48337999999999998</v>
      </c>
      <c r="I11" s="12">
        <f t="shared" si="0"/>
        <v>7.25</v>
      </c>
      <c r="J11" s="12"/>
      <c r="K11" s="4">
        <v>20.7</v>
      </c>
      <c r="L11" s="4">
        <v>0.2</v>
      </c>
      <c r="M11" s="4">
        <v>4.16</v>
      </c>
      <c r="N11" s="4">
        <v>-3.83</v>
      </c>
      <c r="O11" s="4">
        <v>0</v>
      </c>
      <c r="P11" s="12"/>
      <c r="Q11" s="31">
        <v>9.9600000000000001E-3</v>
      </c>
      <c r="R11" s="12">
        <f t="shared" si="1"/>
        <v>0.15</v>
      </c>
      <c r="S11" s="12"/>
      <c r="T11" s="35">
        <v>2.0000000000000001E-4</v>
      </c>
      <c r="U11" s="12">
        <f t="shared" si="2"/>
        <v>0</v>
      </c>
      <c r="V11" s="12"/>
      <c r="W11" s="12">
        <v>1.06</v>
      </c>
      <c r="X11" s="4">
        <f t="shared" si="3"/>
        <v>36.170000000000009</v>
      </c>
    </row>
    <row r="12" spans="1:27" x14ac:dyDescent="0.25">
      <c r="A12" s="7" t="s">
        <v>7</v>
      </c>
      <c r="B12" s="6">
        <v>43977</v>
      </c>
      <c r="C12" s="5">
        <v>8</v>
      </c>
      <c r="D12" s="30"/>
      <c r="E12" s="31">
        <v>0.43185000000000001</v>
      </c>
      <c r="F12" s="12">
        <f t="shared" si="4"/>
        <v>3.45</v>
      </c>
      <c r="G12" s="12"/>
      <c r="H12" s="31">
        <v>0.48337999999999998</v>
      </c>
      <c r="I12" s="12">
        <f t="shared" si="0"/>
        <v>3.87</v>
      </c>
      <c r="J12" s="12"/>
      <c r="K12" s="4">
        <v>20.7</v>
      </c>
      <c r="L12" s="4">
        <v>0.2</v>
      </c>
      <c r="M12" s="4">
        <v>5.0999999999999996</v>
      </c>
      <c r="N12" s="4">
        <v>-3.83</v>
      </c>
      <c r="O12" s="4">
        <v>0</v>
      </c>
      <c r="P12" s="12"/>
      <c r="Q12" s="31">
        <v>9.9600000000000001E-3</v>
      </c>
      <c r="R12" s="12">
        <f t="shared" si="1"/>
        <v>0.08</v>
      </c>
      <c r="S12" s="12"/>
      <c r="T12" s="35">
        <v>2.0000000000000001E-4</v>
      </c>
      <c r="U12" s="12">
        <f t="shared" si="2"/>
        <v>0</v>
      </c>
      <c r="V12" s="12"/>
      <c r="W12" s="12">
        <v>0.89</v>
      </c>
      <c r="X12" s="4">
        <f t="shared" si="3"/>
        <v>30.46</v>
      </c>
    </row>
    <row r="13" spans="1:27" x14ac:dyDescent="0.25">
      <c r="A13" s="7" t="s">
        <v>8</v>
      </c>
      <c r="B13" s="6">
        <v>44007</v>
      </c>
      <c r="C13" s="5">
        <v>1</v>
      </c>
      <c r="D13" s="30"/>
      <c r="E13" s="31">
        <v>0.43185000000000001</v>
      </c>
      <c r="F13" s="12">
        <f t="shared" si="4"/>
        <v>0.43</v>
      </c>
      <c r="G13" s="12"/>
      <c r="H13" s="31">
        <v>0.48337999999999998</v>
      </c>
      <c r="I13" s="12">
        <f t="shared" si="0"/>
        <v>0.48</v>
      </c>
      <c r="J13" s="12"/>
      <c r="K13" s="4">
        <v>20.7</v>
      </c>
      <c r="L13" s="4">
        <v>0.3</v>
      </c>
      <c r="M13" s="4">
        <v>5.0999999999999996</v>
      </c>
      <c r="N13" s="4">
        <v>-3.83</v>
      </c>
      <c r="O13" s="4">
        <v>0</v>
      </c>
      <c r="P13" s="12"/>
      <c r="Q13" s="31">
        <v>9.9600000000000001E-3</v>
      </c>
      <c r="R13" s="12">
        <f t="shared" si="1"/>
        <v>0.01</v>
      </c>
      <c r="S13" s="12"/>
      <c r="T13" s="35">
        <v>2.0000000000000001E-4</v>
      </c>
      <c r="U13" s="12">
        <f t="shared" si="2"/>
        <v>0</v>
      </c>
      <c r="V13" s="12"/>
      <c r="W13" s="12">
        <v>0.7</v>
      </c>
      <c r="X13" s="4">
        <f t="shared" si="3"/>
        <v>23.89</v>
      </c>
    </row>
    <row r="14" spans="1:27" x14ac:dyDescent="0.25">
      <c r="A14" s="7" t="s">
        <v>9</v>
      </c>
      <c r="B14" s="6">
        <v>44039</v>
      </c>
      <c r="C14" s="5">
        <v>0</v>
      </c>
      <c r="D14" s="30"/>
      <c r="E14" s="31">
        <v>0.43185000000000001</v>
      </c>
      <c r="F14" s="12">
        <f t="shared" si="4"/>
        <v>0</v>
      </c>
      <c r="G14" s="12"/>
      <c r="H14" s="31">
        <v>0.46052999999999999</v>
      </c>
      <c r="I14" s="12">
        <f t="shared" si="0"/>
        <v>0</v>
      </c>
      <c r="J14" s="12"/>
      <c r="K14" s="4">
        <v>20.7</v>
      </c>
      <c r="L14" s="4">
        <v>0.3</v>
      </c>
      <c r="M14" s="4">
        <v>5.0999999999999996</v>
      </c>
      <c r="N14" s="4">
        <v>-3.83</v>
      </c>
      <c r="O14" s="4">
        <v>0</v>
      </c>
      <c r="P14" s="12"/>
      <c r="Q14" s="31">
        <v>9.9600000000000001E-3</v>
      </c>
      <c r="R14" s="12">
        <f t="shared" si="1"/>
        <v>0</v>
      </c>
      <c r="S14" s="12"/>
      <c r="T14" s="35">
        <v>2.0000000000000001E-4</v>
      </c>
      <c r="U14" s="12">
        <f t="shared" si="2"/>
        <v>0</v>
      </c>
      <c r="V14" s="12"/>
      <c r="W14" s="12">
        <v>0.67</v>
      </c>
      <c r="X14" s="4">
        <f t="shared" si="3"/>
        <v>22.940000000000005</v>
      </c>
    </row>
    <row r="15" spans="1:27" x14ac:dyDescent="0.25">
      <c r="A15" s="7" t="s">
        <v>10</v>
      </c>
      <c r="B15" s="6">
        <v>44068</v>
      </c>
      <c r="C15" s="5">
        <v>1</v>
      </c>
      <c r="D15" s="30"/>
      <c r="E15" s="31">
        <v>0.43185000000000001</v>
      </c>
      <c r="F15" s="12">
        <f t="shared" si="4"/>
        <v>0.43</v>
      </c>
      <c r="G15" s="12"/>
      <c r="H15" s="31">
        <v>0.46052999999999999</v>
      </c>
      <c r="I15" s="12">
        <f t="shared" si="0"/>
        <v>0.46</v>
      </c>
      <c r="J15" s="12"/>
      <c r="K15" s="4">
        <v>20.7</v>
      </c>
      <c r="L15" s="4">
        <v>0.3</v>
      </c>
      <c r="M15" s="4">
        <v>5.0999999999999996</v>
      </c>
      <c r="N15" s="4">
        <v>-3.83</v>
      </c>
      <c r="O15" s="4">
        <v>0</v>
      </c>
      <c r="P15" s="12"/>
      <c r="Q15" s="31">
        <v>9.9600000000000001E-3</v>
      </c>
      <c r="R15" s="12">
        <f t="shared" si="1"/>
        <v>0.01</v>
      </c>
      <c r="S15" s="12"/>
      <c r="T15" s="35">
        <v>2.0000000000000001E-4</v>
      </c>
      <c r="U15" s="12">
        <f t="shared" si="2"/>
        <v>0</v>
      </c>
      <c r="V15" s="12"/>
      <c r="W15" s="12">
        <v>0.7</v>
      </c>
      <c r="X15" s="4">
        <f t="shared" si="3"/>
        <v>23.870000000000005</v>
      </c>
    </row>
    <row r="16" spans="1:27" x14ac:dyDescent="0.25">
      <c r="A16" s="7" t="s">
        <v>11</v>
      </c>
      <c r="B16" s="6">
        <v>44097</v>
      </c>
      <c r="C16" s="5">
        <v>0</v>
      </c>
      <c r="D16" s="30"/>
      <c r="E16" s="31">
        <v>0.43185000000000001</v>
      </c>
      <c r="F16" s="12">
        <f t="shared" si="4"/>
        <v>0</v>
      </c>
      <c r="G16" s="12"/>
      <c r="H16" s="31">
        <v>0.46052999999999999</v>
      </c>
      <c r="I16" s="12">
        <f t="shared" si="0"/>
        <v>0</v>
      </c>
      <c r="J16" s="12"/>
      <c r="K16" s="4">
        <v>20.7</v>
      </c>
      <c r="L16" s="4">
        <v>0.3</v>
      </c>
      <c r="M16" s="4">
        <v>5.0999999999999996</v>
      </c>
      <c r="N16" s="4">
        <v>-3.83</v>
      </c>
      <c r="O16" s="4">
        <v>0</v>
      </c>
      <c r="P16" s="12"/>
      <c r="Q16" s="31">
        <v>9.9600000000000001E-3</v>
      </c>
      <c r="R16" s="12">
        <f t="shared" si="1"/>
        <v>0</v>
      </c>
      <c r="S16" s="12"/>
      <c r="T16" s="35">
        <v>2.0000000000000001E-4</v>
      </c>
      <c r="U16" s="12">
        <f t="shared" si="2"/>
        <v>0</v>
      </c>
      <c r="V16" s="12"/>
      <c r="W16" s="12">
        <v>0.67</v>
      </c>
      <c r="X16" s="4">
        <f t="shared" si="3"/>
        <v>22.940000000000005</v>
      </c>
    </row>
    <row r="17" spans="1:24" x14ac:dyDescent="0.25">
      <c r="X17" s="4"/>
    </row>
    <row r="19" spans="1:24" x14ac:dyDescent="0.25">
      <c r="A19" s="3" t="s">
        <v>45</v>
      </c>
    </row>
    <row r="20" spans="1:24" x14ac:dyDescent="0.25">
      <c r="A20" s="3" t="s">
        <v>47</v>
      </c>
      <c r="K20" s="9"/>
    </row>
    <row r="21" spans="1:24" x14ac:dyDescent="0.25">
      <c r="A21" s="3" t="s">
        <v>46</v>
      </c>
    </row>
    <row r="22" spans="1:24" x14ac:dyDescent="0.25">
      <c r="A22" s="3" t="s">
        <v>48</v>
      </c>
      <c r="L22" s="8"/>
    </row>
    <row r="23" spans="1:24" x14ac:dyDescent="0.25">
      <c r="A23" s="3" t="s">
        <v>49</v>
      </c>
      <c r="L23" s="8"/>
      <c r="W23" s="29"/>
      <c r="X23" s="3"/>
    </row>
    <row r="24" spans="1:24" x14ac:dyDescent="0.25">
      <c r="A24" s="3" t="s">
        <v>50</v>
      </c>
      <c r="L24" s="8"/>
      <c r="W24" s="29"/>
      <c r="X24" s="3"/>
    </row>
    <row r="25" spans="1:24" x14ac:dyDescent="0.25">
      <c r="A25" s="3" t="s">
        <v>51</v>
      </c>
      <c r="L25" s="8"/>
      <c r="W25" s="29"/>
      <c r="X25" s="3"/>
    </row>
    <row r="26" spans="1:24" x14ac:dyDescent="0.25">
      <c r="A26" s="3" t="s">
        <v>52</v>
      </c>
      <c r="W26" s="29"/>
      <c r="X26" s="3"/>
    </row>
    <row r="27" spans="1:24" x14ac:dyDescent="0.25">
      <c r="A27" s="3" t="s">
        <v>53</v>
      </c>
      <c r="W27" s="29"/>
      <c r="X27" s="3"/>
    </row>
    <row r="28" spans="1:24" x14ac:dyDescent="0.25">
      <c r="W28" s="29"/>
      <c r="X28" s="3"/>
    </row>
    <row r="29" spans="1:24" x14ac:dyDescent="0.25">
      <c r="W29" s="29"/>
      <c r="X29" s="3"/>
    </row>
    <row r="30" spans="1:24" x14ac:dyDescent="0.25">
      <c r="W30" s="29"/>
      <c r="X30" s="3"/>
    </row>
    <row r="31" spans="1:24" x14ac:dyDescent="0.25">
      <c r="W31" s="29"/>
      <c r="X31" s="3"/>
    </row>
    <row r="32" spans="1:24" x14ac:dyDescent="0.25">
      <c r="W32" s="29"/>
      <c r="X32" s="3"/>
    </row>
    <row r="33" spans="23:24" x14ac:dyDescent="0.25">
      <c r="W33" s="29"/>
      <c r="X33" s="3"/>
    </row>
    <row r="34" spans="23:24" x14ac:dyDescent="0.25">
      <c r="W34" s="29"/>
      <c r="X34" s="3"/>
    </row>
    <row r="35" spans="23:24" x14ac:dyDescent="0.25">
      <c r="W35" s="29"/>
      <c r="X35" s="3"/>
    </row>
    <row r="36" spans="23:24" x14ac:dyDescent="0.25">
      <c r="W36" s="29"/>
      <c r="X36" s="3"/>
    </row>
    <row r="37" spans="23:24" x14ac:dyDescent="0.25">
      <c r="W37" s="29"/>
      <c r="X37" s="3"/>
    </row>
    <row r="38" spans="23:24" x14ac:dyDescent="0.25">
      <c r="W38" s="29"/>
      <c r="X38" s="3"/>
    </row>
    <row r="39" spans="23:24" x14ac:dyDescent="0.25">
      <c r="W39" s="29"/>
      <c r="X39" s="3"/>
    </row>
    <row r="40" spans="23:24" x14ac:dyDescent="0.25">
      <c r="W40" s="29"/>
      <c r="X40" s="3"/>
    </row>
    <row r="41" spans="23:24" x14ac:dyDescent="0.25">
      <c r="W41" s="29"/>
      <c r="X41" s="3"/>
    </row>
    <row r="42" spans="23:24" x14ac:dyDescent="0.25">
      <c r="W42" s="29"/>
      <c r="X42" s="3"/>
    </row>
    <row r="43" spans="23:24" x14ac:dyDescent="0.25">
      <c r="W43" s="29"/>
      <c r="X43" s="3"/>
    </row>
    <row r="44" spans="23:24" x14ac:dyDescent="0.25">
      <c r="W44" s="29"/>
      <c r="X44" s="3"/>
    </row>
  </sheetData>
  <pageMargins left="0.7" right="0.7" top="0.75" bottom="0.75" header="0.3" footer="0.3"/>
  <pageSetup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>Delta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Mudd</dc:creator>
  <cp:lastModifiedBy>Braun, Monica</cp:lastModifiedBy>
  <cp:lastPrinted>2021-02-01T18:20:34Z</cp:lastPrinted>
  <dcterms:created xsi:type="dcterms:W3CDTF">2021-01-26T14:42:29Z</dcterms:created>
  <dcterms:modified xsi:type="dcterms:W3CDTF">2021-03-24T21:38:42Z</dcterms:modified>
</cp:coreProperties>
</file>