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PSC Case 2021-00103 - Rate Case\DR2 - PSC dated 05-12-2021\"/>
    </mc:Choice>
  </mc:AlternateContent>
  <bookViews>
    <workbookView xWindow="0" yWindow="0" windowWidth="14040" windowHeight="13950"/>
  </bookViews>
  <sheets>
    <sheet name="Rate Schedule" sheetId="1" r:id="rId1"/>
    <sheet name="Member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C74" i="2"/>
  <c r="E74" i="2" s="1"/>
  <c r="E73" i="2"/>
  <c r="E72" i="2"/>
  <c r="E71" i="2"/>
  <c r="E70" i="2"/>
  <c r="D68" i="2"/>
  <c r="C68" i="2"/>
  <c r="E68" i="2"/>
  <c r="E67" i="2"/>
  <c r="E66" i="2"/>
  <c r="E65" i="2"/>
  <c r="D63" i="2"/>
  <c r="C63" i="2"/>
  <c r="E63" i="2"/>
  <c r="E62" i="2"/>
  <c r="E61" i="2"/>
  <c r="D59" i="2"/>
  <c r="C59" i="2"/>
  <c r="E59" i="2" s="1"/>
  <c r="E58" i="2"/>
  <c r="E57" i="2"/>
  <c r="D55" i="2"/>
  <c r="C55" i="2"/>
  <c r="E55" i="2"/>
  <c r="E54" i="2"/>
  <c r="E53" i="2"/>
  <c r="E52" i="2"/>
  <c r="D50" i="2"/>
  <c r="C50" i="2"/>
  <c r="E50" i="2"/>
  <c r="E49" i="2"/>
  <c r="E48" i="2"/>
  <c r="E47" i="2"/>
  <c r="E45" i="2"/>
  <c r="D43" i="2"/>
  <c r="C43" i="2"/>
  <c r="E43" i="2"/>
  <c r="E42" i="2"/>
  <c r="E41" i="2"/>
  <c r="E40" i="2"/>
  <c r="D38" i="2"/>
  <c r="C38" i="2"/>
  <c r="E38" i="2"/>
  <c r="E37" i="2"/>
  <c r="E36" i="2"/>
  <c r="D34" i="2"/>
  <c r="C34" i="2"/>
  <c r="E34" i="2"/>
  <c r="E33" i="2"/>
  <c r="E32" i="2"/>
  <c r="D30" i="2"/>
  <c r="C30" i="2"/>
  <c r="E30" i="2"/>
  <c r="E29" i="2"/>
  <c r="E28" i="2"/>
  <c r="E27" i="2"/>
  <c r="E26" i="2"/>
  <c r="E25" i="2"/>
  <c r="D23" i="2"/>
  <c r="E23" i="2" s="1"/>
  <c r="C23" i="2"/>
  <c r="E22" i="2"/>
  <c r="E21" i="2"/>
  <c r="E19" i="2"/>
  <c r="E17" i="2"/>
  <c r="D15" i="2"/>
  <c r="C15" i="2"/>
  <c r="E15" i="2"/>
  <c r="E14" i="2"/>
  <c r="E13" i="2"/>
  <c r="E12" i="2"/>
  <c r="E10" i="2"/>
  <c r="D10" i="2"/>
  <c r="C10" i="2"/>
  <c r="E9" i="2"/>
  <c r="E8" i="2"/>
  <c r="B1" i="2"/>
  <c r="E58" i="1"/>
  <c r="E56" i="1"/>
  <c r="E51" i="1"/>
  <c r="E50" i="1"/>
  <c r="E49" i="1"/>
  <c r="D53" i="1"/>
  <c r="C53" i="1"/>
  <c r="E53" i="1" s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18" i="1"/>
  <c r="E17" i="1"/>
  <c r="E16" i="1"/>
  <c r="E15" i="1"/>
  <c r="E14" i="1"/>
  <c r="E13" i="1"/>
  <c r="E12" i="1"/>
  <c r="E11" i="1"/>
  <c r="E10" i="1"/>
  <c r="E9" i="1"/>
  <c r="E8" i="1"/>
  <c r="D47" i="1"/>
  <c r="C47" i="1"/>
  <c r="D28" i="1"/>
  <c r="C28" i="1"/>
  <c r="D20" i="1"/>
  <c r="C20" i="1"/>
  <c r="E20" i="1" l="1"/>
  <c r="E47" i="1"/>
  <c r="E28" i="1"/>
</calcChain>
</file>

<file path=xl/sharedStrings.xml><?xml version="1.0" encoding="utf-8"?>
<sst xmlns="http://schemas.openxmlformats.org/spreadsheetml/2006/main" count="141" uniqueCount="79">
  <si>
    <t>PSC DR2 Response 41.xlsx</t>
  </si>
  <si>
    <t>Rate Schedule &amp;</t>
  </si>
  <si>
    <t>Owner-Member</t>
  </si>
  <si>
    <t>Proposed</t>
  </si>
  <si>
    <t>Increase</t>
  </si>
  <si>
    <t>Customers</t>
  </si>
  <si>
    <t>Average Monthly</t>
  </si>
  <si>
    <t>Bill Increase</t>
  </si>
  <si>
    <t>Rate B</t>
  </si>
  <si>
    <t xml:space="preserve">  Big Sandy</t>
  </si>
  <si>
    <t xml:space="preserve">  Blue Grass</t>
  </si>
  <si>
    <t xml:space="preserve">  Grayson</t>
  </si>
  <si>
    <t xml:space="preserve">  Inter-County</t>
  </si>
  <si>
    <t xml:space="preserve">  Jackson</t>
  </si>
  <si>
    <t xml:space="preserve">  Nolin</t>
  </si>
  <si>
    <t xml:space="preserve">  Owen</t>
  </si>
  <si>
    <t xml:space="preserve">  Salt River</t>
  </si>
  <si>
    <t xml:space="preserve">  Shelby</t>
  </si>
  <si>
    <t xml:space="preserve">  South Kentucky</t>
  </si>
  <si>
    <t xml:space="preserve">  Taylor County</t>
  </si>
  <si>
    <t xml:space="preserve">  Rounding</t>
  </si>
  <si>
    <t>Total Rate B</t>
  </si>
  <si>
    <t>Rate C</t>
  </si>
  <si>
    <t xml:space="preserve">  Farmers</t>
  </si>
  <si>
    <t xml:space="preserve">  Fleming-Mason</t>
  </si>
  <si>
    <t>Total Rate C</t>
  </si>
  <si>
    <t>Rate E, Option 2</t>
  </si>
  <si>
    <t xml:space="preserve">  Clark</t>
  </si>
  <si>
    <t xml:space="preserve">  Cumberland Valley</t>
  </si>
  <si>
    <t xml:space="preserve">  Grayson </t>
  </si>
  <si>
    <t xml:space="preserve">  Licking Valley</t>
  </si>
  <si>
    <t>Total Rate E, Option 2</t>
  </si>
  <si>
    <t>Rate G</t>
  </si>
  <si>
    <t>Total Rate G</t>
  </si>
  <si>
    <t>Special Contracts:</t>
  </si>
  <si>
    <t xml:space="preserve">  Contract</t>
  </si>
  <si>
    <t xml:space="preserve">    Owen</t>
  </si>
  <si>
    <t xml:space="preserve">  Steam</t>
  </si>
  <si>
    <t xml:space="preserve">    Fleming-Mason</t>
  </si>
  <si>
    <t xml:space="preserve">  TGP</t>
  </si>
  <si>
    <t xml:space="preserve">    Taylor County</t>
  </si>
  <si>
    <t xml:space="preserve">  TGP is served by two Owner-Members</t>
  </si>
  <si>
    <t>Analysis by Rate Schedule</t>
  </si>
  <si>
    <t>Analysis by Owner-Member</t>
  </si>
  <si>
    <t>Owner-Member &amp;</t>
  </si>
  <si>
    <t>Rate Schedule</t>
  </si>
  <si>
    <t>Big Sandy</t>
  </si>
  <si>
    <t xml:space="preserve">  Rate B</t>
  </si>
  <si>
    <t xml:space="preserve">  Rate E, Option 2</t>
  </si>
  <si>
    <t>Total Big Sandy</t>
  </si>
  <si>
    <t>Blue Grass</t>
  </si>
  <si>
    <t xml:space="preserve">  Rate G</t>
  </si>
  <si>
    <t>Total Blue Grass</t>
  </si>
  <si>
    <t>Clark</t>
  </si>
  <si>
    <t>Cumberland Valley</t>
  </si>
  <si>
    <t>Farmers</t>
  </si>
  <si>
    <t xml:space="preserve">  Rate C</t>
  </si>
  <si>
    <t>Total Farmers</t>
  </si>
  <si>
    <t>Fleming-Mason</t>
  </si>
  <si>
    <t>Total Fleming-Mason</t>
  </si>
  <si>
    <t>Grayson</t>
  </si>
  <si>
    <t>Total Grayson</t>
  </si>
  <si>
    <t>Inter-County</t>
  </si>
  <si>
    <t>Total Inter-County</t>
  </si>
  <si>
    <t>Jackson</t>
  </si>
  <si>
    <t>Total Jackson</t>
  </si>
  <si>
    <t>Licking Valley</t>
  </si>
  <si>
    <t>Nolin</t>
  </si>
  <si>
    <t>Total Nolin</t>
  </si>
  <si>
    <t>Owen</t>
  </si>
  <si>
    <t>Total Owen</t>
  </si>
  <si>
    <t>Salt River</t>
  </si>
  <si>
    <t>Total Salt River</t>
  </si>
  <si>
    <t>Shelby</t>
  </si>
  <si>
    <t>Total Shelby</t>
  </si>
  <si>
    <t>South Kentucky</t>
  </si>
  <si>
    <t>Total South Kentucky</t>
  </si>
  <si>
    <t>Taylor County</t>
  </si>
  <si>
    <t>Total Taylor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</si>
</sst>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6" fontId="0" fillId="0" borderId="0" xfId="0" applyNumberFormat="1"/>
    <xf numFmtId="38" fontId="0" fillId="0" borderId="0" xfId="0" applyNumberFormat="1"/>
    <xf numFmtId="6" fontId="0" fillId="0" borderId="1" xfId="0" applyNumberFormat="1" applyBorder="1"/>
    <xf numFmtId="38" fontId="0" fillId="0" borderId="1" xfId="0" applyNumberFormat="1" applyBorder="1"/>
    <xf numFmtId="6" fontId="0" fillId="0" borderId="2" xfId="0" applyNumberFormat="1" applyBorder="1"/>
    <xf numFmtId="38" fontId="0" fillId="0" borderId="2" xfId="0" applyNumberFormat="1" applyBorder="1"/>
    <xf numFmtId="6" fontId="0" fillId="0" borderId="3" xfId="0" applyNumberFormat="1" applyBorder="1"/>
    <xf numFmtId="38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6" fontId="0" fillId="0" borderId="0" xfId="0" applyNumberFormat="1" applyBorder="1"/>
    <xf numFmtId="38" fontId="0" fillId="0" borderId="0" xfId="0" applyNumberFormat="1" applyBorder="1"/>
    <xf numFmtId="6" fontId="0" fillId="0" borderId="8" xfId="0" applyNumberFormat="1" applyBorder="1"/>
    <xf numFmtId="6" fontId="0" fillId="0" borderId="9" xfId="0" applyNumberFormat="1" applyBorder="1"/>
    <xf numFmtId="6" fontId="0" fillId="0" borderId="10" xfId="0" applyNumberFormat="1" applyBorder="1"/>
    <xf numFmtId="6" fontId="0" fillId="0" borderId="11" xfId="0" applyNumberFormat="1" applyBorder="1"/>
    <xf numFmtId="0" fontId="0" fillId="0" borderId="12" xfId="0" applyBorder="1"/>
    <xf numFmtId="6" fontId="0" fillId="0" borderId="13" xfId="0" applyNumberFormat="1" applyBorder="1"/>
    <xf numFmtId="38" fontId="0" fillId="0" borderId="13" xfId="0" applyNumberFormat="1" applyBorder="1"/>
    <xf numFmtId="6" fontId="0" fillId="0" borderId="14" xfId="0" applyNumberForma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4"/>
  <sheetViews>
    <sheetView tabSelected="1" zoomScale="80" zoomScaleNormal="80" workbookViewId="0">
      <selection activeCell="C61" sqref="C61:D61"/>
    </sheetView>
  </sheetViews>
  <sheetFormatPr defaultColWidth="17.625" defaultRowHeight="14.25" x14ac:dyDescent="0.2"/>
  <cols>
    <col min="1" max="1" width="7.625" customWidth="1"/>
    <col min="2" max="2" width="20.625" customWidth="1"/>
  </cols>
  <sheetData>
    <row r="1" spans="2:5" x14ac:dyDescent="0.2">
      <c r="B1" t="s">
        <v>0</v>
      </c>
    </row>
    <row r="2" spans="2:5" ht="15" thickBot="1" x14ac:dyDescent="0.25"/>
    <row r="3" spans="2:5" ht="15" thickBot="1" x14ac:dyDescent="0.25">
      <c r="B3" s="28" t="s">
        <v>42</v>
      </c>
      <c r="C3" s="29"/>
      <c r="D3" s="29"/>
      <c r="E3" s="30"/>
    </row>
    <row r="4" spans="2:5" x14ac:dyDescent="0.2">
      <c r="B4" s="9" t="s">
        <v>1</v>
      </c>
      <c r="C4" s="26" t="s">
        <v>3</v>
      </c>
      <c r="D4" s="26"/>
      <c r="E4" s="10" t="s">
        <v>6</v>
      </c>
    </row>
    <row r="5" spans="2:5" ht="15" thickBot="1" x14ac:dyDescent="0.25">
      <c r="B5" s="24" t="s">
        <v>2</v>
      </c>
      <c r="C5" s="27" t="s">
        <v>4</v>
      </c>
      <c r="D5" s="27" t="s">
        <v>5</v>
      </c>
      <c r="E5" s="25" t="s">
        <v>7</v>
      </c>
    </row>
    <row r="6" spans="2:5" x14ac:dyDescent="0.2">
      <c r="B6" s="11"/>
      <c r="C6" s="12"/>
      <c r="D6" s="12"/>
      <c r="E6" s="13"/>
    </row>
    <row r="7" spans="2:5" x14ac:dyDescent="0.2">
      <c r="B7" s="11" t="s">
        <v>8</v>
      </c>
      <c r="C7" s="12"/>
      <c r="D7" s="12"/>
      <c r="E7" s="13"/>
    </row>
    <row r="8" spans="2:5" x14ac:dyDescent="0.2">
      <c r="B8" s="11" t="s">
        <v>9</v>
      </c>
      <c r="C8" s="14">
        <v>12483</v>
      </c>
      <c r="D8" s="15">
        <v>1</v>
      </c>
      <c r="E8" s="16">
        <f>ROUND(C8/12/D8,0)</f>
        <v>1040</v>
      </c>
    </row>
    <row r="9" spans="2:5" x14ac:dyDescent="0.2">
      <c r="B9" s="11" t="s">
        <v>10</v>
      </c>
      <c r="C9" s="14">
        <v>416995</v>
      </c>
      <c r="D9" s="15">
        <v>5</v>
      </c>
      <c r="E9" s="16">
        <f t="shared" ref="E9:E18" si="0">ROUND(C9/12/D9,0)</f>
        <v>6950</v>
      </c>
    </row>
    <row r="10" spans="2:5" x14ac:dyDescent="0.2">
      <c r="B10" s="11" t="s">
        <v>11</v>
      </c>
      <c r="C10" s="14">
        <v>62805</v>
      </c>
      <c r="D10" s="15">
        <v>2</v>
      </c>
      <c r="E10" s="16">
        <f t="shared" si="0"/>
        <v>2617</v>
      </c>
    </row>
    <row r="11" spans="2:5" x14ac:dyDescent="0.2">
      <c r="B11" s="11" t="s">
        <v>12</v>
      </c>
      <c r="C11" s="14">
        <v>147131</v>
      </c>
      <c r="D11" s="15">
        <v>10</v>
      </c>
      <c r="E11" s="16">
        <f t="shared" si="0"/>
        <v>1226</v>
      </c>
    </row>
    <row r="12" spans="2:5" x14ac:dyDescent="0.2">
      <c r="B12" s="11" t="s">
        <v>13</v>
      </c>
      <c r="C12" s="14">
        <v>122519</v>
      </c>
      <c r="D12" s="15">
        <v>5</v>
      </c>
      <c r="E12" s="16">
        <f t="shared" si="0"/>
        <v>2042</v>
      </c>
    </row>
    <row r="13" spans="2:5" x14ac:dyDescent="0.2">
      <c r="B13" s="11" t="s">
        <v>14</v>
      </c>
      <c r="C13" s="14">
        <v>56937</v>
      </c>
      <c r="D13" s="15">
        <v>1</v>
      </c>
      <c r="E13" s="16">
        <f t="shared" si="0"/>
        <v>4745</v>
      </c>
    </row>
    <row r="14" spans="2:5" x14ac:dyDescent="0.2">
      <c r="B14" s="11" t="s">
        <v>15</v>
      </c>
      <c r="C14" s="14">
        <v>628616</v>
      </c>
      <c r="D14" s="15">
        <v>15</v>
      </c>
      <c r="E14" s="16">
        <f t="shared" si="0"/>
        <v>3492</v>
      </c>
    </row>
    <row r="15" spans="2:5" x14ac:dyDescent="0.2">
      <c r="B15" s="11" t="s">
        <v>16</v>
      </c>
      <c r="C15" s="14">
        <v>292145</v>
      </c>
      <c r="D15" s="15">
        <v>6</v>
      </c>
      <c r="E15" s="16">
        <f t="shared" si="0"/>
        <v>4058</v>
      </c>
    </row>
    <row r="16" spans="2:5" x14ac:dyDescent="0.2">
      <c r="B16" s="11" t="s">
        <v>17</v>
      </c>
      <c r="C16" s="14">
        <v>366430</v>
      </c>
      <c r="D16" s="15">
        <v>13</v>
      </c>
      <c r="E16" s="16">
        <f t="shared" si="0"/>
        <v>2349</v>
      </c>
    </row>
    <row r="17" spans="2:5" x14ac:dyDescent="0.2">
      <c r="B17" s="11" t="s">
        <v>18</v>
      </c>
      <c r="C17" s="14">
        <v>148102</v>
      </c>
      <c r="D17" s="15">
        <v>8</v>
      </c>
      <c r="E17" s="16">
        <f t="shared" si="0"/>
        <v>1543</v>
      </c>
    </row>
    <row r="18" spans="2:5" x14ac:dyDescent="0.2">
      <c r="B18" s="11" t="s">
        <v>19</v>
      </c>
      <c r="C18" s="14">
        <v>32123</v>
      </c>
      <c r="D18" s="15">
        <v>3</v>
      </c>
      <c r="E18" s="16">
        <f t="shared" si="0"/>
        <v>892</v>
      </c>
    </row>
    <row r="19" spans="2:5" x14ac:dyDescent="0.2">
      <c r="B19" s="11" t="s">
        <v>20</v>
      </c>
      <c r="C19" s="3">
        <v>-1</v>
      </c>
      <c r="D19" s="4"/>
      <c r="E19" s="17"/>
    </row>
    <row r="20" spans="2:5" ht="15" thickBot="1" x14ac:dyDescent="0.25">
      <c r="B20" s="11" t="s">
        <v>21</v>
      </c>
      <c r="C20" s="5">
        <f>SUM(C8:C19)</f>
        <v>2286285</v>
      </c>
      <c r="D20" s="6">
        <f>SUM(D8:D19)</f>
        <v>69</v>
      </c>
      <c r="E20" s="18">
        <f>ROUND(C20/12/D20,0)</f>
        <v>2761</v>
      </c>
    </row>
    <row r="21" spans="2:5" ht="15" thickTop="1" x14ac:dyDescent="0.2">
      <c r="B21" s="11" t="s">
        <v>22</v>
      </c>
      <c r="C21" s="14"/>
      <c r="D21" s="15"/>
      <c r="E21" s="16"/>
    </row>
    <row r="22" spans="2:5" x14ac:dyDescent="0.2">
      <c r="B22" s="11" t="s">
        <v>23</v>
      </c>
      <c r="C22" s="14">
        <v>137939</v>
      </c>
      <c r="D22" s="15">
        <v>1</v>
      </c>
      <c r="E22" s="16">
        <f t="shared" ref="E22:E26" si="1">ROUND(C22/12/D22,0)</f>
        <v>11495</v>
      </c>
    </row>
    <row r="23" spans="2:5" x14ac:dyDescent="0.2">
      <c r="B23" s="11" t="s">
        <v>24</v>
      </c>
      <c r="C23" s="14">
        <v>341904</v>
      </c>
      <c r="D23" s="15">
        <v>2</v>
      </c>
      <c r="E23" s="16">
        <f t="shared" si="1"/>
        <v>14246</v>
      </c>
    </row>
    <row r="24" spans="2:5" x14ac:dyDescent="0.2">
      <c r="B24" s="11" t="s">
        <v>13</v>
      </c>
      <c r="C24" s="14">
        <v>45412</v>
      </c>
      <c r="D24" s="15">
        <v>2</v>
      </c>
      <c r="E24" s="16">
        <f t="shared" si="1"/>
        <v>1892</v>
      </c>
    </row>
    <row r="25" spans="2:5" x14ac:dyDescent="0.2">
      <c r="B25" s="11" t="s">
        <v>18</v>
      </c>
      <c r="C25" s="14">
        <v>269536</v>
      </c>
      <c r="D25" s="15">
        <v>3</v>
      </c>
      <c r="E25" s="16">
        <f t="shared" si="1"/>
        <v>7487</v>
      </c>
    </row>
    <row r="26" spans="2:5" x14ac:dyDescent="0.2">
      <c r="B26" s="11" t="s">
        <v>19</v>
      </c>
      <c r="C26" s="14">
        <v>19957</v>
      </c>
      <c r="D26" s="15">
        <v>1</v>
      </c>
      <c r="E26" s="16">
        <f t="shared" si="1"/>
        <v>1663</v>
      </c>
    </row>
    <row r="27" spans="2:5" x14ac:dyDescent="0.2">
      <c r="B27" s="11" t="s">
        <v>20</v>
      </c>
      <c r="C27" s="3">
        <v>-1</v>
      </c>
      <c r="D27" s="4"/>
      <c r="E27" s="17"/>
    </row>
    <row r="28" spans="2:5" ht="15" thickBot="1" x14ac:dyDescent="0.25">
      <c r="B28" s="11" t="s">
        <v>25</v>
      </c>
      <c r="C28" s="5">
        <f>SUM(C22:C27)</f>
        <v>814747</v>
      </c>
      <c r="D28" s="6">
        <f>SUM(D22:D26)</f>
        <v>9</v>
      </c>
      <c r="E28" s="18">
        <f>ROUND(C28/12/D28,0)</f>
        <v>7544</v>
      </c>
    </row>
    <row r="29" spans="2:5" ht="15" thickTop="1" x14ac:dyDescent="0.2">
      <c r="B29" s="11" t="s">
        <v>26</v>
      </c>
      <c r="C29" s="14"/>
      <c r="D29" s="15"/>
      <c r="E29" s="16"/>
    </row>
    <row r="30" spans="2:5" x14ac:dyDescent="0.2">
      <c r="B30" s="11" t="s">
        <v>9</v>
      </c>
      <c r="C30" s="14">
        <v>795860</v>
      </c>
      <c r="D30" s="15">
        <v>12758</v>
      </c>
      <c r="E30" s="16">
        <f t="shared" ref="E30:E45" si="2">ROUND(C30/12/D30,0)</f>
        <v>5</v>
      </c>
    </row>
    <row r="31" spans="2:5" x14ac:dyDescent="0.2">
      <c r="B31" s="11" t="s">
        <v>10</v>
      </c>
      <c r="C31" s="14">
        <v>3998870</v>
      </c>
      <c r="D31" s="15">
        <v>58962</v>
      </c>
      <c r="E31" s="16">
        <f t="shared" si="2"/>
        <v>6</v>
      </c>
    </row>
    <row r="32" spans="2:5" x14ac:dyDescent="0.2">
      <c r="B32" s="11" t="s">
        <v>27</v>
      </c>
      <c r="C32" s="14">
        <v>1632580</v>
      </c>
      <c r="D32" s="15">
        <v>26841</v>
      </c>
      <c r="E32" s="16">
        <f t="shared" si="2"/>
        <v>5</v>
      </c>
    </row>
    <row r="33" spans="2:5" x14ac:dyDescent="0.2">
      <c r="B33" s="11" t="s">
        <v>28</v>
      </c>
      <c r="C33" s="14">
        <v>1565955</v>
      </c>
      <c r="D33" s="15">
        <v>23663</v>
      </c>
      <c r="E33" s="16">
        <f t="shared" si="2"/>
        <v>6</v>
      </c>
    </row>
    <row r="34" spans="2:5" x14ac:dyDescent="0.2">
      <c r="B34" s="11" t="s">
        <v>23</v>
      </c>
      <c r="C34" s="14">
        <v>1664751</v>
      </c>
      <c r="D34" s="15">
        <v>25543</v>
      </c>
      <c r="E34" s="16">
        <f t="shared" si="2"/>
        <v>5</v>
      </c>
    </row>
    <row r="35" spans="2:5" x14ac:dyDescent="0.2">
      <c r="B35" s="11" t="s">
        <v>24</v>
      </c>
      <c r="C35" s="14">
        <v>1613408</v>
      </c>
      <c r="D35" s="15">
        <v>24608</v>
      </c>
      <c r="E35" s="16">
        <f t="shared" si="2"/>
        <v>5</v>
      </c>
    </row>
    <row r="36" spans="2:5" x14ac:dyDescent="0.2">
      <c r="B36" s="11" t="s">
        <v>29</v>
      </c>
      <c r="C36" s="14">
        <v>828569</v>
      </c>
      <c r="D36" s="15">
        <v>15318</v>
      </c>
      <c r="E36" s="16">
        <f t="shared" si="2"/>
        <v>5</v>
      </c>
    </row>
    <row r="37" spans="2:5" x14ac:dyDescent="0.2">
      <c r="B37" s="11" t="s">
        <v>12</v>
      </c>
      <c r="C37" s="14">
        <v>1579283</v>
      </c>
      <c r="D37" s="15">
        <v>26439</v>
      </c>
      <c r="E37" s="16">
        <f t="shared" si="2"/>
        <v>5</v>
      </c>
    </row>
    <row r="38" spans="2:5" x14ac:dyDescent="0.2">
      <c r="B38" s="11" t="s">
        <v>13</v>
      </c>
      <c r="C38" s="14">
        <v>3067342</v>
      </c>
      <c r="D38" s="15">
        <v>51599</v>
      </c>
      <c r="E38" s="16">
        <f t="shared" si="2"/>
        <v>5</v>
      </c>
    </row>
    <row r="39" spans="2:5" x14ac:dyDescent="0.2">
      <c r="B39" s="11" t="s">
        <v>30</v>
      </c>
      <c r="C39" s="14">
        <v>899919</v>
      </c>
      <c r="D39" s="15">
        <v>17266</v>
      </c>
      <c r="E39" s="16">
        <f t="shared" si="2"/>
        <v>4</v>
      </c>
    </row>
    <row r="40" spans="2:5" x14ac:dyDescent="0.2">
      <c r="B40" s="11" t="s">
        <v>14</v>
      </c>
      <c r="C40" s="14">
        <v>2314338</v>
      </c>
      <c r="D40" s="15">
        <v>35612</v>
      </c>
      <c r="E40" s="16">
        <f t="shared" si="2"/>
        <v>5</v>
      </c>
    </row>
    <row r="41" spans="2:5" x14ac:dyDescent="0.2">
      <c r="B41" s="11" t="s">
        <v>15</v>
      </c>
      <c r="C41" s="14">
        <v>3896000</v>
      </c>
      <c r="D41" s="15">
        <v>62263</v>
      </c>
      <c r="E41" s="16">
        <f t="shared" si="2"/>
        <v>5</v>
      </c>
    </row>
    <row r="42" spans="2:5" x14ac:dyDescent="0.2">
      <c r="B42" s="11" t="s">
        <v>16</v>
      </c>
      <c r="C42" s="14">
        <v>3944813</v>
      </c>
      <c r="D42" s="15">
        <v>52449</v>
      </c>
      <c r="E42" s="16">
        <f t="shared" si="2"/>
        <v>6</v>
      </c>
    </row>
    <row r="43" spans="2:5" x14ac:dyDescent="0.2">
      <c r="B43" s="11" t="s">
        <v>17</v>
      </c>
      <c r="C43" s="14">
        <v>1218587</v>
      </c>
      <c r="D43" s="15">
        <v>16696</v>
      </c>
      <c r="E43" s="16">
        <f t="shared" si="2"/>
        <v>6</v>
      </c>
    </row>
    <row r="44" spans="2:5" x14ac:dyDescent="0.2">
      <c r="B44" s="11" t="s">
        <v>18</v>
      </c>
      <c r="C44" s="14">
        <v>4232320</v>
      </c>
      <c r="D44" s="15">
        <v>68234</v>
      </c>
      <c r="E44" s="16">
        <f t="shared" si="2"/>
        <v>5</v>
      </c>
    </row>
    <row r="45" spans="2:5" x14ac:dyDescent="0.2">
      <c r="B45" s="11" t="s">
        <v>19</v>
      </c>
      <c r="C45" s="14">
        <v>1673140</v>
      </c>
      <c r="D45" s="15">
        <v>26645</v>
      </c>
      <c r="E45" s="16">
        <f t="shared" si="2"/>
        <v>5</v>
      </c>
    </row>
    <row r="46" spans="2:5" x14ac:dyDescent="0.2">
      <c r="B46" s="11" t="s">
        <v>20</v>
      </c>
      <c r="C46" s="3">
        <v>1</v>
      </c>
      <c r="D46" s="4"/>
      <c r="E46" s="17"/>
    </row>
    <row r="47" spans="2:5" ht="15" thickBot="1" x14ac:dyDescent="0.25">
      <c r="B47" s="11" t="s">
        <v>31</v>
      </c>
      <c r="C47" s="5">
        <f>SUM(C30:C46)</f>
        <v>34925736</v>
      </c>
      <c r="D47" s="6">
        <f>SUM(D30:D45)</f>
        <v>544896</v>
      </c>
      <c r="E47" s="18">
        <f>ROUND(C47/12/D47,0)</f>
        <v>5</v>
      </c>
    </row>
    <row r="48" spans="2:5" ht="15" thickTop="1" x14ac:dyDescent="0.2">
      <c r="B48" s="11" t="s">
        <v>32</v>
      </c>
      <c r="C48" s="14"/>
      <c r="D48" s="15"/>
      <c r="E48" s="16"/>
    </row>
    <row r="49" spans="2:5" x14ac:dyDescent="0.2">
      <c r="B49" s="11" t="s">
        <v>10</v>
      </c>
      <c r="C49" s="14">
        <v>292114</v>
      </c>
      <c r="D49" s="15">
        <v>1</v>
      </c>
      <c r="E49" s="16">
        <f t="shared" ref="E49:E51" si="3">ROUND(C49/12/D49,0)</f>
        <v>24343</v>
      </c>
    </row>
    <row r="50" spans="2:5" x14ac:dyDescent="0.2">
      <c r="B50" s="11" t="s">
        <v>24</v>
      </c>
      <c r="C50" s="14">
        <v>688678</v>
      </c>
      <c r="D50" s="15">
        <v>1</v>
      </c>
      <c r="E50" s="16">
        <f t="shared" si="3"/>
        <v>57390</v>
      </c>
    </row>
    <row r="51" spans="2:5" x14ac:dyDescent="0.2">
      <c r="B51" s="11" t="s">
        <v>14</v>
      </c>
      <c r="C51" s="14">
        <v>343175</v>
      </c>
      <c r="D51" s="15">
        <v>1</v>
      </c>
      <c r="E51" s="16">
        <f t="shared" si="3"/>
        <v>28598</v>
      </c>
    </row>
    <row r="52" spans="2:5" x14ac:dyDescent="0.2">
      <c r="B52" s="11" t="s">
        <v>20</v>
      </c>
      <c r="C52" s="3">
        <v>-1</v>
      </c>
      <c r="D52" s="4"/>
      <c r="E52" s="17"/>
    </row>
    <row r="53" spans="2:5" ht="15" thickBot="1" x14ac:dyDescent="0.25">
      <c r="B53" s="11" t="s">
        <v>33</v>
      </c>
      <c r="C53" s="5">
        <f>SUM(C49:C52)</f>
        <v>1323966</v>
      </c>
      <c r="D53" s="6">
        <f>SUM(D49:D51)</f>
        <v>3</v>
      </c>
      <c r="E53" s="18">
        <f t="shared" ref="E53" si="4">ROUND(C53/12/D53,0)</f>
        <v>36777</v>
      </c>
    </row>
    <row r="54" spans="2:5" ht="15" thickTop="1" x14ac:dyDescent="0.2">
      <c r="B54" s="11" t="s">
        <v>34</v>
      </c>
      <c r="C54" s="14"/>
      <c r="D54" s="15"/>
      <c r="E54" s="16"/>
    </row>
    <row r="55" spans="2:5" x14ac:dyDescent="0.2">
      <c r="B55" s="11" t="s">
        <v>35</v>
      </c>
      <c r="C55" s="14"/>
      <c r="D55" s="15"/>
      <c r="E55" s="16"/>
    </row>
    <row r="56" spans="2:5" ht="15" thickBot="1" x14ac:dyDescent="0.25">
      <c r="B56" s="11" t="s">
        <v>36</v>
      </c>
      <c r="C56" s="7">
        <v>3381554</v>
      </c>
      <c r="D56" s="8">
        <v>1</v>
      </c>
      <c r="E56" s="19">
        <f t="shared" ref="E56" si="5">ROUND(C56/12/D56,0)</f>
        <v>281796</v>
      </c>
    </row>
    <row r="57" spans="2:5" ht="15" thickTop="1" x14ac:dyDescent="0.2">
      <c r="B57" s="11" t="s">
        <v>37</v>
      </c>
      <c r="C57" s="14"/>
      <c r="D57" s="15"/>
      <c r="E57" s="16"/>
    </row>
    <row r="58" spans="2:5" ht="15" thickBot="1" x14ac:dyDescent="0.25">
      <c r="B58" s="11" t="s">
        <v>38</v>
      </c>
      <c r="C58" s="7">
        <v>257888</v>
      </c>
      <c r="D58" s="8">
        <v>1</v>
      </c>
      <c r="E58" s="19">
        <f t="shared" ref="E58" si="6">ROUND(C58/12/D58,0)</f>
        <v>21491</v>
      </c>
    </row>
    <row r="59" spans="2:5" ht="15" thickTop="1" x14ac:dyDescent="0.2">
      <c r="B59" s="11" t="s">
        <v>39</v>
      </c>
      <c r="C59" s="14"/>
      <c r="D59" s="15"/>
      <c r="E59" s="16"/>
    </row>
    <row r="60" spans="2:5" x14ac:dyDescent="0.2">
      <c r="B60" s="11" t="s">
        <v>38</v>
      </c>
      <c r="C60" s="14">
        <v>0</v>
      </c>
      <c r="D60" s="15">
        <v>1</v>
      </c>
      <c r="E60" s="16">
        <v>0</v>
      </c>
    </row>
    <row r="61" spans="2:5" x14ac:dyDescent="0.2">
      <c r="B61" s="11" t="s">
        <v>40</v>
      </c>
      <c r="C61" s="14">
        <v>0</v>
      </c>
      <c r="D61" s="15">
        <v>1</v>
      </c>
      <c r="E61" s="16">
        <v>0</v>
      </c>
    </row>
    <row r="62" spans="2:5" ht="15" thickBot="1" x14ac:dyDescent="0.25">
      <c r="B62" s="20" t="s">
        <v>41</v>
      </c>
      <c r="C62" s="21"/>
      <c r="D62" s="22"/>
      <c r="E62" s="23"/>
    </row>
    <row r="63" spans="2:5" x14ac:dyDescent="0.2">
      <c r="C63" s="1"/>
      <c r="D63" s="2"/>
      <c r="E63" s="1"/>
    </row>
    <row r="64" spans="2:5" x14ac:dyDescent="0.2">
      <c r="C64" s="1"/>
      <c r="D64" s="2"/>
      <c r="E64" s="1"/>
    </row>
    <row r="65" spans="3:5" x14ac:dyDescent="0.2">
      <c r="C65" s="1"/>
      <c r="D65" s="2"/>
      <c r="E65" s="1"/>
    </row>
    <row r="66" spans="3:5" x14ac:dyDescent="0.2">
      <c r="C66" s="1"/>
      <c r="D66" s="2"/>
      <c r="E66" s="1"/>
    </row>
    <row r="67" spans="3:5" x14ac:dyDescent="0.2">
      <c r="C67" s="1"/>
      <c r="D67" s="2"/>
      <c r="E67" s="1"/>
    </row>
    <row r="68" spans="3:5" x14ac:dyDescent="0.2">
      <c r="C68" s="1"/>
      <c r="D68" s="2"/>
      <c r="E68" s="1"/>
    </row>
    <row r="69" spans="3:5" x14ac:dyDescent="0.2">
      <c r="C69" s="1"/>
      <c r="D69" s="2"/>
      <c r="E69" s="1"/>
    </row>
    <row r="70" spans="3:5" x14ac:dyDescent="0.2">
      <c r="C70" s="1"/>
      <c r="D70" s="2"/>
      <c r="E70" s="1"/>
    </row>
    <row r="71" spans="3:5" x14ac:dyDescent="0.2">
      <c r="C71" s="1"/>
      <c r="D71" s="2"/>
      <c r="E71" s="1"/>
    </row>
    <row r="72" spans="3:5" x14ac:dyDescent="0.2">
      <c r="D72" s="2"/>
    </row>
    <row r="73" spans="3:5" x14ac:dyDescent="0.2">
      <c r="D73" s="2"/>
    </row>
    <row r="74" spans="3:5" x14ac:dyDescent="0.2">
      <c r="D74" s="2"/>
    </row>
  </sheetData>
  <mergeCells count="1">
    <mergeCell ref="B3:E3"/>
  </mergeCells>
  <pageMargins left="0.7" right="0.7" top="0.75" bottom="0.75" header="0.3" footer="0.3"/>
  <pageSetup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4"/>
  <sheetViews>
    <sheetView zoomScale="80" zoomScaleNormal="80" workbookViewId="0">
      <selection activeCell="C28" sqref="C28"/>
    </sheetView>
  </sheetViews>
  <sheetFormatPr defaultColWidth="17.625" defaultRowHeight="14.25" x14ac:dyDescent="0.2"/>
  <cols>
    <col min="1" max="1" width="7.625" customWidth="1"/>
    <col min="2" max="2" width="20.625" customWidth="1"/>
  </cols>
  <sheetData>
    <row r="1" spans="2:5" x14ac:dyDescent="0.2">
      <c r="B1" t="str">
        <f>'Rate Schedule'!B1</f>
        <v>PSC DR2 Response 41.xlsx</v>
      </c>
    </row>
    <row r="2" spans="2:5" ht="15" thickBot="1" x14ac:dyDescent="0.25"/>
    <row r="3" spans="2:5" ht="15" thickBot="1" x14ac:dyDescent="0.25">
      <c r="B3" s="28" t="s">
        <v>43</v>
      </c>
      <c r="C3" s="29"/>
      <c r="D3" s="29"/>
      <c r="E3" s="30"/>
    </row>
    <row r="4" spans="2:5" x14ac:dyDescent="0.2">
      <c r="B4" s="9" t="s">
        <v>44</v>
      </c>
      <c r="C4" s="26" t="s">
        <v>3</v>
      </c>
      <c r="D4" s="26"/>
      <c r="E4" s="10" t="s">
        <v>6</v>
      </c>
    </row>
    <row r="5" spans="2:5" ht="15" thickBot="1" x14ac:dyDescent="0.25">
      <c r="B5" s="24" t="s">
        <v>45</v>
      </c>
      <c r="C5" s="27" t="s">
        <v>4</v>
      </c>
      <c r="D5" s="27" t="s">
        <v>5</v>
      </c>
      <c r="E5" s="25" t="s">
        <v>7</v>
      </c>
    </row>
    <row r="6" spans="2:5" x14ac:dyDescent="0.2">
      <c r="B6" s="31"/>
      <c r="C6" s="32"/>
      <c r="D6" s="32"/>
      <c r="E6" s="33"/>
    </row>
    <row r="7" spans="2:5" x14ac:dyDescent="0.2">
      <c r="B7" s="11" t="s">
        <v>46</v>
      </c>
      <c r="C7" s="14"/>
      <c r="D7" s="15"/>
      <c r="E7" s="16"/>
    </row>
    <row r="8" spans="2:5" x14ac:dyDescent="0.2">
      <c r="B8" s="11" t="s">
        <v>47</v>
      </c>
      <c r="C8" s="14">
        <v>12483</v>
      </c>
      <c r="D8" s="15">
        <v>1</v>
      </c>
      <c r="E8" s="16">
        <f>ROUND(C8/12/D8,0)</f>
        <v>1040</v>
      </c>
    </row>
    <row r="9" spans="2:5" x14ac:dyDescent="0.2">
      <c r="B9" s="11" t="s">
        <v>48</v>
      </c>
      <c r="C9" s="14">
        <v>795860</v>
      </c>
      <c r="D9" s="15">
        <v>12758</v>
      </c>
      <c r="E9" s="16">
        <f>ROUND(C9/12/D9,0)</f>
        <v>5</v>
      </c>
    </row>
    <row r="10" spans="2:5" ht="15" thickBot="1" x14ac:dyDescent="0.25">
      <c r="B10" s="11" t="s">
        <v>49</v>
      </c>
      <c r="C10" s="5">
        <f>SUM(C8:C9)</f>
        <v>808343</v>
      </c>
      <c r="D10" s="6">
        <f>SUM(D8:D9)</f>
        <v>12759</v>
      </c>
      <c r="E10" s="18">
        <f>ROUND(C10/12/D10,0)</f>
        <v>5</v>
      </c>
    </row>
    <row r="11" spans="2:5" ht="15" thickTop="1" x14ac:dyDescent="0.2">
      <c r="B11" s="11" t="s">
        <v>50</v>
      </c>
      <c r="C11" s="14"/>
      <c r="D11" s="15"/>
      <c r="E11" s="16"/>
    </row>
    <row r="12" spans="2:5" x14ac:dyDescent="0.2">
      <c r="B12" s="11" t="s">
        <v>47</v>
      </c>
      <c r="C12" s="14">
        <v>416995</v>
      </c>
      <c r="D12" s="15">
        <v>5</v>
      </c>
      <c r="E12" s="16">
        <f t="shared" ref="E12:E13" si="0">ROUND(C12/12/D12,0)</f>
        <v>6950</v>
      </c>
    </row>
    <row r="13" spans="2:5" x14ac:dyDescent="0.2">
      <c r="B13" s="11" t="s">
        <v>48</v>
      </c>
      <c r="C13" s="14">
        <v>3998870</v>
      </c>
      <c r="D13" s="15">
        <v>58962</v>
      </c>
      <c r="E13" s="16">
        <f t="shared" si="0"/>
        <v>6</v>
      </c>
    </row>
    <row r="14" spans="2:5" x14ac:dyDescent="0.2">
      <c r="B14" s="11" t="s">
        <v>51</v>
      </c>
      <c r="C14" s="14">
        <v>292114</v>
      </c>
      <c r="D14" s="15">
        <v>1</v>
      </c>
      <c r="E14" s="16">
        <f>ROUND(C14/12/D14,0)</f>
        <v>24343</v>
      </c>
    </row>
    <row r="15" spans="2:5" ht="15" thickBot="1" x14ac:dyDescent="0.25">
      <c r="B15" s="11" t="s">
        <v>52</v>
      </c>
      <c r="C15" s="5">
        <f>SUM(C12:C14)</f>
        <v>4707979</v>
      </c>
      <c r="D15" s="6">
        <f>SUM(D12:D14)</f>
        <v>58968</v>
      </c>
      <c r="E15" s="18">
        <f>ROUND(C15/12/D15,0)</f>
        <v>7</v>
      </c>
    </row>
    <row r="16" spans="2:5" ht="15" thickTop="1" x14ac:dyDescent="0.2">
      <c r="B16" s="11" t="s">
        <v>53</v>
      </c>
      <c r="C16" s="14"/>
      <c r="D16" s="15"/>
      <c r="E16" s="16"/>
    </row>
    <row r="17" spans="2:5" ht="15" thickBot="1" x14ac:dyDescent="0.25">
      <c r="B17" s="11" t="s">
        <v>48</v>
      </c>
      <c r="C17" s="7">
        <v>1632580</v>
      </c>
      <c r="D17" s="8">
        <v>26841</v>
      </c>
      <c r="E17" s="19">
        <f t="shared" ref="E17:E19" si="1">ROUND(C17/12/D17,0)</f>
        <v>5</v>
      </c>
    </row>
    <row r="18" spans="2:5" ht="15" thickTop="1" x14ac:dyDescent="0.2">
      <c r="B18" s="11" t="s">
        <v>54</v>
      </c>
      <c r="C18" s="14"/>
      <c r="D18" s="15"/>
      <c r="E18" s="16"/>
    </row>
    <row r="19" spans="2:5" ht="15" thickBot="1" x14ac:dyDescent="0.25">
      <c r="B19" s="11" t="s">
        <v>48</v>
      </c>
      <c r="C19" s="7">
        <v>1565955</v>
      </c>
      <c r="D19" s="8">
        <v>23663</v>
      </c>
      <c r="E19" s="19">
        <f t="shared" si="1"/>
        <v>6</v>
      </c>
    </row>
    <row r="20" spans="2:5" ht="15" thickTop="1" x14ac:dyDescent="0.2">
      <c r="B20" s="11" t="s">
        <v>55</v>
      </c>
      <c r="C20" s="14"/>
      <c r="D20" s="15"/>
      <c r="E20" s="16"/>
    </row>
    <row r="21" spans="2:5" x14ac:dyDescent="0.2">
      <c r="B21" s="11" t="s">
        <v>56</v>
      </c>
      <c r="C21" s="14">
        <v>137939</v>
      </c>
      <c r="D21" s="15">
        <v>1</v>
      </c>
      <c r="E21" s="16">
        <f>ROUND(C21/12/D21,0)</f>
        <v>11495</v>
      </c>
    </row>
    <row r="22" spans="2:5" x14ac:dyDescent="0.2">
      <c r="B22" s="11" t="s">
        <v>48</v>
      </c>
      <c r="C22" s="3">
        <v>1664751</v>
      </c>
      <c r="D22" s="4">
        <v>25543</v>
      </c>
      <c r="E22" s="16">
        <f>ROUND(C22/12/D22,0)</f>
        <v>5</v>
      </c>
    </row>
    <row r="23" spans="2:5" ht="15" thickBot="1" x14ac:dyDescent="0.25">
      <c r="B23" s="11" t="s">
        <v>57</v>
      </c>
      <c r="C23" s="5">
        <f>SUM(C21:C22)</f>
        <v>1802690</v>
      </c>
      <c r="D23" s="6">
        <f>SUM(D21:D22)</f>
        <v>25544</v>
      </c>
      <c r="E23" s="18">
        <f>ROUND(C23/12/D23,0)</f>
        <v>6</v>
      </c>
    </row>
    <row r="24" spans="2:5" ht="15" thickTop="1" x14ac:dyDescent="0.2">
      <c r="B24" s="11" t="s">
        <v>58</v>
      </c>
      <c r="C24" s="14"/>
      <c r="D24" s="15"/>
      <c r="E24" s="16"/>
    </row>
    <row r="25" spans="2:5" x14ac:dyDescent="0.2">
      <c r="B25" s="11" t="s">
        <v>56</v>
      </c>
      <c r="C25" s="14">
        <v>341904</v>
      </c>
      <c r="D25" s="15">
        <v>2</v>
      </c>
      <c r="E25" s="16">
        <f t="shared" ref="E25:E30" si="2">ROUND(C25/12/D25,0)</f>
        <v>14246</v>
      </c>
    </row>
    <row r="26" spans="2:5" x14ac:dyDescent="0.2">
      <c r="B26" s="11" t="s">
        <v>48</v>
      </c>
      <c r="C26" s="14">
        <v>1613408</v>
      </c>
      <c r="D26" s="15">
        <v>24608</v>
      </c>
      <c r="E26" s="16">
        <f t="shared" si="2"/>
        <v>5</v>
      </c>
    </row>
    <row r="27" spans="2:5" x14ac:dyDescent="0.2">
      <c r="B27" s="11" t="s">
        <v>51</v>
      </c>
      <c r="C27" s="14">
        <v>688678</v>
      </c>
      <c r="D27" s="15">
        <v>1</v>
      </c>
      <c r="E27" s="16">
        <f t="shared" si="2"/>
        <v>57390</v>
      </c>
    </row>
    <row r="28" spans="2:5" x14ac:dyDescent="0.2">
      <c r="B28" s="11" t="s">
        <v>37</v>
      </c>
      <c r="C28" s="14">
        <v>257888</v>
      </c>
      <c r="D28" s="15">
        <v>1</v>
      </c>
      <c r="E28" s="16">
        <f t="shared" si="2"/>
        <v>21491</v>
      </c>
    </row>
    <row r="29" spans="2:5" x14ac:dyDescent="0.2">
      <c r="B29" s="11" t="s">
        <v>39</v>
      </c>
      <c r="C29" s="3">
        <v>0</v>
      </c>
      <c r="D29" s="4">
        <v>1</v>
      </c>
      <c r="E29" s="17">
        <f t="shared" si="2"/>
        <v>0</v>
      </c>
    </row>
    <row r="30" spans="2:5" ht="15" thickBot="1" x14ac:dyDescent="0.25">
      <c r="B30" s="11" t="s">
        <v>59</v>
      </c>
      <c r="C30" s="5">
        <f>SUM(C25:C29)</f>
        <v>2901878</v>
      </c>
      <c r="D30" s="6">
        <f>SUM(D25:D29)</f>
        <v>24613</v>
      </c>
      <c r="E30" s="18">
        <f t="shared" si="2"/>
        <v>10</v>
      </c>
    </row>
    <row r="31" spans="2:5" ht="15" thickTop="1" x14ac:dyDescent="0.2">
      <c r="B31" s="11" t="s">
        <v>60</v>
      </c>
      <c r="C31" s="14"/>
      <c r="D31" s="15"/>
      <c r="E31" s="16"/>
    </row>
    <row r="32" spans="2:5" x14ac:dyDescent="0.2">
      <c r="B32" s="11" t="s">
        <v>47</v>
      </c>
      <c r="C32" s="14">
        <v>62805</v>
      </c>
      <c r="D32" s="15">
        <v>2</v>
      </c>
      <c r="E32" s="16">
        <f>ROUND(C32/12/D32,0)</f>
        <v>2617</v>
      </c>
    </row>
    <row r="33" spans="2:5" x14ac:dyDescent="0.2">
      <c r="B33" s="11" t="s">
        <v>48</v>
      </c>
      <c r="C33" s="3">
        <v>828569</v>
      </c>
      <c r="D33" s="4">
        <v>15318</v>
      </c>
      <c r="E33" s="16">
        <f>ROUND(C33/12/D33,0)</f>
        <v>5</v>
      </c>
    </row>
    <row r="34" spans="2:5" ht="15" thickBot="1" x14ac:dyDescent="0.25">
      <c r="B34" s="11" t="s">
        <v>61</v>
      </c>
      <c r="C34" s="5">
        <f>SUM(C32:C33)</f>
        <v>891374</v>
      </c>
      <c r="D34" s="6">
        <f>SUM(D32:D33)</f>
        <v>15320</v>
      </c>
      <c r="E34" s="18">
        <f>ROUND(C34/12/D34,0)</f>
        <v>5</v>
      </c>
    </row>
    <row r="35" spans="2:5" ht="15" thickTop="1" x14ac:dyDescent="0.2">
      <c r="B35" s="11" t="s">
        <v>62</v>
      </c>
      <c r="C35" s="14"/>
      <c r="D35" s="15"/>
      <c r="E35" s="16"/>
    </row>
    <row r="36" spans="2:5" x14ac:dyDescent="0.2">
      <c r="B36" s="11" t="s">
        <v>47</v>
      </c>
      <c r="C36" s="14">
        <v>147131</v>
      </c>
      <c r="D36" s="15">
        <v>10</v>
      </c>
      <c r="E36" s="16">
        <f>ROUND(C36/12/D36,0)</f>
        <v>1226</v>
      </c>
    </row>
    <row r="37" spans="2:5" x14ac:dyDescent="0.2">
      <c r="B37" s="11" t="s">
        <v>48</v>
      </c>
      <c r="C37" s="3">
        <v>1579283</v>
      </c>
      <c r="D37" s="4">
        <v>26439</v>
      </c>
      <c r="E37" s="16">
        <f>ROUND(C37/12/D37,0)</f>
        <v>5</v>
      </c>
    </row>
    <row r="38" spans="2:5" ht="15" thickBot="1" x14ac:dyDescent="0.25">
      <c r="B38" s="11" t="s">
        <v>63</v>
      </c>
      <c r="C38" s="7">
        <f>SUM(C36:C37)</f>
        <v>1726414</v>
      </c>
      <c r="D38" s="8">
        <f>SUM(D36:D37)</f>
        <v>26449</v>
      </c>
      <c r="E38" s="18">
        <f>ROUND(C38/12/D38,0)</f>
        <v>5</v>
      </c>
    </row>
    <row r="39" spans="2:5" ht="15" thickTop="1" x14ac:dyDescent="0.2">
      <c r="B39" s="11" t="s">
        <v>64</v>
      </c>
      <c r="C39" s="14"/>
      <c r="D39" s="15"/>
      <c r="E39" s="16"/>
    </row>
    <row r="40" spans="2:5" x14ac:dyDescent="0.2">
      <c r="B40" s="11" t="s">
        <v>47</v>
      </c>
      <c r="C40" s="14">
        <v>122519</v>
      </c>
      <c r="D40" s="15">
        <v>5</v>
      </c>
      <c r="E40" s="16">
        <f t="shared" ref="E40:E41" si="3">ROUND(C40/12/D40,0)</f>
        <v>2042</v>
      </c>
    </row>
    <row r="41" spans="2:5" x14ac:dyDescent="0.2">
      <c r="B41" s="11" t="s">
        <v>56</v>
      </c>
      <c r="C41" s="14">
        <v>45412</v>
      </c>
      <c r="D41" s="15">
        <v>2</v>
      </c>
      <c r="E41" s="16">
        <f t="shared" si="3"/>
        <v>1892</v>
      </c>
    </row>
    <row r="42" spans="2:5" x14ac:dyDescent="0.2">
      <c r="B42" s="11" t="s">
        <v>48</v>
      </c>
      <c r="C42" s="3">
        <v>3067342</v>
      </c>
      <c r="D42" s="4">
        <v>51599</v>
      </c>
      <c r="E42" s="16">
        <f>ROUND(C42/12/D42,0)</f>
        <v>5</v>
      </c>
    </row>
    <row r="43" spans="2:5" ht="15" thickBot="1" x14ac:dyDescent="0.25">
      <c r="B43" s="11" t="s">
        <v>65</v>
      </c>
      <c r="C43" s="5">
        <f>SUM(C40:C42)</f>
        <v>3235273</v>
      </c>
      <c r="D43" s="6">
        <f>SUM(D40:D42)</f>
        <v>51606</v>
      </c>
      <c r="E43" s="18">
        <f>ROUND(C43/12/D43,0)</f>
        <v>5</v>
      </c>
    </row>
    <row r="44" spans="2:5" ht="15" thickTop="1" x14ac:dyDescent="0.2">
      <c r="B44" s="11" t="s">
        <v>66</v>
      </c>
      <c r="C44" s="14"/>
      <c r="D44" s="15"/>
      <c r="E44" s="16"/>
    </row>
    <row r="45" spans="2:5" ht="15" thickBot="1" x14ac:dyDescent="0.25">
      <c r="B45" s="11" t="s">
        <v>48</v>
      </c>
      <c r="C45" s="7">
        <v>899919</v>
      </c>
      <c r="D45" s="8">
        <v>17266</v>
      </c>
      <c r="E45" s="19">
        <f t="shared" ref="E45" si="4">ROUND(C45/12/D45,0)</f>
        <v>4</v>
      </c>
    </row>
    <row r="46" spans="2:5" ht="15" thickTop="1" x14ac:dyDescent="0.2">
      <c r="B46" s="11" t="s">
        <v>67</v>
      </c>
      <c r="C46" s="14"/>
      <c r="D46" s="15"/>
      <c r="E46" s="16"/>
    </row>
    <row r="47" spans="2:5" x14ac:dyDescent="0.2">
      <c r="B47" s="11" t="s">
        <v>47</v>
      </c>
      <c r="C47" s="14">
        <v>56937</v>
      </c>
      <c r="D47" s="15">
        <v>1</v>
      </c>
      <c r="E47" s="16">
        <f t="shared" ref="E47:E48" si="5">ROUND(C47/12/D47,0)</f>
        <v>4745</v>
      </c>
    </row>
    <row r="48" spans="2:5" x14ac:dyDescent="0.2">
      <c r="B48" s="11" t="s">
        <v>48</v>
      </c>
      <c r="C48" s="14">
        <v>2314338</v>
      </c>
      <c r="D48" s="15">
        <v>35612</v>
      </c>
      <c r="E48" s="16">
        <f t="shared" si="5"/>
        <v>5</v>
      </c>
    </row>
    <row r="49" spans="2:5" x14ac:dyDescent="0.2">
      <c r="B49" s="11" t="s">
        <v>51</v>
      </c>
      <c r="C49" s="3">
        <v>343175</v>
      </c>
      <c r="D49" s="4">
        <v>1</v>
      </c>
      <c r="E49" s="16">
        <f>ROUND(C49/12/D49,0)</f>
        <v>28598</v>
      </c>
    </row>
    <row r="50" spans="2:5" ht="15" thickBot="1" x14ac:dyDescent="0.25">
      <c r="B50" s="11" t="s">
        <v>68</v>
      </c>
      <c r="C50" s="7">
        <f>SUM(C47:C49)</f>
        <v>2714450</v>
      </c>
      <c r="D50" s="8">
        <f>SUM(D47:D49)</f>
        <v>35614</v>
      </c>
      <c r="E50" s="18">
        <f>ROUND(C50/12/D50,0)</f>
        <v>6</v>
      </c>
    </row>
    <row r="51" spans="2:5" ht="15" thickTop="1" x14ac:dyDescent="0.2">
      <c r="B51" s="11" t="s">
        <v>69</v>
      </c>
      <c r="C51" s="14"/>
      <c r="D51" s="15"/>
      <c r="E51" s="16"/>
    </row>
    <row r="52" spans="2:5" x14ac:dyDescent="0.2">
      <c r="B52" s="11" t="s">
        <v>47</v>
      </c>
      <c r="C52" s="14">
        <v>628616</v>
      </c>
      <c r="D52" s="15">
        <v>15</v>
      </c>
      <c r="E52" s="16">
        <f t="shared" ref="E52:E53" si="6">ROUND(C52/12/D52,0)</f>
        <v>3492</v>
      </c>
    </row>
    <row r="53" spans="2:5" x14ac:dyDescent="0.2">
      <c r="B53" s="11" t="s">
        <v>48</v>
      </c>
      <c r="C53" s="14">
        <v>3896000</v>
      </c>
      <c r="D53" s="15">
        <v>62263</v>
      </c>
      <c r="E53" s="16">
        <f t="shared" si="6"/>
        <v>5</v>
      </c>
    </row>
    <row r="54" spans="2:5" x14ac:dyDescent="0.2">
      <c r="B54" s="11" t="s">
        <v>35</v>
      </c>
      <c r="C54" s="3">
        <v>3381554</v>
      </c>
      <c r="D54" s="4">
        <v>1</v>
      </c>
      <c r="E54" s="16">
        <f>ROUND(C54/12/D54,0)</f>
        <v>281796</v>
      </c>
    </row>
    <row r="55" spans="2:5" ht="15" thickBot="1" x14ac:dyDescent="0.25">
      <c r="B55" s="11" t="s">
        <v>70</v>
      </c>
      <c r="C55" s="5">
        <f>SUM(C52:C54)</f>
        <v>7906170</v>
      </c>
      <c r="D55" s="6">
        <f>SUM(D52:D54)</f>
        <v>62279</v>
      </c>
      <c r="E55" s="18">
        <f>ROUND(C55/12/D55,0)</f>
        <v>11</v>
      </c>
    </row>
    <row r="56" spans="2:5" ht="15" thickTop="1" x14ac:dyDescent="0.2">
      <c r="B56" s="11" t="s">
        <v>71</v>
      </c>
      <c r="C56" s="14"/>
      <c r="D56" s="15"/>
      <c r="E56" s="16"/>
    </row>
    <row r="57" spans="2:5" x14ac:dyDescent="0.2">
      <c r="B57" s="11" t="s">
        <v>47</v>
      </c>
      <c r="C57" s="14">
        <v>292145</v>
      </c>
      <c r="D57" s="15">
        <v>6</v>
      </c>
      <c r="E57" s="16">
        <f>ROUND(C57/12/D57,0)</f>
        <v>4058</v>
      </c>
    </row>
    <row r="58" spans="2:5" x14ac:dyDescent="0.2">
      <c r="B58" s="11" t="s">
        <v>48</v>
      </c>
      <c r="C58" s="3">
        <v>3944813</v>
      </c>
      <c r="D58" s="4">
        <v>52449</v>
      </c>
      <c r="E58" s="16">
        <f>ROUND(C58/12/D58,0)</f>
        <v>6</v>
      </c>
    </row>
    <row r="59" spans="2:5" ht="15" thickBot="1" x14ac:dyDescent="0.25">
      <c r="B59" s="11" t="s">
        <v>72</v>
      </c>
      <c r="C59" s="7">
        <f>SUM(C57:C58)</f>
        <v>4236958</v>
      </c>
      <c r="D59" s="8">
        <f>SUM(D57:D58)</f>
        <v>52455</v>
      </c>
      <c r="E59" s="18">
        <f>ROUND(C59/12/D59,0)</f>
        <v>7</v>
      </c>
    </row>
    <row r="60" spans="2:5" ht="15" thickTop="1" x14ac:dyDescent="0.2">
      <c r="B60" s="11" t="s">
        <v>73</v>
      </c>
      <c r="C60" s="14"/>
      <c r="D60" s="15"/>
      <c r="E60" s="16"/>
    </row>
    <row r="61" spans="2:5" x14ac:dyDescent="0.2">
      <c r="B61" s="11" t="s">
        <v>47</v>
      </c>
      <c r="C61" s="14">
        <v>366430</v>
      </c>
      <c r="D61" s="15">
        <v>13</v>
      </c>
      <c r="E61" s="16">
        <f>ROUND(C61/12/D61,0)</f>
        <v>2349</v>
      </c>
    </row>
    <row r="62" spans="2:5" x14ac:dyDescent="0.2">
      <c r="B62" s="11" t="s">
        <v>48</v>
      </c>
      <c r="C62" s="3">
        <v>1218587</v>
      </c>
      <c r="D62" s="4">
        <v>16696</v>
      </c>
      <c r="E62" s="16">
        <f>ROUND(C62/12/D62,0)</f>
        <v>6</v>
      </c>
    </row>
    <row r="63" spans="2:5" ht="15" thickBot="1" x14ac:dyDescent="0.25">
      <c r="B63" s="11" t="s">
        <v>74</v>
      </c>
      <c r="C63" s="7">
        <f>SUM(C61:C62)</f>
        <v>1585017</v>
      </c>
      <c r="D63" s="8">
        <f>SUM(D61:D62)</f>
        <v>16709</v>
      </c>
      <c r="E63" s="18">
        <f>ROUND(C63/12/D63,0)</f>
        <v>8</v>
      </c>
    </row>
    <row r="64" spans="2:5" ht="15" thickTop="1" x14ac:dyDescent="0.2">
      <c r="B64" s="11" t="s">
        <v>75</v>
      </c>
      <c r="C64" s="14"/>
      <c r="D64" s="15"/>
      <c r="E64" s="16"/>
    </row>
    <row r="65" spans="2:5" x14ac:dyDescent="0.2">
      <c r="B65" s="11" t="s">
        <v>47</v>
      </c>
      <c r="C65" s="14">
        <v>148102</v>
      </c>
      <c r="D65" s="15">
        <v>8</v>
      </c>
      <c r="E65" s="16">
        <f t="shared" ref="E65:E66" si="7">ROUND(C65/12/D65,0)</f>
        <v>1543</v>
      </c>
    </row>
    <row r="66" spans="2:5" x14ac:dyDescent="0.2">
      <c r="B66" s="11" t="s">
        <v>56</v>
      </c>
      <c r="C66" s="14">
        <v>269536</v>
      </c>
      <c r="D66" s="15">
        <v>3</v>
      </c>
      <c r="E66" s="16">
        <f t="shared" si="7"/>
        <v>7487</v>
      </c>
    </row>
    <row r="67" spans="2:5" x14ac:dyDescent="0.2">
      <c r="B67" s="11" t="s">
        <v>48</v>
      </c>
      <c r="C67" s="14">
        <v>4232320</v>
      </c>
      <c r="D67" s="15">
        <v>68234</v>
      </c>
      <c r="E67" s="16">
        <f>ROUND(C67/12/D67,0)</f>
        <v>5</v>
      </c>
    </row>
    <row r="68" spans="2:5" ht="15" thickBot="1" x14ac:dyDescent="0.25">
      <c r="B68" s="11" t="s">
        <v>76</v>
      </c>
      <c r="C68" s="5">
        <f>SUM(C65:C67)</f>
        <v>4649958</v>
      </c>
      <c r="D68" s="6">
        <f>SUM(D65:D67)</f>
        <v>68245</v>
      </c>
      <c r="E68" s="18">
        <f>ROUND(C68/12/D68,0)</f>
        <v>6</v>
      </c>
    </row>
    <row r="69" spans="2:5" ht="15" thickTop="1" x14ac:dyDescent="0.2">
      <c r="B69" s="11" t="s">
        <v>77</v>
      </c>
      <c r="C69" s="14"/>
      <c r="D69" s="15"/>
      <c r="E69" s="16"/>
    </row>
    <row r="70" spans="2:5" x14ac:dyDescent="0.2">
      <c r="B70" s="11" t="s">
        <v>47</v>
      </c>
      <c r="C70" s="14">
        <v>32123</v>
      </c>
      <c r="D70" s="15">
        <v>3</v>
      </c>
      <c r="E70" s="16">
        <f t="shared" ref="E70:E72" si="8">ROUND(C70/12/D70,0)</f>
        <v>892</v>
      </c>
    </row>
    <row r="71" spans="2:5" x14ac:dyDescent="0.2">
      <c r="B71" s="11" t="s">
        <v>56</v>
      </c>
      <c r="C71" s="14">
        <v>19957</v>
      </c>
      <c r="D71" s="15">
        <v>1</v>
      </c>
      <c r="E71" s="16">
        <f t="shared" si="8"/>
        <v>1663</v>
      </c>
    </row>
    <row r="72" spans="2:5" x14ac:dyDescent="0.2">
      <c r="B72" s="11" t="s">
        <v>48</v>
      </c>
      <c r="C72" s="14">
        <v>1673140</v>
      </c>
      <c r="D72" s="15">
        <v>26645</v>
      </c>
      <c r="E72" s="16">
        <f t="shared" si="8"/>
        <v>5</v>
      </c>
    </row>
    <row r="73" spans="2:5" x14ac:dyDescent="0.2">
      <c r="B73" s="11" t="s">
        <v>39</v>
      </c>
      <c r="C73" s="3">
        <v>0</v>
      </c>
      <c r="D73" s="4">
        <v>1</v>
      </c>
      <c r="E73" s="16">
        <f>ROUND(C73/12/D73,0)</f>
        <v>0</v>
      </c>
    </row>
    <row r="74" spans="2:5" ht="15" thickBot="1" x14ac:dyDescent="0.25">
      <c r="B74" s="11" t="s">
        <v>78</v>
      </c>
      <c r="C74" s="5">
        <f>SUM(C70:C73)</f>
        <v>1725220</v>
      </c>
      <c r="D74" s="6">
        <f>SUM(D70:D73)</f>
        <v>26650</v>
      </c>
      <c r="E74" s="18">
        <f>ROUND(C74/12/D74,0)</f>
        <v>5</v>
      </c>
    </row>
    <row r="75" spans="2:5" ht="15.75" thickTop="1" thickBot="1" x14ac:dyDescent="0.25">
      <c r="B75" s="20"/>
      <c r="C75" s="21"/>
      <c r="D75" s="22"/>
      <c r="E75" s="23"/>
    </row>
    <row r="76" spans="2:5" x14ac:dyDescent="0.2">
      <c r="C76" s="1"/>
      <c r="D76" s="2"/>
      <c r="E76" s="1"/>
    </row>
    <row r="77" spans="2:5" x14ac:dyDescent="0.2">
      <c r="C77" s="1"/>
      <c r="D77" s="2"/>
      <c r="E77" s="1"/>
    </row>
    <row r="78" spans="2:5" x14ac:dyDescent="0.2">
      <c r="C78" s="1"/>
      <c r="D78" s="2"/>
      <c r="E78" s="1"/>
    </row>
    <row r="79" spans="2:5" x14ac:dyDescent="0.2">
      <c r="C79" s="1"/>
      <c r="D79" s="2"/>
      <c r="E79" s="1"/>
    </row>
    <row r="80" spans="2:5" x14ac:dyDescent="0.2">
      <c r="C80" s="1"/>
      <c r="D80" s="2"/>
      <c r="E80" s="1"/>
    </row>
    <row r="81" spans="3:5" x14ac:dyDescent="0.2">
      <c r="C81" s="1"/>
      <c r="D81" s="2"/>
      <c r="E81" s="1"/>
    </row>
    <row r="82" spans="3:5" x14ac:dyDescent="0.2">
      <c r="C82" s="1"/>
      <c r="D82" s="2"/>
      <c r="E82" s="1"/>
    </row>
    <row r="83" spans="3:5" x14ac:dyDescent="0.2">
      <c r="D83" s="2"/>
    </row>
    <row r="84" spans="3:5" x14ac:dyDescent="0.2">
      <c r="D84" s="2"/>
    </row>
  </sheetData>
  <mergeCells count="1">
    <mergeCell ref="B3:E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 Schedule</vt:lpstr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cp:lastPrinted>2021-05-21T18:03:04Z</cp:lastPrinted>
  <dcterms:created xsi:type="dcterms:W3CDTF">2021-05-21T16:57:33Z</dcterms:created>
  <dcterms:modified xsi:type="dcterms:W3CDTF">2021-05-21T18:07:50Z</dcterms:modified>
</cp:coreProperties>
</file>