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575" windowHeight="11475" activeTab="0"/>
  </bookViews>
  <sheets>
    <sheet name="Budget" sheetId="1" r:id="rId1"/>
  </sheets>
  <definedNames>
    <definedName name="Date">'Budget'!$O$3</definedName>
    <definedName name="NvsASD">"V2020-06-30"</definedName>
    <definedName name="NvsAutoDrillOk">"VN"</definedName>
    <definedName name="NvsElapsedTime">0.000231481484661344</definedName>
    <definedName name="NvsEndTime">44250.8718402778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"V2002-02-01"</definedName>
    <definedName name="NvsPanelSetid">"VEKPC"</definedName>
    <definedName name="NvsReqBU">"VEKPC"</definedName>
    <definedName name="NvsReqBUOnly">"VY"</definedName>
    <definedName name="NvsSheetType" localSheetId="0">"M"</definedName>
    <definedName name="NvsTransLed">"VN"</definedName>
    <definedName name="NvsTreeASD">"V2020-06-30"</definedName>
    <definedName name="NvsValTbl.ACCOUNT">"GL_ACCOUNT_TBL"</definedName>
    <definedName name="NvsValTbl.DEPTID">"DEPT_TBL"</definedName>
    <definedName name="NvsValTbl.OPERATING_UNIT">"OPER_UNIT_TBL"</definedName>
    <definedName name="NvsValTbl.PRODUCT">"PRODUCT_TBL"</definedName>
    <definedName name="NvsValTbl.SCENARIO">"BD_SCENARIO_TBL"</definedName>
    <definedName name="_xlnm.Print_Area" localSheetId="0">'Budget'!$B$2:$M$52</definedName>
    <definedName name="_xlnm.Print_Titles" localSheetId="0">'Budget'!$2:$7</definedName>
  </definedNames>
  <calcPr fullCalcOnLoad="1"/>
</workbook>
</file>

<file path=xl/sharedStrings.xml><?xml version="1.0" encoding="utf-8"?>
<sst xmlns="http://schemas.openxmlformats.org/spreadsheetml/2006/main" count="86" uniqueCount="83">
  <si>
    <t>STATEMENT OF OPERATIONS</t>
  </si>
  <si>
    <t>Electric Energy Revenues</t>
  </si>
  <si>
    <t>Total Operating Revenue &amp; Patronage Capital</t>
  </si>
  <si>
    <t>Other Operating Revenue - Income</t>
  </si>
  <si>
    <t>Total Maintenance Expenses</t>
  </si>
  <si>
    <t>%,FACCOUNT,TACCTROLLUP,NTRANSMISSION_EXPENSE</t>
  </si>
  <si>
    <t>%,FACCOUNT,TACCTROLLUP,NDISTRIBUTION_EXPENSE</t>
  </si>
  <si>
    <t>%,FACCOUNT,TACCTROLLUP,NGENERAL_PLANT</t>
  </si>
  <si>
    <t>Taxes</t>
  </si>
  <si>
    <t>Interest on Long-Term Debt</t>
  </si>
  <si>
    <t>Other Interest Expense</t>
  </si>
  <si>
    <t>Other Deductions</t>
  </si>
  <si>
    <t>%,FACCOUNT,TACCTROLLUP,NDEPRECIATION_AMORT</t>
  </si>
  <si>
    <t>%,FACCOUNT,TACCTROLLUP,NTAXES</t>
  </si>
  <si>
    <t>%,FACCOUNT,TACCTROLLUP,NINTEREST_LT_DEBT</t>
  </si>
  <si>
    <t>%,FACCOUNT,TACCTROLLUP,NOTH_INTEREST_EXPENSE</t>
  </si>
  <si>
    <t>%,FACCOUNT,TACCTROLLUP,NOTHER_DEDUCTIONS</t>
  </si>
  <si>
    <t>Total Cost of Electric Service</t>
  </si>
  <si>
    <t>Interest Income</t>
  </si>
  <si>
    <t>Allowance for Funds used for Construction</t>
  </si>
  <si>
    <t>Other Capital Credits/Patronage Dividends</t>
  </si>
  <si>
    <t>Net Patronage Capital &amp; Margins(Deficits)</t>
  </si>
  <si>
    <t>%,FACCOUNT,TACCTROLLUP,NDISTRIBUTION</t>
  </si>
  <si>
    <t>%,FACCOUNT,TACCTROLLUP,NCUSTOMER_ACCOUNTS</t>
  </si>
  <si>
    <t>%,FACCOUNT,TACCTROLLUP,NCUSTOMER_SVC_INFO</t>
  </si>
  <si>
    <t>%,FACCOUNT,TACCTROLLUP,NSALES</t>
  </si>
  <si>
    <t>%,FACCOUNT,TACCTROLLUP,NADMIN_&amp;_GENERAL</t>
  </si>
  <si>
    <t>EAST KENTUCKY POWER COOPERATIVE</t>
  </si>
  <si>
    <t>Operating Margins</t>
  </si>
  <si>
    <t>%,R,FACCOUNT,TACCTROLLUP,NINTEREST_INCOME</t>
  </si>
  <si>
    <t>%,R,FACCOUNT,TACCTROLLUP,NALLOW_CONST_FUNDS</t>
  </si>
  <si>
    <t>%,R,FACCOUNT,TACCTROLLUP,NOTH_NONOPER_INCOME</t>
  </si>
  <si>
    <t>%,R,FACCOUNT,TACCTROLLUP,NOTH_CAP_CRED_PAT_DIV</t>
  </si>
  <si>
    <t>%,FACCOUNT,TACCTROLLUP,NINTEREST_ON_CONST</t>
  </si>
  <si>
    <t>%,FACCOUNT,TACCTROLLUP,NASSET_RETIRE_OBLIGTN</t>
  </si>
  <si>
    <t>Asset Retirement Obligation</t>
  </si>
  <si>
    <t>%,R,FACCOUNT,TACCTROLLUP,NREV_LEASED_PROP_NET</t>
  </si>
  <si>
    <t>%,R,FACCOUNT,TACCTROLLUP,NPOWER_SALES_MBR_COOP,NPOWER_SALES_OFF_SYS</t>
  </si>
  <si>
    <t>Income from Leased Property - Net</t>
  </si>
  <si>
    <t>%,R,FACCOUNT,TACCTROLLUP,NOTH_OPER_REV_INCOME</t>
  </si>
  <si>
    <t>Operation Expense - Production - Excluding Fuel</t>
  </si>
  <si>
    <t>%,FACCOUNT,TACCTROLLUP,NPROD_COSTS_EXCL_FUEL</t>
  </si>
  <si>
    <t>Operation Expense - Production - Fuel</t>
  </si>
  <si>
    <t>%,FACCOUNT,TACCTROLLUP,NFUEL</t>
  </si>
  <si>
    <t>Operation Expense - Other Power Supply</t>
  </si>
  <si>
    <t>%,FACCOUNT,TACCTROLLUP,N"OTHER POWER SUPPLY"</t>
  </si>
  <si>
    <t>Operation Expense - Transmission</t>
  </si>
  <si>
    <t>Operation Expense - Regional Market Expense</t>
  </si>
  <si>
    <t>Operation Expense - Distribution</t>
  </si>
  <si>
    <t>Operation Expense - Consumer Accounts</t>
  </si>
  <si>
    <t>Operation Expense - Consumer Service &amp; Information</t>
  </si>
  <si>
    <t>Operation Expense - Sales</t>
  </si>
  <si>
    <t>Operation Expense - Administrative &amp; General</t>
  </si>
  <si>
    <t>%,FACCOUNT,TACCTROLLUP,NTRANSMISSION</t>
  </si>
  <si>
    <t>%,FACCOUNT,TACCTROLLUP,N"REGIONAL MARKET EXPS"</t>
  </si>
  <si>
    <t>Total Operation Expense</t>
  </si>
  <si>
    <t>Maintenance Expense - Production</t>
  </si>
  <si>
    <t>Maintenance Expense - Transmission</t>
  </si>
  <si>
    <t>Maintenance Expense - RTO/ISO</t>
  </si>
  <si>
    <t>Maintenance Expense - Distribution</t>
  </si>
  <si>
    <t>Maintenance Expense - General Plant</t>
  </si>
  <si>
    <t>%,FACCOUNT,TACCTROLLUP,NPRODUCTION</t>
  </si>
  <si>
    <t>Depreciation &amp; Amortization Expense</t>
  </si>
  <si>
    <t>Interest Charged During Construction</t>
  </si>
  <si>
    <t>Income (Loss) from Equity Investments</t>
  </si>
  <si>
    <t>Other Non-Operating Income - Net</t>
  </si>
  <si>
    <t>Generation &amp; Transmission Capital Credits</t>
  </si>
  <si>
    <t>Extraordinary Items</t>
  </si>
  <si>
    <t>Budget 2020</t>
  </si>
  <si>
    <t>%,LBUDGET,SPER1,FSCENARIO,VFINAL</t>
  </si>
  <si>
    <t>%,LBUDGET,SPER2,FSCENARIO,VFINAL</t>
  </si>
  <si>
    <t>January</t>
  </si>
  <si>
    <t>February</t>
  </si>
  <si>
    <t>March</t>
  </si>
  <si>
    <t>%,LBUDGET,SPER3,FSCENARIO,VFINAL</t>
  </si>
  <si>
    <t>April</t>
  </si>
  <si>
    <t>May</t>
  </si>
  <si>
    <t>June</t>
  </si>
  <si>
    <t>%,LBUDGET,SPER5,FSCENARIO,VFINAL</t>
  </si>
  <si>
    <t>%,LBUDGET,SPER6,FSCENARIO,VFINAL</t>
  </si>
  <si>
    <t>2020-06-30</t>
  </si>
  <si>
    <t>YTD</t>
  </si>
  <si>
    <t>807 KAR 5:001, Section 16 (5)(d)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</si>
</sst>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#,##0.00;[Red]#,##0.00"/>
    <numFmt numFmtId="167" formatCode="mm/dd/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37" fontId="4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8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6" fillId="0" borderId="11" xfId="0" applyNumberFormat="1" applyFon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5" fontId="6" fillId="0" borderId="0" xfId="0" applyNumberFormat="1" applyFont="1" applyFill="1" applyAlignment="1">
      <alignment/>
    </xf>
    <xf numFmtId="5" fontId="7" fillId="0" borderId="0" xfId="0" applyNumberFormat="1" applyFont="1" applyAlignment="1">
      <alignment/>
    </xf>
    <xf numFmtId="5" fontId="7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5" fontId="7" fillId="0" borderId="12" xfId="0" applyNumberFormat="1" applyFont="1" applyBorder="1" applyAlignment="1">
      <alignment/>
    </xf>
    <xf numFmtId="37" fontId="0" fillId="0" borderId="0" xfId="0" applyNumberFormat="1" applyFont="1" applyFill="1" applyAlignment="1" quotePrefix="1">
      <alignment horizontal="center"/>
    </xf>
    <xf numFmtId="3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PageLayoutView="0" workbookViewId="0" topLeftCell="A1">
      <pane xSplit="3" ySplit="7" topLeftCell="D8" activePane="bottomRight" state="frozen"/>
      <selection pane="topLeft" activeCell="B2" sqref="B2"/>
      <selection pane="topRight" activeCell="C2" sqref="C2"/>
      <selection pane="bottomLeft" activeCell="B9" sqref="B9"/>
      <selection pane="bottomRight" activeCell="P25" sqref="P25"/>
    </sheetView>
  </sheetViews>
  <sheetFormatPr defaultColWidth="9.140625" defaultRowHeight="12.75"/>
  <cols>
    <col min="1" max="1" width="43.8515625" style="0" hidden="1" customWidth="1"/>
    <col min="2" max="2" width="3.00390625" style="0" bestFit="1" customWidth="1"/>
    <col min="3" max="3" width="48.00390625" style="42" customWidth="1"/>
    <col min="4" max="8" width="13.7109375" style="0" customWidth="1"/>
    <col min="9" max="9" width="13.7109375" style="0" hidden="1" customWidth="1"/>
    <col min="10" max="10" width="1.7109375" style="0" hidden="1" customWidth="1"/>
    <col min="11" max="11" width="13.7109375" style="0" customWidth="1"/>
    <col min="12" max="12" width="2.7109375" style="0" customWidth="1"/>
    <col min="13" max="13" width="13.7109375" style="0" hidden="1" customWidth="1"/>
    <col min="14" max="14" width="13.7109375" style="0" customWidth="1"/>
  </cols>
  <sheetData>
    <row r="1" spans="3:11" s="50" customFormat="1" ht="30.75" customHeight="1">
      <c r="C1" s="51"/>
      <c r="D1" s="50" t="s">
        <v>69</v>
      </c>
      <c r="E1" s="50" t="s">
        <v>70</v>
      </c>
      <c r="F1" s="50" t="s">
        <v>74</v>
      </c>
      <c r="H1" s="50" t="s">
        <v>78</v>
      </c>
      <c r="K1" s="50" t="s">
        <v>79</v>
      </c>
    </row>
    <row r="2" spans="3:31" s="18" customFormat="1" ht="18">
      <c r="C2" s="47" t="s">
        <v>27</v>
      </c>
      <c r="D2" s="47"/>
      <c r="E2" s="47"/>
      <c r="F2" s="47"/>
      <c r="G2" s="47" t="s">
        <v>82</v>
      </c>
      <c r="H2" s="47"/>
      <c r="I2" s="47"/>
      <c r="J2" s="47"/>
      <c r="K2" s="47"/>
      <c r="L2" s="40"/>
      <c r="M2" s="47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3:31" s="16" customFormat="1" ht="15.75">
      <c r="C3" s="48" t="s">
        <v>0</v>
      </c>
      <c r="D3" s="48"/>
      <c r="E3" s="48"/>
      <c r="F3" s="48"/>
      <c r="G3" s="48"/>
      <c r="H3" s="48"/>
      <c r="I3" s="48"/>
      <c r="J3" s="48"/>
      <c r="K3" s="48"/>
      <c r="L3" s="41"/>
      <c r="M3" s="48"/>
      <c r="N3" s="14"/>
      <c r="O3" s="46" t="s">
        <v>80</v>
      </c>
      <c r="P3" s="14"/>
      <c r="Q3" s="14"/>
      <c r="R3" s="14"/>
      <c r="S3" s="14"/>
      <c r="T3" s="14"/>
      <c r="U3" s="14"/>
      <c r="V3"/>
      <c r="W3"/>
      <c r="X3"/>
      <c r="Y3"/>
      <c r="Z3"/>
      <c r="AA3"/>
      <c r="AB3"/>
      <c r="AC3"/>
      <c r="AD3"/>
      <c r="AE3"/>
    </row>
    <row r="4" spans="3:31" s="17" customFormat="1" ht="12.75">
      <c r="C4" s="49" t="s">
        <v>68</v>
      </c>
      <c r="D4" s="49"/>
      <c r="E4" s="49"/>
      <c r="F4" s="49"/>
      <c r="G4" s="49"/>
      <c r="H4" s="49"/>
      <c r="I4" s="49"/>
      <c r="J4" s="49"/>
      <c r="M4" s="49"/>
      <c r="N4" s="15"/>
      <c r="O4" s="15"/>
      <c r="P4" s="15"/>
      <c r="Q4" s="15"/>
      <c r="R4" s="15"/>
      <c r="S4" s="15"/>
      <c r="T4" s="15"/>
      <c r="U4" s="15"/>
      <c r="V4"/>
      <c r="W4"/>
      <c r="X4"/>
      <c r="Y4"/>
      <c r="Z4"/>
      <c r="AA4"/>
      <c r="AB4"/>
      <c r="AC4"/>
      <c r="AD4"/>
      <c r="AE4"/>
    </row>
    <row r="6" spans="6:13" ht="12.75">
      <c r="F6" s="8"/>
      <c r="G6" s="8"/>
      <c r="H6" s="8"/>
      <c r="I6" s="8" t="s">
        <v>76</v>
      </c>
      <c r="J6" s="8"/>
      <c r="K6" s="8"/>
      <c r="L6" s="8"/>
      <c r="M6" s="8" t="s">
        <v>77</v>
      </c>
    </row>
    <row r="7" spans="4:13" ht="13.5" thickBot="1">
      <c r="D7" s="22" t="s">
        <v>71</v>
      </c>
      <c r="E7" s="22" t="s">
        <v>72</v>
      </c>
      <c r="F7" s="22" t="s">
        <v>73</v>
      </c>
      <c r="G7" s="22" t="s">
        <v>75</v>
      </c>
      <c r="H7" s="22" t="s">
        <v>76</v>
      </c>
      <c r="I7" s="22" t="s">
        <v>81</v>
      </c>
      <c r="J7" s="8"/>
      <c r="K7" s="22" t="s">
        <v>77</v>
      </c>
      <c r="L7" s="8"/>
      <c r="M7" s="22" t="s">
        <v>81</v>
      </c>
    </row>
    <row r="8" spans="1:13" s="1" customFormat="1" ht="12.75">
      <c r="A8" s="20" t="s">
        <v>37</v>
      </c>
      <c r="B8" s="20">
        <v>1</v>
      </c>
      <c r="C8" s="20" t="s">
        <v>1</v>
      </c>
      <c r="D8" s="35">
        <v>98172182</v>
      </c>
      <c r="E8" s="35">
        <v>84559860</v>
      </c>
      <c r="F8" s="35">
        <v>77016062</v>
      </c>
      <c r="G8" s="35">
        <v>62880069</v>
      </c>
      <c r="H8" s="35">
        <v>63642031</v>
      </c>
      <c r="I8" s="35" t="e">
        <f>H8+#REF!</f>
        <v>#REF!</v>
      </c>
      <c r="J8" s="2"/>
      <c r="K8" s="35">
        <v>68806622</v>
      </c>
      <c r="L8" s="2"/>
      <c r="M8" s="35" t="e">
        <f>K8+I8</f>
        <v>#REF!</v>
      </c>
    </row>
    <row r="9" spans="1:13" ht="12.75">
      <c r="A9" s="21" t="s">
        <v>36</v>
      </c>
      <c r="B9" s="21">
        <v>2</v>
      </c>
      <c r="C9" s="20" t="s">
        <v>38</v>
      </c>
      <c r="D9" s="25">
        <v>17804</v>
      </c>
      <c r="E9" s="25">
        <v>582</v>
      </c>
      <c r="F9" s="25">
        <v>14356</v>
      </c>
      <c r="G9" s="25">
        <v>17258</v>
      </c>
      <c r="H9" s="25">
        <v>17920</v>
      </c>
      <c r="I9" s="25" t="e">
        <f>H9+#REF!</f>
        <v>#REF!</v>
      </c>
      <c r="J9" s="9"/>
      <c r="K9" s="25">
        <v>15441</v>
      </c>
      <c r="L9" s="9"/>
      <c r="M9" s="25" t="e">
        <f aca="true" t="shared" si="0" ref="M9:M52">K9+I9</f>
        <v>#REF!</v>
      </c>
    </row>
    <row r="10" spans="1:13" ht="12.75">
      <c r="A10" s="21" t="s">
        <v>39</v>
      </c>
      <c r="B10" s="21">
        <v>3</v>
      </c>
      <c r="C10" s="20" t="s">
        <v>3</v>
      </c>
      <c r="D10" s="38">
        <v>1355164</v>
      </c>
      <c r="E10" s="38">
        <v>1502348</v>
      </c>
      <c r="F10" s="38">
        <v>1298936</v>
      </c>
      <c r="G10" s="38">
        <v>1206377</v>
      </c>
      <c r="H10" s="38">
        <v>1176785</v>
      </c>
      <c r="I10" s="38" t="e">
        <f>H10+#REF!</f>
        <v>#REF!</v>
      </c>
      <c r="J10" s="12"/>
      <c r="K10" s="38">
        <v>1156581</v>
      </c>
      <c r="L10" s="12"/>
      <c r="M10" s="38" t="e">
        <f t="shared" si="0"/>
        <v>#REF!</v>
      </c>
    </row>
    <row r="11" spans="2:13" ht="12.75">
      <c r="B11">
        <v>4</v>
      </c>
      <c r="C11" s="43" t="s">
        <v>2</v>
      </c>
      <c r="D11" s="45">
        <f>SUM(D8:D10)</f>
        <v>99545150</v>
      </c>
      <c r="E11" s="45">
        <f>SUM(E8:E10)</f>
        <v>86062790</v>
      </c>
      <c r="F11" s="45">
        <f>SUM(F8:F10)</f>
        <v>78329354</v>
      </c>
      <c r="G11" s="45">
        <f>SUM(G8:G10)</f>
        <v>64103704</v>
      </c>
      <c r="H11" s="45">
        <f>SUM(H8:H10)</f>
        <v>64836736</v>
      </c>
      <c r="I11" s="45" t="e">
        <f>H11+#REF!</f>
        <v>#REF!</v>
      </c>
      <c r="J11" s="13"/>
      <c r="K11" s="45">
        <f>SUM(K8:K10)</f>
        <v>69978644</v>
      </c>
      <c r="L11" s="13"/>
      <c r="M11" s="45" t="e">
        <f t="shared" si="0"/>
        <v>#REF!</v>
      </c>
    </row>
    <row r="12" spans="4:13" ht="12.75">
      <c r="D12" s="23"/>
      <c r="E12" s="23"/>
      <c r="F12" s="23"/>
      <c r="G12" s="23"/>
      <c r="H12" s="23"/>
      <c r="I12" s="23"/>
      <c r="J12" s="11"/>
      <c r="K12" s="23"/>
      <c r="L12" s="11"/>
      <c r="M12" s="23"/>
    </row>
    <row r="13" spans="1:13" ht="12.75">
      <c r="A13" t="s">
        <v>41</v>
      </c>
      <c r="B13">
        <v>5</v>
      </c>
      <c r="C13" s="20" t="s">
        <v>40</v>
      </c>
      <c r="D13" s="35">
        <v>8370920</v>
      </c>
      <c r="E13" s="35">
        <v>6429438</v>
      </c>
      <c r="F13" s="35">
        <v>6292328</v>
      </c>
      <c r="G13" s="35">
        <v>6068612</v>
      </c>
      <c r="H13" s="35">
        <v>6083624</v>
      </c>
      <c r="I13" s="35" t="e">
        <f>H13+#REF!</f>
        <v>#REF!</v>
      </c>
      <c r="J13" s="26"/>
      <c r="K13" s="35">
        <v>6687627</v>
      </c>
      <c r="L13" s="26"/>
      <c r="M13" s="35" t="e">
        <f t="shared" si="0"/>
        <v>#REF!</v>
      </c>
    </row>
    <row r="14" spans="1:13" s="1" customFormat="1" ht="12.75">
      <c r="A14" s="21" t="s">
        <v>43</v>
      </c>
      <c r="B14" s="21">
        <v>6</v>
      </c>
      <c r="C14" s="20" t="s">
        <v>42</v>
      </c>
      <c r="D14" s="25">
        <v>27520440</v>
      </c>
      <c r="E14" s="25">
        <v>19831400</v>
      </c>
      <c r="F14" s="25">
        <v>14799884</v>
      </c>
      <c r="G14" s="25">
        <v>12189337</v>
      </c>
      <c r="H14" s="25">
        <v>14200065</v>
      </c>
      <c r="I14" s="25" t="e">
        <f>H14+#REF!</f>
        <v>#REF!</v>
      </c>
      <c r="J14" s="28"/>
      <c r="K14" s="25">
        <v>18152701</v>
      </c>
      <c r="L14" s="28"/>
      <c r="M14" s="25" t="e">
        <f t="shared" si="0"/>
        <v>#REF!</v>
      </c>
    </row>
    <row r="15" spans="1:13" ht="12.75">
      <c r="A15" t="s">
        <v>45</v>
      </c>
      <c r="B15">
        <v>7</v>
      </c>
      <c r="C15" s="20" t="s">
        <v>44</v>
      </c>
      <c r="D15" s="25">
        <v>16440557</v>
      </c>
      <c r="E15" s="25">
        <v>16514928</v>
      </c>
      <c r="F15" s="25">
        <v>18695702</v>
      </c>
      <c r="G15" s="25">
        <v>14520291</v>
      </c>
      <c r="H15" s="25">
        <v>11950702</v>
      </c>
      <c r="I15" s="25" t="e">
        <f>H15+#REF!</f>
        <v>#REF!</v>
      </c>
      <c r="J15" s="26"/>
      <c r="K15" s="25">
        <v>9774807</v>
      </c>
      <c r="L15" s="26"/>
      <c r="M15" s="25" t="e">
        <f t="shared" si="0"/>
        <v>#REF!</v>
      </c>
    </row>
    <row r="16" spans="1:13" ht="12.75">
      <c r="A16" t="s">
        <v>53</v>
      </c>
      <c r="B16">
        <v>8</v>
      </c>
      <c r="C16" s="20" t="s">
        <v>46</v>
      </c>
      <c r="D16" s="25">
        <v>4310966</v>
      </c>
      <c r="E16" s="25">
        <v>4237799</v>
      </c>
      <c r="F16" s="25">
        <v>4599361</v>
      </c>
      <c r="G16" s="25">
        <v>4106776</v>
      </c>
      <c r="H16" s="25">
        <v>4047663</v>
      </c>
      <c r="I16" s="25" t="e">
        <f>H16+#REF!</f>
        <v>#REF!</v>
      </c>
      <c r="J16" s="26"/>
      <c r="K16" s="25">
        <v>3927019</v>
      </c>
      <c r="L16" s="26"/>
      <c r="M16" s="25" t="e">
        <f t="shared" si="0"/>
        <v>#REF!</v>
      </c>
    </row>
    <row r="17" spans="1:13" ht="12.75">
      <c r="A17" t="s">
        <v>54</v>
      </c>
      <c r="B17">
        <v>9</v>
      </c>
      <c r="C17" s="20" t="s">
        <v>47</v>
      </c>
      <c r="D17" s="25">
        <v>500297</v>
      </c>
      <c r="E17" s="25">
        <v>513970</v>
      </c>
      <c r="F17" s="25">
        <v>402936</v>
      </c>
      <c r="G17" s="25">
        <v>312234</v>
      </c>
      <c r="H17" s="25">
        <v>347110</v>
      </c>
      <c r="I17" s="25" t="e">
        <f>H17+#REF!</f>
        <v>#REF!</v>
      </c>
      <c r="J17" s="26"/>
      <c r="K17" s="25">
        <v>362828</v>
      </c>
      <c r="L17" s="26"/>
      <c r="M17" s="25" t="e">
        <f t="shared" si="0"/>
        <v>#REF!</v>
      </c>
    </row>
    <row r="18" spans="1:13" s="1" customFormat="1" ht="12.75">
      <c r="A18" t="s">
        <v>22</v>
      </c>
      <c r="B18">
        <v>10</v>
      </c>
      <c r="C18" s="20" t="s">
        <v>48</v>
      </c>
      <c r="D18" s="25">
        <v>158805</v>
      </c>
      <c r="E18" s="25">
        <v>166766</v>
      </c>
      <c r="F18" s="25">
        <v>178808</v>
      </c>
      <c r="G18" s="25">
        <v>166381</v>
      </c>
      <c r="H18" s="25">
        <v>188547</v>
      </c>
      <c r="I18" s="25" t="e">
        <f>H18+#REF!</f>
        <v>#REF!</v>
      </c>
      <c r="J18" s="28"/>
      <c r="K18" s="25">
        <v>166540</v>
      </c>
      <c r="L18" s="28"/>
      <c r="M18" s="25" t="e">
        <f t="shared" si="0"/>
        <v>#REF!</v>
      </c>
    </row>
    <row r="19" spans="1:13" s="1" customFormat="1" ht="12.75">
      <c r="A19" t="s">
        <v>23</v>
      </c>
      <c r="B19">
        <v>11</v>
      </c>
      <c r="C19" s="20" t="s">
        <v>49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 t="e">
        <f>H19+#REF!</f>
        <v>#REF!</v>
      </c>
      <c r="J19" s="28"/>
      <c r="K19" s="25">
        <v>0</v>
      </c>
      <c r="L19" s="28"/>
      <c r="M19" s="25" t="e">
        <f t="shared" si="0"/>
        <v>#REF!</v>
      </c>
    </row>
    <row r="20" spans="1:13" s="1" customFormat="1" ht="12.75">
      <c r="A20" t="s">
        <v>24</v>
      </c>
      <c r="B20">
        <v>12</v>
      </c>
      <c r="C20" s="20" t="s">
        <v>50</v>
      </c>
      <c r="D20" s="25">
        <v>761729</v>
      </c>
      <c r="E20" s="25">
        <v>572464</v>
      </c>
      <c r="F20" s="25">
        <v>648420</v>
      </c>
      <c r="G20" s="25">
        <v>582668</v>
      </c>
      <c r="H20" s="25">
        <v>634771</v>
      </c>
      <c r="I20" s="25" t="e">
        <f>H20+#REF!</f>
        <v>#REF!</v>
      </c>
      <c r="J20" s="28"/>
      <c r="K20" s="25">
        <v>572514</v>
      </c>
      <c r="L20" s="28"/>
      <c r="M20" s="25" t="e">
        <f t="shared" si="0"/>
        <v>#REF!</v>
      </c>
    </row>
    <row r="21" spans="1:13" s="1" customFormat="1" ht="12.75">
      <c r="A21" t="s">
        <v>25</v>
      </c>
      <c r="B21">
        <v>13</v>
      </c>
      <c r="C21" s="20" t="s">
        <v>51</v>
      </c>
      <c r="D21" s="25">
        <v>13429</v>
      </c>
      <c r="E21" s="25">
        <v>7160</v>
      </c>
      <c r="F21" s="25">
        <v>7568</v>
      </c>
      <c r="G21" s="25">
        <v>7518</v>
      </c>
      <c r="H21" s="25">
        <v>7287</v>
      </c>
      <c r="I21" s="25" t="e">
        <f>H21+#REF!</f>
        <v>#REF!</v>
      </c>
      <c r="J21" s="28"/>
      <c r="K21" s="25">
        <v>7149</v>
      </c>
      <c r="L21" s="28"/>
      <c r="M21" s="25" t="e">
        <f t="shared" si="0"/>
        <v>#REF!</v>
      </c>
    </row>
    <row r="22" spans="1:13" s="1" customFormat="1" ht="12.75">
      <c r="A22" t="s">
        <v>26</v>
      </c>
      <c r="B22">
        <v>14</v>
      </c>
      <c r="C22" s="20" t="s">
        <v>52</v>
      </c>
      <c r="D22" s="29">
        <v>4269565</v>
      </c>
      <c r="E22" s="29">
        <v>3213447</v>
      </c>
      <c r="F22" s="29">
        <v>3345722</v>
      </c>
      <c r="G22" s="29">
        <v>3081929</v>
      </c>
      <c r="H22" s="29">
        <v>3132851</v>
      </c>
      <c r="I22" s="29" t="e">
        <f>H22+#REF!</f>
        <v>#REF!</v>
      </c>
      <c r="J22" s="31"/>
      <c r="K22" s="29">
        <v>3203792</v>
      </c>
      <c r="L22" s="31"/>
      <c r="M22" s="29" t="e">
        <f t="shared" si="0"/>
        <v>#REF!</v>
      </c>
    </row>
    <row r="23" spans="2:13" s="5" customFormat="1" ht="12.75">
      <c r="B23" s="5">
        <v>15</v>
      </c>
      <c r="C23" s="43" t="s">
        <v>55</v>
      </c>
      <c r="D23" s="45">
        <f>SUM(D13:D22)</f>
        <v>62346708</v>
      </c>
      <c r="E23" s="45">
        <f>SUM(E13:E22)</f>
        <v>51487372</v>
      </c>
      <c r="F23" s="45">
        <f>SUM(F13:F22)</f>
        <v>48970729</v>
      </c>
      <c r="G23" s="45">
        <f>SUM(G13:G22)</f>
        <v>41035746</v>
      </c>
      <c r="H23" s="45">
        <f>SUM(H13:H22)</f>
        <v>40592620</v>
      </c>
      <c r="I23" s="45" t="e">
        <f>H23+#REF!</f>
        <v>#REF!</v>
      </c>
      <c r="J23" s="33"/>
      <c r="K23" s="45">
        <f>SUM(K13:K22)</f>
        <v>42854977</v>
      </c>
      <c r="L23" s="33"/>
      <c r="M23" s="45" t="e">
        <f t="shared" si="0"/>
        <v>#REF!</v>
      </c>
    </row>
    <row r="24" spans="3:13" ht="12.75">
      <c r="C24" s="20"/>
      <c r="D24" s="25"/>
      <c r="E24" s="25"/>
      <c r="F24" s="25"/>
      <c r="G24" s="25"/>
      <c r="H24" s="25"/>
      <c r="I24" s="25"/>
      <c r="J24" s="26"/>
      <c r="K24" s="25"/>
      <c r="L24" s="26"/>
      <c r="M24" s="25"/>
    </row>
    <row r="25" spans="1:13" ht="12.75">
      <c r="A25" s="21" t="s">
        <v>61</v>
      </c>
      <c r="B25" s="21">
        <v>16</v>
      </c>
      <c r="C25" s="20" t="s">
        <v>56</v>
      </c>
      <c r="D25" s="35">
        <v>4029365</v>
      </c>
      <c r="E25" s="35">
        <v>3393246</v>
      </c>
      <c r="F25" s="35">
        <v>9714295</v>
      </c>
      <c r="G25" s="35">
        <v>12388883</v>
      </c>
      <c r="H25" s="35">
        <v>5775150</v>
      </c>
      <c r="I25" s="35" t="e">
        <f>H25+#REF!</f>
        <v>#REF!</v>
      </c>
      <c r="J25" s="26"/>
      <c r="K25" s="35">
        <v>4576410</v>
      </c>
      <c r="L25" s="26"/>
      <c r="M25" s="35" t="e">
        <f t="shared" si="0"/>
        <v>#REF!</v>
      </c>
    </row>
    <row r="26" spans="1:13" s="1" customFormat="1" ht="12.75">
      <c r="A26" s="21" t="s">
        <v>5</v>
      </c>
      <c r="B26" s="21">
        <v>17</v>
      </c>
      <c r="C26" s="20" t="s">
        <v>57</v>
      </c>
      <c r="D26" s="25">
        <v>870732</v>
      </c>
      <c r="E26" s="25">
        <v>886055</v>
      </c>
      <c r="F26" s="25">
        <v>913429</v>
      </c>
      <c r="G26" s="25">
        <v>889036</v>
      </c>
      <c r="H26" s="25">
        <v>888713</v>
      </c>
      <c r="I26" s="25" t="e">
        <f>H26+#REF!</f>
        <v>#REF!</v>
      </c>
      <c r="J26" s="28"/>
      <c r="K26" s="25">
        <v>892524</v>
      </c>
      <c r="L26" s="28"/>
      <c r="M26" s="25" t="e">
        <f t="shared" si="0"/>
        <v>#REF!</v>
      </c>
    </row>
    <row r="27" spans="1:13" s="1" customFormat="1" ht="12.75">
      <c r="A27" s="21"/>
      <c r="B27" s="21">
        <v>18</v>
      </c>
      <c r="C27" s="20" t="s">
        <v>58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 t="e">
        <f>H27+#REF!</f>
        <v>#REF!</v>
      </c>
      <c r="J27" s="28"/>
      <c r="K27" s="25">
        <v>0</v>
      </c>
      <c r="L27" s="28"/>
      <c r="M27" s="25" t="e">
        <f t="shared" si="0"/>
        <v>#REF!</v>
      </c>
    </row>
    <row r="28" spans="1:13" s="1" customFormat="1" ht="12.75">
      <c r="A28" s="21" t="s">
        <v>6</v>
      </c>
      <c r="B28" s="21">
        <v>19</v>
      </c>
      <c r="C28" s="20" t="s">
        <v>59</v>
      </c>
      <c r="D28" s="25">
        <v>175770</v>
      </c>
      <c r="E28" s="25">
        <v>176308</v>
      </c>
      <c r="F28" s="25">
        <v>183112</v>
      </c>
      <c r="G28" s="25">
        <v>176258</v>
      </c>
      <c r="H28" s="25">
        <v>177226</v>
      </c>
      <c r="I28" s="25" t="e">
        <f>H28+#REF!</f>
        <v>#REF!</v>
      </c>
      <c r="J28" s="28"/>
      <c r="K28" s="25">
        <v>176994</v>
      </c>
      <c r="L28" s="28"/>
      <c r="M28" s="25" t="e">
        <f t="shared" si="0"/>
        <v>#REF!</v>
      </c>
    </row>
    <row r="29" spans="1:13" s="1" customFormat="1" ht="12.75">
      <c r="A29" s="21" t="s">
        <v>7</v>
      </c>
      <c r="B29" s="21">
        <v>20</v>
      </c>
      <c r="C29" s="20" t="s">
        <v>60</v>
      </c>
      <c r="D29" s="29">
        <v>121631</v>
      </c>
      <c r="E29" s="29">
        <v>148985</v>
      </c>
      <c r="F29" s="29">
        <v>154961</v>
      </c>
      <c r="G29" s="29">
        <v>258577</v>
      </c>
      <c r="H29" s="29">
        <v>393616</v>
      </c>
      <c r="I29" s="29" t="e">
        <f>H29+#REF!</f>
        <v>#REF!</v>
      </c>
      <c r="J29" s="30"/>
      <c r="K29" s="29">
        <v>177881</v>
      </c>
      <c r="L29" s="30"/>
      <c r="M29" s="29" t="e">
        <f t="shared" si="0"/>
        <v>#REF!</v>
      </c>
    </row>
    <row r="30" spans="2:13" s="5" customFormat="1" ht="12.75">
      <c r="B30" s="5">
        <v>21</v>
      </c>
      <c r="C30" s="43" t="s">
        <v>4</v>
      </c>
      <c r="D30" s="36">
        <f>SUM(D25:D29)</f>
        <v>5197498</v>
      </c>
      <c r="E30" s="36">
        <f>SUM(E25:E29)</f>
        <v>4604594</v>
      </c>
      <c r="F30" s="36">
        <f>SUM(F25:F29)</f>
        <v>10965797</v>
      </c>
      <c r="G30" s="36">
        <f>SUM(G25:G29)</f>
        <v>13712754</v>
      </c>
      <c r="H30" s="36">
        <f>SUM(H25:H29)</f>
        <v>7234705</v>
      </c>
      <c r="I30" s="36" t="e">
        <f>H30+#REF!</f>
        <v>#REF!</v>
      </c>
      <c r="J30" s="32"/>
      <c r="K30" s="36">
        <f>SUM(K25:K29)</f>
        <v>5823809</v>
      </c>
      <c r="L30" s="32"/>
      <c r="M30" s="36" t="e">
        <f t="shared" si="0"/>
        <v>#REF!</v>
      </c>
    </row>
    <row r="31" spans="3:13" ht="12.75">
      <c r="C31" s="20"/>
      <c r="D31" s="25"/>
      <c r="E31" s="25"/>
      <c r="F31" s="25"/>
      <c r="G31" s="25"/>
      <c r="H31" s="25"/>
      <c r="I31" s="25"/>
      <c r="J31" s="26"/>
      <c r="K31" s="25"/>
      <c r="L31" s="26"/>
      <c r="M31" s="25"/>
    </row>
    <row r="32" spans="1:13" s="1" customFormat="1" ht="12.75">
      <c r="A32" s="1" t="s">
        <v>12</v>
      </c>
      <c r="B32" s="1">
        <v>22</v>
      </c>
      <c r="C32" s="20" t="s">
        <v>62</v>
      </c>
      <c r="D32" s="35">
        <v>10611702</v>
      </c>
      <c r="E32" s="35">
        <v>10622100</v>
      </c>
      <c r="F32" s="35">
        <v>10645132</v>
      </c>
      <c r="G32" s="35">
        <v>10676164</v>
      </c>
      <c r="H32" s="35">
        <v>10750954</v>
      </c>
      <c r="I32" s="35" t="e">
        <f>H32+#REF!</f>
        <v>#REF!</v>
      </c>
      <c r="J32" s="28"/>
      <c r="K32" s="35">
        <v>10812639</v>
      </c>
      <c r="L32" s="28"/>
      <c r="M32" s="35" t="e">
        <f t="shared" si="0"/>
        <v>#REF!</v>
      </c>
    </row>
    <row r="33" spans="1:13" s="1" customFormat="1" ht="12.75">
      <c r="A33" s="1" t="s">
        <v>13</v>
      </c>
      <c r="B33" s="1">
        <v>23</v>
      </c>
      <c r="C33" s="20" t="s">
        <v>8</v>
      </c>
      <c r="D33" s="27">
        <v>11980</v>
      </c>
      <c r="E33" s="27">
        <v>11980</v>
      </c>
      <c r="F33" s="27">
        <v>13180</v>
      </c>
      <c r="G33" s="27">
        <v>11980</v>
      </c>
      <c r="H33" s="27">
        <v>11980</v>
      </c>
      <c r="I33" s="27" t="e">
        <f>H33+#REF!</f>
        <v>#REF!</v>
      </c>
      <c r="J33" s="28"/>
      <c r="K33" s="27">
        <v>11980</v>
      </c>
      <c r="L33" s="28"/>
      <c r="M33" s="27" t="e">
        <f t="shared" si="0"/>
        <v>#REF!</v>
      </c>
    </row>
    <row r="34" spans="1:13" s="1" customFormat="1" ht="12.75">
      <c r="A34" s="1" t="s">
        <v>14</v>
      </c>
      <c r="B34" s="1">
        <v>24</v>
      </c>
      <c r="C34" s="20" t="s">
        <v>9</v>
      </c>
      <c r="D34" s="27">
        <v>9388423</v>
      </c>
      <c r="E34" s="27">
        <v>8872760</v>
      </c>
      <c r="F34" s="27">
        <v>9366826</v>
      </c>
      <c r="G34" s="27">
        <v>9055818</v>
      </c>
      <c r="H34" s="27">
        <v>9280782</v>
      </c>
      <c r="I34" s="27" t="e">
        <f>H34+#REF!</f>
        <v>#REF!</v>
      </c>
      <c r="J34" s="28"/>
      <c r="K34" s="27">
        <v>9031394</v>
      </c>
      <c r="L34" s="28"/>
      <c r="M34" s="27" t="e">
        <f t="shared" si="0"/>
        <v>#REF!</v>
      </c>
    </row>
    <row r="35" spans="1:13" s="1" customFormat="1" ht="12.75">
      <c r="A35" s="1" t="s">
        <v>33</v>
      </c>
      <c r="B35" s="1">
        <v>25</v>
      </c>
      <c r="C35" s="20" t="s">
        <v>63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 t="e">
        <f>H35+#REF!</f>
        <v>#REF!</v>
      </c>
      <c r="J35" s="28"/>
      <c r="K35" s="27">
        <v>0</v>
      </c>
      <c r="L35" s="28"/>
      <c r="M35" s="27" t="e">
        <f t="shared" si="0"/>
        <v>#REF!</v>
      </c>
    </row>
    <row r="36" spans="1:13" s="1" customFormat="1" ht="12.75">
      <c r="A36" s="1" t="s">
        <v>15</v>
      </c>
      <c r="B36" s="1">
        <v>26</v>
      </c>
      <c r="C36" s="20" t="s">
        <v>10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 t="e">
        <f>H36+#REF!</f>
        <v>#REF!</v>
      </c>
      <c r="J36" s="28"/>
      <c r="K36" s="27">
        <v>0</v>
      </c>
      <c r="L36" s="28"/>
      <c r="M36" s="27" t="e">
        <f t="shared" si="0"/>
        <v>#REF!</v>
      </c>
    </row>
    <row r="37" spans="1:13" s="1" customFormat="1" ht="12.75">
      <c r="A37" s="1" t="s">
        <v>34</v>
      </c>
      <c r="B37" s="1">
        <v>27</v>
      </c>
      <c r="C37" s="20" t="s">
        <v>35</v>
      </c>
      <c r="D37" s="27">
        <v>102880</v>
      </c>
      <c r="E37" s="27">
        <v>102880</v>
      </c>
      <c r="F37" s="27">
        <v>102880</v>
      </c>
      <c r="G37" s="27">
        <v>102880</v>
      </c>
      <c r="H37" s="27">
        <v>102880</v>
      </c>
      <c r="I37" s="27" t="e">
        <f>H37+#REF!</f>
        <v>#REF!</v>
      </c>
      <c r="J37" s="28"/>
      <c r="K37" s="27">
        <v>102880</v>
      </c>
      <c r="L37" s="28"/>
      <c r="M37" s="27" t="e">
        <f t="shared" si="0"/>
        <v>#REF!</v>
      </c>
    </row>
    <row r="38" spans="1:13" s="1" customFormat="1" ht="12.75">
      <c r="A38" s="1" t="s">
        <v>16</v>
      </c>
      <c r="B38" s="1">
        <v>28</v>
      </c>
      <c r="C38" s="20" t="s">
        <v>11</v>
      </c>
      <c r="D38" s="29">
        <v>107018</v>
      </c>
      <c r="E38" s="29">
        <v>78807</v>
      </c>
      <c r="F38" s="29">
        <v>85462</v>
      </c>
      <c r="G38" s="29">
        <v>86278</v>
      </c>
      <c r="H38" s="29">
        <v>79253</v>
      </c>
      <c r="I38" s="29" t="e">
        <f>H38+#REF!</f>
        <v>#REF!</v>
      </c>
      <c r="J38" s="31"/>
      <c r="K38" s="29">
        <v>129405</v>
      </c>
      <c r="L38" s="31"/>
      <c r="M38" s="29" t="e">
        <f t="shared" si="0"/>
        <v>#REF!</v>
      </c>
    </row>
    <row r="39" spans="2:13" s="6" customFormat="1" ht="12.75">
      <c r="B39" s="6">
        <v>29</v>
      </c>
      <c r="C39" s="44" t="s">
        <v>17</v>
      </c>
      <c r="D39" s="37">
        <f>+D23+SUM(D30:D38)</f>
        <v>87766209</v>
      </c>
      <c r="E39" s="37">
        <f>+E23+SUM(E30:E38)</f>
        <v>75780493</v>
      </c>
      <c r="F39" s="37">
        <f>+F23+SUM(F30:F38)</f>
        <v>80150006</v>
      </c>
      <c r="G39" s="37">
        <f>+G23+SUM(G30:G38)</f>
        <v>74681620</v>
      </c>
      <c r="H39" s="37">
        <f>+H23+SUM(H30:H38)</f>
        <v>68053174</v>
      </c>
      <c r="I39" s="37" t="e">
        <f>H39+#REF!</f>
        <v>#REF!</v>
      </c>
      <c r="J39" s="33"/>
      <c r="K39" s="37">
        <f>+K23+SUM(K30:K38)</f>
        <v>68767084</v>
      </c>
      <c r="L39" s="33"/>
      <c r="M39" s="37" t="e">
        <f t="shared" si="0"/>
        <v>#REF!</v>
      </c>
    </row>
    <row r="40" spans="3:13" ht="12.75">
      <c r="C40" s="43"/>
      <c r="D40" s="24"/>
      <c r="E40" s="24"/>
      <c r="F40" s="24"/>
      <c r="G40" s="24"/>
      <c r="H40" s="24"/>
      <c r="I40" s="24"/>
      <c r="J40" s="4"/>
      <c r="K40" s="24"/>
      <c r="L40" s="4"/>
      <c r="M40" s="24"/>
    </row>
    <row r="41" spans="2:13" s="6" customFormat="1" ht="12.75">
      <c r="B41" s="6">
        <v>30</v>
      </c>
      <c r="C41" s="44" t="s">
        <v>28</v>
      </c>
      <c r="D41" s="37">
        <f>+D11-D39</f>
        <v>11778941</v>
      </c>
      <c r="E41" s="37">
        <f>+E11-E39</f>
        <v>10282297</v>
      </c>
      <c r="F41" s="37">
        <f>+F11-F39</f>
        <v>-1820652</v>
      </c>
      <c r="G41" s="37">
        <f>+G11-G39</f>
        <v>-10577916</v>
      </c>
      <c r="H41" s="37">
        <f>+H11-H39</f>
        <v>-3216438</v>
      </c>
      <c r="I41" s="37" t="e">
        <f>H41+#REF!</f>
        <v>#REF!</v>
      </c>
      <c r="J41" s="7"/>
      <c r="K41" s="37">
        <f>+K11-K39</f>
        <v>1211560</v>
      </c>
      <c r="L41" s="7"/>
      <c r="M41" s="37" t="e">
        <f t="shared" si="0"/>
        <v>#REF!</v>
      </c>
    </row>
    <row r="42" spans="3:13" ht="12.75">
      <c r="C42" s="20"/>
      <c r="D42" s="23"/>
      <c r="E42" s="23"/>
      <c r="F42" s="23"/>
      <c r="G42" s="23"/>
      <c r="H42" s="23"/>
      <c r="I42" s="23"/>
      <c r="K42" s="23"/>
      <c r="M42" s="23"/>
    </row>
    <row r="43" spans="1:13" s="1" customFormat="1" ht="12.75">
      <c r="A43" s="1" t="s">
        <v>29</v>
      </c>
      <c r="B43" s="1">
        <v>31</v>
      </c>
      <c r="C43" s="20" t="s">
        <v>18</v>
      </c>
      <c r="D43" s="35">
        <v>1748742</v>
      </c>
      <c r="E43" s="35">
        <v>1650620</v>
      </c>
      <c r="F43" s="35">
        <v>1748684</v>
      </c>
      <c r="G43" s="35">
        <v>1717579</v>
      </c>
      <c r="H43" s="35">
        <v>1767168</v>
      </c>
      <c r="I43" s="35" t="e">
        <f>H43+#REF!</f>
        <v>#REF!</v>
      </c>
      <c r="J43" s="3"/>
      <c r="K43" s="35">
        <v>1717519</v>
      </c>
      <c r="L43" s="3"/>
      <c r="M43" s="35" t="e">
        <f t="shared" si="0"/>
        <v>#REF!</v>
      </c>
    </row>
    <row r="44" spans="1:13" s="1" customFormat="1" ht="12.75">
      <c r="A44" s="1" t="s">
        <v>30</v>
      </c>
      <c r="B44" s="1">
        <v>32</v>
      </c>
      <c r="C44" s="20" t="s">
        <v>19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 t="e">
        <f>H44+#REF!</f>
        <v>#REF!</v>
      </c>
      <c r="J44" s="3"/>
      <c r="K44" s="27">
        <v>0</v>
      </c>
      <c r="L44" s="3"/>
      <c r="M44" s="27" t="e">
        <f t="shared" si="0"/>
        <v>#REF!</v>
      </c>
    </row>
    <row r="45" spans="2:13" s="1" customFormat="1" ht="12.75">
      <c r="B45" s="1">
        <v>33</v>
      </c>
      <c r="C45" s="20" t="s">
        <v>64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 t="e">
        <f>H45+#REF!</f>
        <v>#REF!</v>
      </c>
      <c r="J45" s="3"/>
      <c r="K45" s="27">
        <v>0</v>
      </c>
      <c r="L45" s="3"/>
      <c r="M45" s="27" t="e">
        <f t="shared" si="0"/>
        <v>#REF!</v>
      </c>
    </row>
    <row r="46" spans="1:13" s="1" customFormat="1" ht="12.75">
      <c r="A46" s="1" t="s">
        <v>31</v>
      </c>
      <c r="B46" s="1">
        <v>34</v>
      </c>
      <c r="C46" s="20" t="s">
        <v>65</v>
      </c>
      <c r="D46" s="27">
        <v>-9307</v>
      </c>
      <c r="E46" s="27">
        <v>-10426</v>
      </c>
      <c r="F46" s="27">
        <v>-15017</v>
      </c>
      <c r="G46" s="27">
        <v>-8923</v>
      </c>
      <c r="H46" s="27">
        <v>-16010</v>
      </c>
      <c r="I46" s="27" t="e">
        <f>H46+#REF!</f>
        <v>#REF!</v>
      </c>
      <c r="J46" s="3"/>
      <c r="K46" s="27">
        <v>-9761</v>
      </c>
      <c r="L46" s="3"/>
      <c r="M46" s="27" t="e">
        <f t="shared" si="0"/>
        <v>#REF!</v>
      </c>
    </row>
    <row r="47" spans="2:13" s="1" customFormat="1" ht="12.75">
      <c r="B47" s="1">
        <v>35</v>
      </c>
      <c r="C47" s="20" t="s">
        <v>66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 t="e">
        <f>H47+#REF!</f>
        <v>#REF!</v>
      </c>
      <c r="J47" s="3"/>
      <c r="K47" s="27">
        <v>0</v>
      </c>
      <c r="L47" s="3"/>
      <c r="M47" s="27" t="e">
        <f t="shared" si="0"/>
        <v>#REF!</v>
      </c>
    </row>
    <row r="48" spans="1:13" s="1" customFormat="1" ht="12.75">
      <c r="A48" s="1" t="s">
        <v>32</v>
      </c>
      <c r="B48" s="1">
        <v>36</v>
      </c>
      <c r="C48" s="20" t="s">
        <v>20</v>
      </c>
      <c r="D48" s="27">
        <v>6250</v>
      </c>
      <c r="E48" s="27">
        <v>6250</v>
      </c>
      <c r="F48" s="27">
        <v>6250</v>
      </c>
      <c r="G48" s="27">
        <v>6250</v>
      </c>
      <c r="H48" s="27">
        <v>6250</v>
      </c>
      <c r="I48" s="27" t="e">
        <f>H48+#REF!</f>
        <v>#REF!</v>
      </c>
      <c r="J48" s="3"/>
      <c r="K48" s="27">
        <v>6250</v>
      </c>
      <c r="L48" s="3"/>
      <c r="M48" s="27" t="e">
        <f t="shared" si="0"/>
        <v>#REF!</v>
      </c>
    </row>
    <row r="49" spans="2:13" s="1" customFormat="1" ht="12.75">
      <c r="B49" s="1">
        <v>37</v>
      </c>
      <c r="C49" s="20" t="s">
        <v>67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 t="e">
        <f>H49+#REF!</f>
        <v>#REF!</v>
      </c>
      <c r="J49" s="10"/>
      <c r="K49" s="39">
        <v>0</v>
      </c>
      <c r="L49" s="10"/>
      <c r="M49" s="39" t="e">
        <f t="shared" si="0"/>
        <v>#REF!</v>
      </c>
    </row>
    <row r="50" spans="3:13" ht="12.75">
      <c r="C50" s="20"/>
      <c r="D50" s="23"/>
      <c r="E50" s="23"/>
      <c r="F50" s="23"/>
      <c r="G50" s="23"/>
      <c r="H50" s="23"/>
      <c r="I50" s="23"/>
      <c r="J50" s="11"/>
      <c r="K50" s="23"/>
      <c r="L50" s="11"/>
      <c r="M50" s="23"/>
    </row>
    <row r="51" spans="3:13" ht="12.75">
      <c r="C51" s="20"/>
      <c r="D51" s="23"/>
      <c r="E51" s="23"/>
      <c r="F51" s="23"/>
      <c r="G51" s="23"/>
      <c r="H51" s="23"/>
      <c r="I51" s="23"/>
      <c r="J51" s="11"/>
      <c r="K51" s="23"/>
      <c r="L51" s="11"/>
      <c r="M51" s="23"/>
    </row>
    <row r="52" spans="2:13" s="5" customFormat="1" ht="12.75">
      <c r="B52" s="5">
        <v>38</v>
      </c>
      <c r="C52" s="43" t="s">
        <v>21</v>
      </c>
      <c r="D52" s="45">
        <f>+D41+SUM(D43:D49)</f>
        <v>13524626</v>
      </c>
      <c r="E52" s="45">
        <f>+E41+SUM(E43:E49)</f>
        <v>11928741</v>
      </c>
      <c r="F52" s="45">
        <f>+F41+SUM(F43:F49)</f>
        <v>-80735</v>
      </c>
      <c r="G52" s="45">
        <f>+G41+SUM(G43:G49)</f>
        <v>-8863010</v>
      </c>
      <c r="H52" s="45">
        <f>+H41+SUM(H43:H49)</f>
        <v>-1459030</v>
      </c>
      <c r="I52" s="45" t="e">
        <f>H52+#REF!</f>
        <v>#REF!</v>
      </c>
      <c r="J52" s="34"/>
      <c r="K52" s="45">
        <f>+K41+SUM(K43:K49)</f>
        <v>2925568</v>
      </c>
      <c r="L52" s="34"/>
      <c r="M52" s="45" t="e">
        <f t="shared" si="0"/>
        <v>#REF!</v>
      </c>
    </row>
    <row r="53" spans="3:12" ht="12.75">
      <c r="C53" s="20"/>
      <c r="J53" s="11"/>
      <c r="L53" s="11"/>
    </row>
    <row r="54" spans="3:12" s="5" customFormat="1" ht="12.75">
      <c r="C54" s="43"/>
      <c r="J54" s="6"/>
      <c r="L54" s="6"/>
    </row>
    <row r="55" spans="3:12" ht="12.75">
      <c r="C55" s="20"/>
      <c r="J55" s="11"/>
      <c r="L55" s="11"/>
    </row>
    <row r="56" ht="12.75">
      <c r="C56" s="20"/>
    </row>
    <row r="57" ht="12.75">
      <c r="C57" s="20"/>
    </row>
    <row r="58" ht="12.75">
      <c r="C58" s="20"/>
    </row>
    <row r="59" ht="12.75">
      <c r="C59" s="20"/>
    </row>
  </sheetData>
  <sheetProtection/>
  <printOptions gridLines="1" horizontalCentered="1"/>
  <pageMargins left="0.25" right="0.25" top="0.75" bottom="0.5" header="0.5" footer="0.25"/>
  <pageSetup fitToHeight="1" fitToWidth="1" horizontalDpi="600" verticalDpi="600" orientation="landscape" scale="72" r:id="rId1"/>
  <headerFooter alignWithMargins="0">
    <oddFooter>&amp;L
Prepared by:  FP&amp;&amp;A &amp;R&amp;8Layout:  RUS 12d Statement of Operations
Report Request:  12dSTMOP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EKPC</dc:creator>
  <cp:keywords/>
  <dc:description/>
  <cp:lastModifiedBy>Ann Bridges</cp:lastModifiedBy>
  <cp:lastPrinted>2021-02-25T20:40:34Z</cp:lastPrinted>
  <dcterms:created xsi:type="dcterms:W3CDTF">2002-06-06T12:08:55Z</dcterms:created>
  <dcterms:modified xsi:type="dcterms:W3CDTF">2021-03-09T12:25:46Z</dcterms:modified>
  <cp:category/>
  <cp:version/>
  <cp:contentType/>
  <cp:contentStatus/>
</cp:coreProperties>
</file>