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668\Documents\Rate Case 2020\Case Data Request 1\Staff items for review\#20\20b\Updated Version\"/>
    </mc:Choice>
  </mc:AlternateContent>
  <bookViews>
    <workbookView xWindow="0" yWindow="0" windowWidth="28800" windowHeight="12330"/>
  </bookViews>
  <sheets>
    <sheet name="PSC DR1 #20b" sheetId="1" r:id="rId1"/>
  </sheets>
  <definedNames>
    <definedName name="_xlnm._FilterDatabase" localSheetId="0" hidden="1">'PSC DR1 #20b'!$A$8:$I$20</definedName>
    <definedName name="NvsASD">"V2003-12-31"</definedName>
    <definedName name="NvsAutoDrillOk">"VN"</definedName>
    <definedName name="NvsElapsedTime">0.000451388885267079</definedName>
    <definedName name="NvsEndTime">38111.493275463</definedName>
    <definedName name="NvsInstLang">"VENG"</definedName>
    <definedName name="NvsInstSpec">"%,FBUSINESS_UNIT,TGL_PRPT_CONS,NI&amp;M_CORP_CONSOL"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"V1999-01-01"</definedName>
    <definedName name="NvsPanelSetid">"VAEP"</definedName>
    <definedName name="NvsReqBU">"V120"</definedName>
    <definedName name="NvsReqBUOnly">"VN"</definedName>
    <definedName name="NvsTransLed">"VN"</definedName>
    <definedName name="NvsTreeASD">"V2003-12-31"</definedName>
    <definedName name="NvsValTbl.ACCOUNT">"GL_ACCOUNT_TBL"</definedName>
    <definedName name="NvsValTbl.AEP_COST_COMPONENT">"AEP_COSTC_TBL"</definedName>
    <definedName name="_xlnm.Print_Area" localSheetId="0">'PSC DR1 #20b'!$A$1:$AK$34</definedName>
    <definedName name="Severance_Estimate_Dept" localSheetId="0">#REF!</definedName>
    <definedName name="Severance_Estimate_Dep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5" i="1" l="1"/>
  <c r="AD25" i="1"/>
  <c r="AB25" i="1"/>
  <c r="AA25" i="1"/>
  <c r="X25" i="1"/>
  <c r="V25" i="1"/>
  <c r="U25" i="1"/>
  <c r="R25" i="1"/>
  <c r="P25" i="1"/>
  <c r="O25" i="1"/>
  <c r="L25" i="1"/>
  <c r="J25" i="1"/>
  <c r="I25" i="1"/>
  <c r="AK24" i="1"/>
  <c r="AJ24" i="1"/>
  <c r="AH24" i="1"/>
  <c r="AH25" i="1" s="1"/>
  <c r="AG24" i="1"/>
  <c r="AG25" i="1" s="1"/>
  <c r="AE24" i="1"/>
  <c r="AE25" i="1" s="1"/>
  <c r="AC24" i="1"/>
  <c r="AC25" i="1" s="1"/>
  <c r="Y24" i="1"/>
  <c r="W24" i="1"/>
  <c r="S24" i="1"/>
  <c r="S25" i="1" s="1"/>
  <c r="Q24" i="1"/>
  <c r="Q25" i="1" s="1"/>
  <c r="M24" i="1"/>
  <c r="M25" i="1" s="1"/>
  <c r="K24" i="1"/>
  <c r="K25" i="1" s="1"/>
  <c r="G24" i="1"/>
  <c r="E24" i="1"/>
  <c r="AD22" i="1"/>
  <c r="AB22" i="1"/>
  <c r="AA22" i="1"/>
  <c r="X22" i="1"/>
  <c r="V22" i="1"/>
  <c r="U22" i="1"/>
  <c r="R22" i="1"/>
  <c r="Q22" i="1"/>
  <c r="P22" i="1"/>
  <c r="O22" i="1"/>
  <c r="M22" i="1"/>
  <c r="L22" i="1"/>
  <c r="J22" i="1"/>
  <c r="I22" i="1"/>
  <c r="AJ21" i="1"/>
  <c r="AJ22" i="1" s="1"/>
  <c r="AH21" i="1"/>
  <c r="AH22" i="1" s="1"/>
  <c r="AG21" i="1"/>
  <c r="AG22" i="1" s="1"/>
  <c r="AE21" i="1"/>
  <c r="AE22" i="1" s="1"/>
  <c r="AC21" i="1"/>
  <c r="AC22" i="1" s="1"/>
  <c r="Y21" i="1"/>
  <c r="Y22" i="1" s="1"/>
  <c r="W21" i="1"/>
  <c r="W22" i="1" s="1"/>
  <c r="S21" i="1"/>
  <c r="S22" i="1" s="1"/>
  <c r="Q21" i="1"/>
  <c r="M21" i="1"/>
  <c r="K21" i="1"/>
  <c r="AD19" i="1"/>
  <c r="AB19" i="1"/>
  <c r="AA19" i="1"/>
  <c r="X19" i="1"/>
  <c r="W19" i="1"/>
  <c r="V19" i="1"/>
  <c r="U19" i="1"/>
  <c r="S19" i="1"/>
  <c r="R19" i="1"/>
  <c r="Q19" i="1"/>
  <c r="P19" i="1"/>
  <c r="O19" i="1"/>
  <c r="L19" i="1"/>
  <c r="J19" i="1"/>
  <c r="I19" i="1"/>
  <c r="AJ18" i="1"/>
  <c r="AJ19" i="1" s="1"/>
  <c r="AH18" i="1"/>
  <c r="AI18" i="1" s="1"/>
  <c r="AG18" i="1"/>
  <c r="AG19" i="1" s="1"/>
  <c r="AE18" i="1"/>
  <c r="AE19" i="1" s="1"/>
  <c r="AC18" i="1"/>
  <c r="AC19" i="1" s="1"/>
  <c r="Y18" i="1"/>
  <c r="Y19" i="1" s="1"/>
  <c r="W18" i="1"/>
  <c r="S18" i="1"/>
  <c r="Q18" i="1"/>
  <c r="M18" i="1"/>
  <c r="K18" i="1"/>
  <c r="K22" i="1" s="1"/>
  <c r="AE16" i="1"/>
  <c r="AD16" i="1"/>
  <c r="AB16" i="1"/>
  <c r="AA16" i="1"/>
  <c r="X16" i="1"/>
  <c r="W16" i="1"/>
  <c r="V16" i="1"/>
  <c r="U16" i="1"/>
  <c r="S16" i="1"/>
  <c r="R16" i="1"/>
  <c r="Q16" i="1"/>
  <c r="P16" i="1"/>
  <c r="O16" i="1"/>
  <c r="L16" i="1"/>
  <c r="J16" i="1"/>
  <c r="I16" i="1"/>
  <c r="AJ15" i="1"/>
  <c r="AJ16" i="1" s="1"/>
  <c r="AH15" i="1"/>
  <c r="AH16" i="1" s="1"/>
  <c r="AG15" i="1"/>
  <c r="AG16" i="1" s="1"/>
  <c r="AE15" i="1"/>
  <c r="AC15" i="1"/>
  <c r="AC16" i="1" s="1"/>
  <c r="Y15" i="1"/>
  <c r="W15" i="1"/>
  <c r="S15" i="1"/>
  <c r="Q15" i="1"/>
  <c r="M15" i="1"/>
  <c r="M19" i="1" s="1"/>
  <c r="K15" i="1"/>
  <c r="K16" i="1" s="1"/>
  <c r="AH13" i="1"/>
  <c r="AG13" i="1"/>
  <c r="AD13" i="1"/>
  <c r="AB13" i="1"/>
  <c r="AA13" i="1"/>
  <c r="Y13" i="1"/>
  <c r="X13" i="1"/>
  <c r="W13" i="1"/>
  <c r="V13" i="1"/>
  <c r="U13" i="1"/>
  <c r="S13" i="1"/>
  <c r="R13" i="1"/>
  <c r="P13" i="1"/>
  <c r="O13" i="1"/>
  <c r="L13" i="1"/>
  <c r="J13" i="1"/>
  <c r="I13" i="1"/>
  <c r="AJ12" i="1"/>
  <c r="AJ13" i="1" s="1"/>
  <c r="AI12" i="1"/>
  <c r="AI13" i="1" s="1"/>
  <c r="AH12" i="1"/>
  <c r="AG12" i="1"/>
  <c r="AE12" i="1"/>
  <c r="AE13" i="1" s="1"/>
  <c r="AC12" i="1"/>
  <c r="AC13" i="1" s="1"/>
  <c r="Y12" i="1"/>
  <c r="Y16" i="1" s="1"/>
  <c r="W12" i="1"/>
  <c r="S12" i="1"/>
  <c r="Q12" i="1"/>
  <c r="Q13" i="1" s="1"/>
  <c r="M12" i="1"/>
  <c r="M13" i="1" s="1"/>
  <c r="K12" i="1"/>
  <c r="K13" i="1" s="1"/>
  <c r="AJ9" i="1"/>
  <c r="AK9" i="1" s="1"/>
  <c r="AI9" i="1"/>
  <c r="AH9" i="1"/>
  <c r="AG9" i="1"/>
  <c r="AE9" i="1"/>
  <c r="AC9" i="1"/>
  <c r="Y9" i="1"/>
  <c r="W9" i="1"/>
  <c r="S9" i="1"/>
  <c r="Q9" i="1"/>
  <c r="M9" i="1"/>
  <c r="K9" i="1"/>
  <c r="W25" i="1" l="1"/>
  <c r="AI15" i="1"/>
  <c r="AI16" i="1" s="1"/>
  <c r="Y25" i="1"/>
  <c r="AK15" i="1"/>
  <c r="AK16" i="1" s="1"/>
  <c r="AH19" i="1"/>
  <c r="AK18" i="1"/>
  <c r="AK19" i="1" s="1"/>
  <c r="AI21" i="1"/>
  <c r="AI22" i="1" s="1"/>
  <c r="AK21" i="1"/>
  <c r="AK22" i="1" s="1"/>
  <c r="M16" i="1"/>
  <c r="K19" i="1"/>
  <c r="AI24" i="1"/>
  <c r="AK12" i="1"/>
  <c r="AK13" i="1" s="1"/>
  <c r="AK25" i="1" l="1"/>
  <c r="AI25" i="1"/>
  <c r="AI19" i="1"/>
</calcChain>
</file>

<file path=xl/sharedStrings.xml><?xml version="1.0" encoding="utf-8"?>
<sst xmlns="http://schemas.openxmlformats.org/spreadsheetml/2006/main" count="136" uniqueCount="29">
  <si>
    <t>East Kentucky Power Cooperative Inc</t>
  </si>
  <si>
    <t>Case No. 2021-00103</t>
  </si>
  <si>
    <t>Schedule of Number of Employees, Hours per Employee, and Average Wages per Employee</t>
  </si>
  <si>
    <r>
      <t xml:space="preserve">Engineering and Construction </t>
    </r>
    <r>
      <rPr>
        <b/>
        <sz val="9"/>
        <rFont val="Arial"/>
        <family val="2"/>
      </rPr>
      <t>(1)</t>
    </r>
  </si>
  <si>
    <r>
      <t xml:space="preserve">Administrative and General </t>
    </r>
    <r>
      <rPr>
        <b/>
        <sz val="9"/>
        <rFont val="Arial"/>
        <family val="2"/>
      </rPr>
      <t>(2)</t>
    </r>
  </si>
  <si>
    <t>Power Delivery and System Operations</t>
  </si>
  <si>
    <t>Power Production</t>
  </si>
  <si>
    <t>Power Supply</t>
  </si>
  <si>
    <t>Totals</t>
  </si>
  <si>
    <t>Date</t>
  </si>
  <si>
    <t>Average Number of Employees</t>
  </si>
  <si>
    <t xml:space="preserve">Total Hours </t>
  </si>
  <si>
    <t>Average Hours Per Employee</t>
  </si>
  <si>
    <t>Total Wages (Reg &amp; OT)</t>
  </si>
  <si>
    <t>Average Wages Per Employee</t>
  </si>
  <si>
    <t>Total Hours</t>
  </si>
  <si>
    <t>5th Year- 2014</t>
  </si>
  <si>
    <t>N/A</t>
  </si>
  <si>
    <t>% Change</t>
  </si>
  <si>
    <t>4th Year- 2015</t>
  </si>
  <si>
    <t>3rd Year- 2016</t>
  </si>
  <si>
    <t>2nd Year- 2017</t>
  </si>
  <si>
    <t>1st Year- 2018</t>
  </si>
  <si>
    <t>Test Year- 2019</t>
  </si>
  <si>
    <t xml:space="preserve">Note:  Employees with time charged to multiple areas were grouped according to their default business unit for this schedule.  </t>
  </si>
  <si>
    <t>The Engineering and Construction Business Unit was formed in 2019.  In prior years, these employees were included in the Power Delivery and Power Production Business Units.</t>
  </si>
  <si>
    <t xml:space="preserve">Corporate Officers were included in Administrative and General for this schedule even though they have responsibilities associated with other Business Units.  </t>
  </si>
  <si>
    <t>For the Test Year and Five Preceding Years</t>
  </si>
  <si>
    <t>Total Wages  (Reg &amp; 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</si>
</sst>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7" x14ac:knownFonts="1">
    <font>
      <sz val="10"/>
      <name val="MS Sans Serif"/>
    </font>
    <font>
      <sz val="10"/>
      <name val="MS Sans Serif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Font="1" applyFill="1"/>
    <xf numFmtId="0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1" applyNumberFormat="1" applyFont="1" applyFill="1" applyAlignment="1">
      <alignment horizontal="right"/>
    </xf>
    <xf numFmtId="4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4" fillId="0" borderId="0" xfId="1" applyNumberFormat="1" applyFont="1" applyFill="1" applyAlignment="1">
      <alignment horizontal="center"/>
    </xf>
    <xf numFmtId="164" fontId="4" fillId="0" borderId="0" xfId="0" applyNumberFormat="1" applyFont="1" applyFill="1" applyBorder="1"/>
    <xf numFmtId="165" fontId="4" fillId="2" borderId="0" xfId="0" applyNumberFormat="1" applyFont="1" applyFill="1" applyBorder="1" applyAlignment="1">
      <alignment horizontal="right" indent="1"/>
    </xf>
    <xf numFmtId="0" fontId="4" fillId="2" borderId="0" xfId="0" applyFont="1" applyFill="1" applyBorder="1" applyAlignment="1">
      <alignment horizontal="left" indent="3"/>
    </xf>
    <xf numFmtId="43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65" fontId="4" fillId="2" borderId="0" xfId="0" applyNumberFormat="1" applyFont="1" applyFill="1" applyAlignment="1">
      <alignment horizontal="right" indent="1"/>
    </xf>
    <xf numFmtId="0" fontId="4" fillId="2" borderId="0" xfId="0" applyFont="1" applyFill="1" applyAlignment="1">
      <alignment horizontal="left" indent="3"/>
    </xf>
    <xf numFmtId="9" fontId="4" fillId="2" borderId="0" xfId="2" applyFont="1" applyFill="1"/>
    <xf numFmtId="0" fontId="4" fillId="2" borderId="0" xfId="0" applyFont="1" applyFill="1"/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3"/>
    </xf>
    <xf numFmtId="165" fontId="4" fillId="0" borderId="0" xfId="0" applyNumberFormat="1" applyFont="1" applyFill="1" applyBorder="1" applyAlignment="1">
      <alignment horizontal="right" indent="1"/>
    </xf>
    <xf numFmtId="0" fontId="3" fillId="0" borderId="0" xfId="0" applyNumberFormat="1" applyFont="1" applyFill="1" applyAlignment="1">
      <alignment horizontal="right" indent="1"/>
    </xf>
    <xf numFmtId="0" fontId="4" fillId="0" borderId="0" xfId="0" applyFont="1" applyFill="1" applyAlignment="1">
      <alignment horizontal="left" indent="3"/>
    </xf>
    <xf numFmtId="43" fontId="4" fillId="0" borderId="0" xfId="0" applyNumberFormat="1" applyFont="1" applyFill="1" applyBorder="1"/>
    <xf numFmtId="0" fontId="4" fillId="0" borderId="0" xfId="0" applyNumberFormat="1" applyFont="1" applyFill="1" applyAlignment="1">
      <alignment horizontal="right" indent="1"/>
    </xf>
    <xf numFmtId="0" fontId="4" fillId="0" borderId="0" xfId="0" applyNumberFormat="1" applyFont="1" applyFill="1" applyAlignment="1">
      <alignment horizontal="center"/>
    </xf>
    <xf numFmtId="41" fontId="6" fillId="0" borderId="0" xfId="0" applyNumberFormat="1" applyFont="1" applyFill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2"/>
  <sheetViews>
    <sheetView tabSelected="1" zoomScaleNormal="100" workbookViewId="0">
      <selection activeCell="E9" sqref="E9"/>
    </sheetView>
  </sheetViews>
  <sheetFormatPr defaultColWidth="8.85546875" defaultRowHeight="12.75" x14ac:dyDescent="0.2"/>
  <cols>
    <col min="1" max="1" width="15.85546875" style="36" customWidth="1"/>
    <col min="2" max="2" width="3.7109375" style="5" bestFit="1" customWidth="1"/>
    <col min="3" max="3" width="11.42578125" style="5" customWidth="1"/>
    <col min="4" max="4" width="9" style="5" customWidth="1"/>
    <col min="5" max="5" width="11.42578125" style="5" customWidth="1"/>
    <col min="6" max="6" width="10.85546875" style="5" customWidth="1"/>
    <col min="7" max="7" width="12.7109375" style="5" customWidth="1"/>
    <col min="8" max="8" width="2.140625" style="5" customWidth="1"/>
    <col min="9" max="9" width="11.28515625" style="5" customWidth="1"/>
    <col min="10" max="10" width="9.42578125" style="5" customWidth="1"/>
    <col min="11" max="11" width="11.5703125" style="5" customWidth="1"/>
    <col min="12" max="12" width="11.28515625" style="5" bestFit="1" customWidth="1"/>
    <col min="13" max="13" width="10.85546875" style="5" customWidth="1"/>
    <col min="14" max="14" width="1.85546875" style="5" customWidth="1"/>
    <col min="15" max="15" width="11.28515625" style="5" customWidth="1"/>
    <col min="16" max="16" width="10" style="5" customWidth="1"/>
    <col min="17" max="17" width="12.28515625" style="5" customWidth="1"/>
    <col min="18" max="18" width="11.42578125" style="5" customWidth="1"/>
    <col min="19" max="19" width="9.7109375" style="5" customWidth="1"/>
    <col min="20" max="20" width="1.7109375" style="5" customWidth="1"/>
    <col min="21" max="21" width="10.85546875" style="5" bestFit="1" customWidth="1"/>
    <col min="22" max="22" width="9" style="5" customWidth="1"/>
    <col min="23" max="23" width="11.5703125" style="5" customWidth="1"/>
    <col min="24" max="24" width="11.28515625" style="5" bestFit="1" customWidth="1"/>
    <col min="25" max="25" width="11" style="5" customWidth="1"/>
    <col min="26" max="26" width="2.28515625" style="5" customWidth="1"/>
    <col min="27" max="27" width="10.85546875" style="5" bestFit="1" customWidth="1"/>
    <col min="28" max="28" width="8.85546875" style="5" customWidth="1"/>
    <col min="29" max="29" width="10.5703125" style="5" customWidth="1"/>
    <col min="30" max="30" width="10.85546875" style="5" customWidth="1"/>
    <col min="31" max="31" width="10.42578125" style="5" customWidth="1"/>
    <col min="32" max="32" width="1.7109375" style="5" customWidth="1"/>
    <col min="33" max="33" width="11.28515625" style="5" customWidth="1"/>
    <col min="34" max="35" width="10.42578125" style="5" customWidth="1"/>
    <col min="36" max="36" width="11.42578125" style="5" customWidth="1"/>
    <col min="37" max="37" width="10" style="5" customWidth="1"/>
    <col min="38" max="16384" width="8.85546875" style="5"/>
  </cols>
  <sheetData>
    <row r="1" spans="1:57" s="3" customFormat="1" ht="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2"/>
      <c r="P1" s="2"/>
      <c r="Q1" s="2"/>
      <c r="R1" s="2"/>
      <c r="S1" s="2"/>
      <c r="U1" s="2"/>
      <c r="V1" s="2"/>
      <c r="W1" s="2"/>
      <c r="X1" s="2"/>
      <c r="Y1" s="2"/>
      <c r="AA1" s="2"/>
      <c r="AB1" s="2"/>
      <c r="AC1" s="2"/>
      <c r="AD1" s="2"/>
      <c r="AE1" s="2"/>
      <c r="AG1" s="2"/>
      <c r="AH1" s="2"/>
      <c r="AI1" s="2"/>
      <c r="AJ1" s="2"/>
      <c r="AK1" s="2"/>
    </row>
    <row r="2" spans="1:57" s="3" customFormat="1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  <c r="Q2" s="2"/>
      <c r="R2" s="2"/>
      <c r="S2" s="2"/>
      <c r="U2" s="2"/>
      <c r="V2" s="2"/>
      <c r="W2" s="2"/>
      <c r="X2" s="2"/>
      <c r="Y2" s="2"/>
      <c r="AA2" s="2"/>
      <c r="AB2" s="2"/>
      <c r="AC2" s="2"/>
      <c r="AD2" s="2"/>
      <c r="AE2" s="2"/>
      <c r="AG2" s="2"/>
      <c r="AH2" s="2"/>
      <c r="AI2" s="2"/>
      <c r="AJ2" s="2"/>
      <c r="AK2" s="2"/>
    </row>
    <row r="3" spans="1:57" s="3" customFormat="1" ht="1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"/>
      <c r="Q3" s="2"/>
      <c r="R3" s="2"/>
      <c r="S3" s="2"/>
      <c r="U3" s="2"/>
      <c r="V3" s="2"/>
      <c r="W3" s="2"/>
      <c r="X3" s="2"/>
      <c r="Y3" s="2"/>
      <c r="AA3" s="2"/>
      <c r="AB3" s="2"/>
      <c r="AC3" s="2"/>
      <c r="AD3" s="2"/>
      <c r="AE3" s="2"/>
      <c r="AG3" s="2"/>
      <c r="AH3" s="2"/>
      <c r="AI3" s="2"/>
      <c r="AJ3" s="2"/>
      <c r="AK3" s="2"/>
    </row>
    <row r="4" spans="1:57" s="3" customFormat="1" ht="15" x14ac:dyDescent="0.25">
      <c r="A4" s="1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2"/>
      <c r="P4" s="2"/>
      <c r="Q4" s="2"/>
      <c r="R4" s="2"/>
      <c r="S4" s="2"/>
      <c r="U4" s="2"/>
      <c r="V4" s="2"/>
      <c r="W4" s="2"/>
      <c r="X4" s="2"/>
      <c r="Y4" s="2"/>
      <c r="AA4" s="2"/>
      <c r="AB4" s="2"/>
      <c r="AC4" s="2"/>
      <c r="AD4" s="2"/>
      <c r="AE4" s="2"/>
      <c r="AG4" s="2"/>
      <c r="AH4" s="2"/>
      <c r="AI4" s="2"/>
      <c r="AJ4" s="2"/>
      <c r="AK4" s="2"/>
    </row>
    <row r="5" spans="1:57" x14ac:dyDescent="0.2">
      <c r="A5" s="4"/>
    </row>
    <row r="6" spans="1:57" x14ac:dyDescent="0.2">
      <c r="A6" s="6"/>
      <c r="C6" s="43" t="s">
        <v>3</v>
      </c>
      <c r="D6" s="43"/>
      <c r="E6" s="43"/>
      <c r="F6" s="43"/>
      <c r="G6" s="43"/>
      <c r="H6" s="7"/>
      <c r="I6" s="43" t="s">
        <v>4</v>
      </c>
      <c r="J6" s="43"/>
      <c r="K6" s="43"/>
      <c r="L6" s="43"/>
      <c r="M6" s="43"/>
      <c r="N6" s="7"/>
      <c r="O6" s="43" t="s">
        <v>5</v>
      </c>
      <c r="P6" s="43"/>
      <c r="Q6" s="43"/>
      <c r="R6" s="43"/>
      <c r="S6" s="43"/>
      <c r="T6" s="7"/>
      <c r="U6" s="43" t="s">
        <v>6</v>
      </c>
      <c r="V6" s="43"/>
      <c r="W6" s="43"/>
      <c r="X6" s="43"/>
      <c r="Y6" s="43"/>
      <c r="Z6" s="7"/>
      <c r="AA6" s="43" t="s">
        <v>7</v>
      </c>
      <c r="AB6" s="43"/>
      <c r="AC6" s="43"/>
      <c r="AD6" s="43"/>
      <c r="AE6" s="43"/>
      <c r="AF6" s="7"/>
      <c r="AG6" s="43" t="s">
        <v>8</v>
      </c>
      <c r="AH6" s="43"/>
      <c r="AI6" s="43"/>
      <c r="AJ6" s="43"/>
      <c r="AK6" s="43"/>
    </row>
    <row r="7" spans="1:57" ht="38.25" customHeight="1" x14ac:dyDescent="0.2">
      <c r="A7" s="42" t="s">
        <v>9</v>
      </c>
      <c r="B7" s="40"/>
      <c r="C7" s="41" t="s">
        <v>10</v>
      </c>
      <c r="D7" s="39" t="s">
        <v>11</v>
      </c>
      <c r="E7" s="39" t="s">
        <v>12</v>
      </c>
      <c r="F7" s="39" t="s">
        <v>13</v>
      </c>
      <c r="G7" s="39" t="s">
        <v>14</v>
      </c>
      <c r="H7" s="40"/>
      <c r="I7" s="41" t="s">
        <v>10</v>
      </c>
      <c r="J7" s="39" t="s">
        <v>15</v>
      </c>
      <c r="K7" s="39" t="s">
        <v>12</v>
      </c>
      <c r="L7" s="39" t="s">
        <v>28</v>
      </c>
      <c r="M7" s="39" t="s">
        <v>14</v>
      </c>
      <c r="N7" s="40"/>
      <c r="O7" s="41" t="s">
        <v>10</v>
      </c>
      <c r="P7" s="39" t="s">
        <v>15</v>
      </c>
      <c r="Q7" s="39" t="s">
        <v>12</v>
      </c>
      <c r="R7" s="39" t="s">
        <v>28</v>
      </c>
      <c r="S7" s="39" t="s">
        <v>14</v>
      </c>
      <c r="T7" s="40"/>
      <c r="U7" s="41" t="s">
        <v>10</v>
      </c>
      <c r="V7" s="39" t="s">
        <v>15</v>
      </c>
      <c r="W7" s="39" t="s">
        <v>12</v>
      </c>
      <c r="X7" s="39" t="s">
        <v>28</v>
      </c>
      <c r="Y7" s="39" t="s">
        <v>14</v>
      </c>
      <c r="Z7" s="40"/>
      <c r="AA7" s="41" t="s">
        <v>10</v>
      </c>
      <c r="AB7" s="39" t="s">
        <v>15</v>
      </c>
      <c r="AC7" s="39" t="s">
        <v>12</v>
      </c>
      <c r="AD7" s="39" t="s">
        <v>13</v>
      </c>
      <c r="AE7" s="39" t="s">
        <v>14</v>
      </c>
      <c r="AF7" s="40"/>
      <c r="AG7" s="41" t="s">
        <v>10</v>
      </c>
      <c r="AH7" s="39" t="s">
        <v>15</v>
      </c>
      <c r="AI7" s="39" t="s">
        <v>12</v>
      </c>
      <c r="AJ7" s="39" t="s">
        <v>13</v>
      </c>
      <c r="AK7" s="39" t="s">
        <v>14</v>
      </c>
    </row>
    <row r="8" spans="1:57" s="8" customFormat="1" ht="12.75" customHeight="1" x14ac:dyDescent="0.2">
      <c r="A8" s="42"/>
      <c r="B8" s="40"/>
      <c r="C8" s="39"/>
      <c r="D8" s="39"/>
      <c r="E8" s="39"/>
      <c r="F8" s="39"/>
      <c r="G8" s="39"/>
      <c r="H8" s="40"/>
      <c r="I8" s="39"/>
      <c r="J8" s="39"/>
      <c r="K8" s="39"/>
      <c r="L8" s="39"/>
      <c r="M8" s="39"/>
      <c r="N8" s="40"/>
      <c r="O8" s="39"/>
      <c r="P8" s="39"/>
      <c r="Q8" s="39"/>
      <c r="R8" s="39"/>
      <c r="S8" s="39"/>
      <c r="T8" s="40"/>
      <c r="U8" s="39"/>
      <c r="V8" s="39"/>
      <c r="W8" s="39"/>
      <c r="X8" s="39"/>
      <c r="Y8" s="39"/>
      <c r="Z8" s="40"/>
      <c r="AA8" s="39"/>
      <c r="AB8" s="39"/>
      <c r="AC8" s="39"/>
      <c r="AD8" s="39"/>
      <c r="AE8" s="39"/>
      <c r="AF8" s="40"/>
      <c r="AG8" s="39"/>
      <c r="AH8" s="39"/>
      <c r="AI8" s="39"/>
      <c r="AJ8" s="39"/>
      <c r="AK8" s="39"/>
    </row>
    <row r="9" spans="1:57" s="10" customFormat="1" x14ac:dyDescent="0.2">
      <c r="A9" s="9" t="s">
        <v>16</v>
      </c>
      <c r="C9" s="11" t="s">
        <v>17</v>
      </c>
      <c r="D9" s="12" t="s">
        <v>17</v>
      </c>
      <c r="E9" s="12" t="s">
        <v>17</v>
      </c>
      <c r="F9" s="12" t="s">
        <v>17</v>
      </c>
      <c r="G9" s="13" t="s">
        <v>17</v>
      </c>
      <c r="I9" s="14">
        <v>118</v>
      </c>
      <c r="J9" s="15">
        <v>258300</v>
      </c>
      <c r="K9" s="16">
        <f>J9/I9</f>
        <v>2188.9830508474574</v>
      </c>
      <c r="L9" s="15">
        <v>11288650</v>
      </c>
      <c r="M9" s="16">
        <f>L9/I9</f>
        <v>95666.525423728817</v>
      </c>
      <c r="O9" s="14">
        <v>177</v>
      </c>
      <c r="P9" s="12">
        <v>399049</v>
      </c>
      <c r="Q9" s="16">
        <f>P9/O9</f>
        <v>2254.5141242937852</v>
      </c>
      <c r="R9" s="12">
        <v>15523626</v>
      </c>
      <c r="S9" s="16">
        <f>R9/O9</f>
        <v>87704.101694915254</v>
      </c>
      <c r="U9" s="14">
        <v>322</v>
      </c>
      <c r="V9" s="15">
        <v>751943</v>
      </c>
      <c r="W9" s="16">
        <f>V9/U9</f>
        <v>2335.2267080745341</v>
      </c>
      <c r="X9" s="15">
        <v>27011412</v>
      </c>
      <c r="Y9" s="16">
        <f>X9/U9</f>
        <v>83886.372670807454</v>
      </c>
      <c r="AA9" s="14">
        <v>32</v>
      </c>
      <c r="AB9" s="15">
        <v>68432</v>
      </c>
      <c r="AC9" s="16">
        <f>AB9/AA9</f>
        <v>2138.5</v>
      </c>
      <c r="AD9" s="15">
        <v>3302308</v>
      </c>
      <c r="AE9" s="16">
        <f>AD9/AA9</f>
        <v>103197.125</v>
      </c>
      <c r="AG9" s="16">
        <f>AA9+U9+O9+I9</f>
        <v>649</v>
      </c>
      <c r="AH9" s="16">
        <f>AB9+V9+P9+J9</f>
        <v>1477724</v>
      </c>
      <c r="AI9" s="16">
        <f>AH9/AG9</f>
        <v>2276.9244992295839</v>
      </c>
      <c r="AJ9" s="16">
        <f>AD9+X9+R9+L9</f>
        <v>57125996</v>
      </c>
      <c r="AK9" s="16">
        <f>AJ9/AG9</f>
        <v>88021.565485362094</v>
      </c>
    </row>
    <row r="10" spans="1:57" x14ac:dyDescent="0.2">
      <c r="A10" s="17" t="s">
        <v>18</v>
      </c>
      <c r="B10" s="18"/>
      <c r="C10" s="19" t="s">
        <v>17</v>
      </c>
      <c r="D10" s="19" t="s">
        <v>17</v>
      </c>
      <c r="E10" s="19" t="s">
        <v>17</v>
      </c>
      <c r="F10" s="19" t="s">
        <v>17</v>
      </c>
      <c r="G10" s="19" t="s">
        <v>17</v>
      </c>
      <c r="H10" s="20"/>
      <c r="I10" s="19" t="s">
        <v>17</v>
      </c>
      <c r="J10" s="19" t="s">
        <v>17</v>
      </c>
      <c r="K10" s="19" t="s">
        <v>17</v>
      </c>
      <c r="L10" s="19" t="s">
        <v>17</v>
      </c>
      <c r="M10" s="19" t="s">
        <v>17</v>
      </c>
      <c r="N10" s="21"/>
      <c r="O10" s="19" t="s">
        <v>17</v>
      </c>
      <c r="P10" s="19" t="s">
        <v>17</v>
      </c>
      <c r="Q10" s="19" t="s">
        <v>17</v>
      </c>
      <c r="R10" s="19" t="s">
        <v>17</v>
      </c>
      <c r="S10" s="19" t="s">
        <v>17</v>
      </c>
      <c r="T10" s="21"/>
      <c r="U10" s="19" t="s">
        <v>17</v>
      </c>
      <c r="V10" s="19" t="s">
        <v>17</v>
      </c>
      <c r="W10" s="19" t="s">
        <v>17</v>
      </c>
      <c r="X10" s="19" t="s">
        <v>17</v>
      </c>
      <c r="Y10" s="19" t="s">
        <v>17</v>
      </c>
      <c r="Z10" s="21"/>
      <c r="AA10" s="19" t="s">
        <v>17</v>
      </c>
      <c r="AB10" s="19" t="s">
        <v>17</v>
      </c>
      <c r="AC10" s="19" t="s">
        <v>17</v>
      </c>
      <c r="AD10" s="19" t="s">
        <v>17</v>
      </c>
      <c r="AE10" s="19" t="s">
        <v>17</v>
      </c>
      <c r="AF10" s="21"/>
      <c r="AG10" s="19" t="s">
        <v>17</v>
      </c>
      <c r="AH10" s="19" t="s">
        <v>17</v>
      </c>
      <c r="AI10" s="19" t="s">
        <v>17</v>
      </c>
      <c r="AJ10" s="19" t="s">
        <v>17</v>
      </c>
      <c r="AK10" s="19" t="s">
        <v>17</v>
      </c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s="10" customFormat="1" x14ac:dyDescent="0.2">
      <c r="A11" s="4"/>
      <c r="C11" s="14"/>
      <c r="D11" s="12"/>
      <c r="E11" s="12"/>
      <c r="F11" s="12"/>
      <c r="G11" s="14"/>
      <c r="I11" s="14"/>
      <c r="J11" s="15"/>
      <c r="K11" s="15"/>
      <c r="L11" s="15"/>
      <c r="O11" s="14"/>
      <c r="P11" s="12"/>
      <c r="Q11" s="12"/>
      <c r="R11" s="12"/>
      <c r="U11" s="14"/>
      <c r="V11" s="15"/>
      <c r="W11" s="15"/>
      <c r="X11" s="15"/>
      <c r="AA11" s="14"/>
      <c r="AB11" s="15"/>
      <c r="AC11" s="15"/>
      <c r="AD11" s="15"/>
    </row>
    <row r="12" spans="1:57" s="10" customFormat="1" x14ac:dyDescent="0.2">
      <c r="A12" s="9" t="s">
        <v>19</v>
      </c>
      <c r="C12" s="11" t="s">
        <v>17</v>
      </c>
      <c r="D12" s="12" t="s">
        <v>17</v>
      </c>
      <c r="E12" s="12" t="s">
        <v>17</v>
      </c>
      <c r="F12" s="12" t="s">
        <v>17</v>
      </c>
      <c r="G12" s="13" t="s">
        <v>17</v>
      </c>
      <c r="I12" s="14">
        <v>120</v>
      </c>
      <c r="J12" s="15">
        <v>274834</v>
      </c>
      <c r="K12" s="16">
        <f>J12/I12</f>
        <v>2290.2833333333333</v>
      </c>
      <c r="L12" s="15">
        <v>12262083</v>
      </c>
      <c r="M12" s="16">
        <f>L12/I12</f>
        <v>102184.02499999999</v>
      </c>
      <c r="O12" s="14">
        <v>181</v>
      </c>
      <c r="P12" s="12">
        <v>425819</v>
      </c>
      <c r="Q12" s="16">
        <f>P12/O12</f>
        <v>2352.5911602209944</v>
      </c>
      <c r="R12" s="12">
        <v>16770053</v>
      </c>
      <c r="S12" s="16">
        <f>R12/O12</f>
        <v>92652.226519337011</v>
      </c>
      <c r="U12" s="14">
        <v>331</v>
      </c>
      <c r="V12" s="15">
        <v>807539</v>
      </c>
      <c r="W12" s="16">
        <f>V12/U12</f>
        <v>2439.6948640483383</v>
      </c>
      <c r="X12" s="15">
        <v>29630147</v>
      </c>
      <c r="Y12" s="16">
        <f>X12/U12</f>
        <v>89517.060422960727</v>
      </c>
      <c r="AA12" s="14">
        <v>32</v>
      </c>
      <c r="AB12" s="15">
        <v>70582</v>
      </c>
      <c r="AC12" s="16">
        <f>AB12/AA12</f>
        <v>2205.6875</v>
      </c>
      <c r="AD12" s="15">
        <v>3486862</v>
      </c>
      <c r="AE12" s="16">
        <f>AD12/AA12</f>
        <v>108964.4375</v>
      </c>
      <c r="AG12" s="16">
        <f>AA12+U12+O12+I12</f>
        <v>664</v>
      </c>
      <c r="AH12" s="16">
        <f>AB12+V12+P12+J12</f>
        <v>1578774</v>
      </c>
      <c r="AI12" s="16">
        <f>AH12/AG12</f>
        <v>2377.6716867469881</v>
      </c>
      <c r="AJ12" s="16">
        <f>AD12+X12+R12+L12</f>
        <v>62149145</v>
      </c>
      <c r="AK12" s="16">
        <f>AJ12/AG12</f>
        <v>93598.10993975903</v>
      </c>
    </row>
    <row r="13" spans="1:57" x14ac:dyDescent="0.2">
      <c r="A13" s="22" t="s">
        <v>18</v>
      </c>
      <c r="B13" s="23"/>
      <c r="C13" s="19" t="s">
        <v>17</v>
      </c>
      <c r="D13" s="19" t="s">
        <v>17</v>
      </c>
      <c r="E13" s="19" t="s">
        <v>17</v>
      </c>
      <c r="F13" s="19" t="s">
        <v>17</v>
      </c>
      <c r="G13" s="19" t="s">
        <v>17</v>
      </c>
      <c r="H13" s="23"/>
      <c r="I13" s="24">
        <f>(I12-I9)/I9</f>
        <v>1.6949152542372881E-2</v>
      </c>
      <c r="J13" s="24">
        <f>(J12-J9)/J9</f>
        <v>6.4010840108401079E-2</v>
      </c>
      <c r="K13" s="24">
        <f t="shared" ref="K13:L13" si="0">(K12-K9)/K9</f>
        <v>4.6277326106594477E-2</v>
      </c>
      <c r="L13" s="24">
        <f t="shared" si="0"/>
        <v>8.6231125953944887E-2</v>
      </c>
      <c r="M13" s="24">
        <f>(M12-M9)/M9</f>
        <v>6.8127273854712372E-2</v>
      </c>
      <c r="N13" s="25"/>
      <c r="O13" s="24">
        <f>(O12-O9)/O9</f>
        <v>2.2598870056497175E-2</v>
      </c>
      <c r="P13" s="24">
        <f t="shared" ref="P13:R13" si="1">(P12-P9)/P9</f>
        <v>6.7084493383018126E-2</v>
      </c>
      <c r="Q13" s="24">
        <f t="shared" si="1"/>
        <v>4.3502515628697294E-2</v>
      </c>
      <c r="R13" s="24">
        <f t="shared" si="1"/>
        <v>8.0292259037933536E-2</v>
      </c>
      <c r="S13" s="24">
        <f>(S12-S9)/S9</f>
        <v>5.6418396959747097E-2</v>
      </c>
      <c r="T13" s="25"/>
      <c r="U13" s="24">
        <f>(U12-U9)/U9</f>
        <v>2.7950310559006212E-2</v>
      </c>
      <c r="V13" s="24">
        <f t="shared" ref="V13:X13" si="2">(V12-V9)/V9</f>
        <v>7.3936455289829145E-2</v>
      </c>
      <c r="W13" s="24">
        <f t="shared" si="2"/>
        <v>4.4735766173187259E-2</v>
      </c>
      <c r="X13" s="24">
        <f t="shared" si="2"/>
        <v>9.6949207986609512E-2</v>
      </c>
      <c r="Y13" s="24">
        <f>(Y12-Y9)/Y9</f>
        <v>6.71227944763996E-2</v>
      </c>
      <c r="Z13" s="25"/>
      <c r="AA13" s="24">
        <f>(AA12-AA9)/AA9</f>
        <v>0</v>
      </c>
      <c r="AB13" s="24">
        <f t="shared" ref="AB13:AD13" si="3">(AB12-AB9)/AB9</f>
        <v>3.141805003507131E-2</v>
      </c>
      <c r="AC13" s="24">
        <f t="shared" si="3"/>
        <v>3.141805003507131E-2</v>
      </c>
      <c r="AD13" s="24">
        <f t="shared" si="3"/>
        <v>5.5886367958409691E-2</v>
      </c>
      <c r="AE13" s="24">
        <f>(AE12-AE9)/AE9</f>
        <v>5.5886367958409691E-2</v>
      </c>
      <c r="AF13" s="25"/>
      <c r="AG13" s="24">
        <f>(AG12-AG9)/AG9</f>
        <v>2.3112480739599383E-2</v>
      </c>
      <c r="AH13" s="24">
        <f t="shared" ref="AH13:AJ13" si="4">(AH12-AH9)/AH9</f>
        <v>6.8382187742771994E-2</v>
      </c>
      <c r="AI13" s="24">
        <f t="shared" si="4"/>
        <v>4.4247047959426342E-2</v>
      </c>
      <c r="AJ13" s="24">
        <f t="shared" si="4"/>
        <v>8.7931053315901925E-2</v>
      </c>
      <c r="AK13" s="24">
        <f>(AK12-AK9)/AK9</f>
        <v>6.335429759340408E-2</v>
      </c>
    </row>
    <row r="14" spans="1:57" s="10" customFormat="1" x14ac:dyDescent="0.2">
      <c r="A14" s="26"/>
      <c r="B14" s="27"/>
      <c r="C14" s="28"/>
      <c r="D14" s="29"/>
      <c r="E14" s="29"/>
      <c r="F14" s="29"/>
      <c r="G14" s="28"/>
      <c r="H14" s="27"/>
      <c r="I14" s="28"/>
      <c r="J14" s="30"/>
      <c r="K14" s="30"/>
      <c r="L14" s="30"/>
      <c r="M14" s="27"/>
      <c r="N14" s="27"/>
      <c r="O14" s="28"/>
      <c r="P14" s="27"/>
      <c r="Q14" s="27"/>
      <c r="R14" s="27"/>
      <c r="S14" s="27"/>
      <c r="T14" s="27"/>
      <c r="U14" s="28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">
      <c r="A15" s="9" t="s">
        <v>20</v>
      </c>
      <c r="B15" s="31"/>
      <c r="C15" s="11" t="s">
        <v>17</v>
      </c>
      <c r="D15" s="12" t="s">
        <v>17</v>
      </c>
      <c r="E15" s="12" t="s">
        <v>17</v>
      </c>
      <c r="F15" s="12" t="s">
        <v>17</v>
      </c>
      <c r="G15" s="13" t="s">
        <v>17</v>
      </c>
      <c r="H15" s="31"/>
      <c r="I15" s="16">
        <v>122</v>
      </c>
      <c r="J15" s="16">
        <v>270618</v>
      </c>
      <c r="K15" s="16">
        <f>J15/I15</f>
        <v>2218.1803278688526</v>
      </c>
      <c r="L15" s="16">
        <v>12475427</v>
      </c>
      <c r="M15" s="16">
        <f>L15/I15</f>
        <v>102257.59836065574</v>
      </c>
      <c r="N15" s="7"/>
      <c r="O15" s="16">
        <v>184</v>
      </c>
      <c r="P15" s="16">
        <v>411137</v>
      </c>
      <c r="Q15" s="16">
        <f>P15/O15</f>
        <v>2234.4402173913045</v>
      </c>
      <c r="R15" s="16">
        <v>16751165</v>
      </c>
      <c r="S15" s="16">
        <f>R15/O15</f>
        <v>91038.940217391311</v>
      </c>
      <c r="T15" s="7"/>
      <c r="U15" s="16">
        <v>346</v>
      </c>
      <c r="V15" s="16">
        <v>803496</v>
      </c>
      <c r="W15" s="16">
        <f>V15/U15</f>
        <v>2322.2427745664741</v>
      </c>
      <c r="X15" s="16">
        <v>30446749</v>
      </c>
      <c r="Y15" s="16">
        <f>X15/U15</f>
        <v>87996.384393063578</v>
      </c>
      <c r="Z15" s="7"/>
      <c r="AA15" s="16">
        <v>32</v>
      </c>
      <c r="AB15" s="16">
        <v>68398</v>
      </c>
      <c r="AC15" s="16">
        <f>AB15/AA15</f>
        <v>2137.4375</v>
      </c>
      <c r="AD15" s="16">
        <v>3428865</v>
      </c>
      <c r="AE15" s="16">
        <f>AD15/AA15</f>
        <v>107152.03125</v>
      </c>
      <c r="AF15" s="7"/>
      <c r="AG15" s="16">
        <f>AA15+U15+O15+I15</f>
        <v>684</v>
      </c>
      <c r="AH15" s="16">
        <f>AB15+V15+P15+J15</f>
        <v>1553649</v>
      </c>
      <c r="AI15" s="16">
        <f>AH15/AG15</f>
        <v>2271.4166666666665</v>
      </c>
      <c r="AJ15" s="16">
        <f>AD15+X15+R15+L15</f>
        <v>63102206</v>
      </c>
      <c r="AK15" s="16">
        <f>AJ15/AG15</f>
        <v>92254.687134502921</v>
      </c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x14ac:dyDescent="0.2">
      <c r="A16" s="22" t="s">
        <v>18</v>
      </c>
      <c r="B16" s="23"/>
      <c r="C16" s="19" t="s">
        <v>17</v>
      </c>
      <c r="D16" s="19" t="s">
        <v>17</v>
      </c>
      <c r="E16" s="19" t="s">
        <v>17</v>
      </c>
      <c r="F16" s="19" t="s">
        <v>17</v>
      </c>
      <c r="G16" s="19" t="s">
        <v>17</v>
      </c>
      <c r="H16" s="23"/>
      <c r="I16" s="24">
        <f>(I15-I12)/I12</f>
        <v>1.6666666666666666E-2</v>
      </c>
      <c r="J16" s="24">
        <f t="shared" ref="J16:M16" si="5">(J15-J12)/J12</f>
        <v>-1.5340168974726563E-2</v>
      </c>
      <c r="K16" s="24">
        <f t="shared" si="5"/>
        <v>-3.1482133417763757E-2</v>
      </c>
      <c r="L16" s="24">
        <f t="shared" si="5"/>
        <v>1.7398675249547732E-2</v>
      </c>
      <c r="M16" s="24">
        <f t="shared" si="5"/>
        <v>7.2000844217819592E-4</v>
      </c>
      <c r="N16" s="25"/>
      <c r="O16" s="24">
        <f>(O15-O12)/O12</f>
        <v>1.6574585635359115E-2</v>
      </c>
      <c r="P16" s="24">
        <f t="shared" ref="P16:S16" si="6">(P15-P12)/P12</f>
        <v>-3.4479438446851834E-2</v>
      </c>
      <c r="Q16" s="24">
        <f t="shared" si="6"/>
        <v>-5.0221621515653084E-2</v>
      </c>
      <c r="R16" s="24">
        <f t="shared" si="6"/>
        <v>-1.1262933993112603E-3</v>
      </c>
      <c r="S16" s="24">
        <f t="shared" si="6"/>
        <v>-1.7412277746061487E-2</v>
      </c>
      <c r="T16" s="25"/>
      <c r="U16" s="24">
        <f>(U15-U12)/U12</f>
        <v>4.5317220543806644E-2</v>
      </c>
      <c r="V16" s="24">
        <f t="shared" ref="V16:Y16" si="7">(V15-V12)/V12</f>
        <v>-5.006569342161803E-3</v>
      </c>
      <c r="W16" s="24">
        <f t="shared" si="7"/>
        <v>-4.8142122694380181E-2</v>
      </c>
      <c r="X16" s="24">
        <f t="shared" si="7"/>
        <v>2.7559836270808918E-2</v>
      </c>
      <c r="Y16" s="24">
        <f t="shared" si="7"/>
        <v>-1.6987555475035492E-2</v>
      </c>
      <c r="Z16" s="25"/>
      <c r="AA16" s="24">
        <f>(AA15-AA12)/AA12</f>
        <v>0</v>
      </c>
      <c r="AB16" s="24">
        <f t="shared" ref="AB16:AE16" si="8">(AB15-AB12)/AB12</f>
        <v>-3.0942733274772604E-2</v>
      </c>
      <c r="AC16" s="24">
        <f t="shared" si="8"/>
        <v>-3.0942733274772604E-2</v>
      </c>
      <c r="AD16" s="24">
        <f t="shared" si="8"/>
        <v>-1.6633006984503543E-2</v>
      </c>
      <c r="AE16" s="24">
        <f t="shared" si="8"/>
        <v>-1.6633006984503543E-2</v>
      </c>
      <c r="AF16" s="25"/>
      <c r="AG16" s="24">
        <f>(AG15-AG12)/AG12</f>
        <v>3.0120481927710843E-2</v>
      </c>
      <c r="AH16" s="24">
        <f t="shared" ref="AH16:AK16" si="9">(AH15-AH12)/AH12</f>
        <v>-1.5914247384362801E-2</v>
      </c>
      <c r="AI16" s="24">
        <f t="shared" si="9"/>
        <v>-4.4688684595346487E-2</v>
      </c>
      <c r="AJ16" s="24">
        <f t="shared" si="9"/>
        <v>1.5335062131586846E-2</v>
      </c>
      <c r="AK16" s="24">
        <f t="shared" si="9"/>
        <v>-1.4353097579863023E-2</v>
      </c>
    </row>
    <row r="17" spans="1:37" s="7" customFormat="1" x14ac:dyDescent="0.2">
      <c r="A17" s="32"/>
      <c r="B17" s="31"/>
      <c r="C17" s="11"/>
      <c r="D17" s="11"/>
      <c r="E17" s="11"/>
      <c r="F17" s="11"/>
      <c r="G17" s="11"/>
      <c r="H17" s="31"/>
      <c r="I17" s="16"/>
      <c r="J17" s="16"/>
      <c r="K17" s="16"/>
      <c r="L17" s="16"/>
      <c r="M17" s="16"/>
      <c r="O17" s="16"/>
      <c r="P17" s="16"/>
      <c r="Q17" s="16"/>
      <c r="R17" s="16"/>
      <c r="S17" s="16"/>
      <c r="U17" s="16"/>
      <c r="V17" s="16"/>
      <c r="W17" s="16"/>
      <c r="X17" s="16"/>
      <c r="Y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</row>
    <row r="18" spans="1:37" x14ac:dyDescent="0.2">
      <c r="A18" s="33" t="s">
        <v>21</v>
      </c>
      <c r="B18" s="34"/>
      <c r="C18" s="11" t="s">
        <v>17</v>
      </c>
      <c r="D18" s="12" t="s">
        <v>17</v>
      </c>
      <c r="E18" s="12" t="s">
        <v>17</v>
      </c>
      <c r="F18" s="12" t="s">
        <v>17</v>
      </c>
      <c r="G18" s="13" t="s">
        <v>17</v>
      </c>
      <c r="H18" s="34"/>
      <c r="I18" s="16">
        <v>125</v>
      </c>
      <c r="J18" s="16">
        <v>277467</v>
      </c>
      <c r="K18" s="16">
        <f>J18/I18</f>
        <v>2219.7359999999999</v>
      </c>
      <c r="L18" s="16">
        <v>13082480</v>
      </c>
      <c r="M18" s="16">
        <f>L18/I18</f>
        <v>104659.84</v>
      </c>
      <c r="O18" s="16">
        <v>184</v>
      </c>
      <c r="P18" s="16">
        <v>418848</v>
      </c>
      <c r="Q18" s="16">
        <f>P18/O18</f>
        <v>2276.3478260869565</v>
      </c>
      <c r="R18" s="16">
        <v>17815190</v>
      </c>
      <c r="S18" s="16">
        <f>R18/O18</f>
        <v>96821.684782608689</v>
      </c>
      <c r="U18" s="16">
        <v>347</v>
      </c>
      <c r="V18" s="16">
        <v>832343</v>
      </c>
      <c r="W18" s="16">
        <f>V18/U18</f>
        <v>2398.6829971181555</v>
      </c>
      <c r="X18" s="16">
        <v>32876413</v>
      </c>
      <c r="Y18" s="16">
        <f>X18/U18</f>
        <v>94744.706051873203</v>
      </c>
      <c r="AA18" s="16">
        <v>32</v>
      </c>
      <c r="AB18" s="16">
        <v>66552</v>
      </c>
      <c r="AC18" s="16">
        <f>AB18/AA18</f>
        <v>2079.75</v>
      </c>
      <c r="AD18" s="16">
        <v>3476346</v>
      </c>
      <c r="AE18" s="16">
        <f>AD18/AA18</f>
        <v>108635.8125</v>
      </c>
      <c r="AG18" s="16">
        <f>AA18+U18+O18+I18</f>
        <v>688</v>
      </c>
      <c r="AH18" s="16">
        <f>AB18+V18+P18+J18</f>
        <v>1595210</v>
      </c>
      <c r="AI18" s="16">
        <f>AH18/AG18</f>
        <v>2318.6191860465115</v>
      </c>
      <c r="AJ18" s="16">
        <f>AD18+X18+R18+L18</f>
        <v>67250429</v>
      </c>
      <c r="AK18" s="16">
        <f>AJ18/AG18</f>
        <v>97747.716569767435</v>
      </c>
    </row>
    <row r="19" spans="1:37" x14ac:dyDescent="0.2">
      <c r="A19" s="22" t="s">
        <v>18</v>
      </c>
      <c r="B19" s="23"/>
      <c r="C19" s="19" t="s">
        <v>17</v>
      </c>
      <c r="D19" s="19" t="s">
        <v>17</v>
      </c>
      <c r="E19" s="19" t="s">
        <v>17</v>
      </c>
      <c r="F19" s="19" t="s">
        <v>17</v>
      </c>
      <c r="G19" s="19" t="s">
        <v>17</v>
      </c>
      <c r="H19" s="23"/>
      <c r="I19" s="24">
        <f>(I18-I15)/I15</f>
        <v>2.4590163934426229E-2</v>
      </c>
      <c r="J19" s="24">
        <f t="shared" ref="J19:M19" si="10">(J18-J15)/J15</f>
        <v>2.5308737777974856E-2</v>
      </c>
      <c r="K19" s="24">
        <f t="shared" si="10"/>
        <v>7.0132807130334136E-4</v>
      </c>
      <c r="L19" s="24">
        <f t="shared" si="10"/>
        <v>4.8659897573044994E-2</v>
      </c>
      <c r="M19" s="24">
        <f t="shared" si="10"/>
        <v>2.3492060031291839E-2</v>
      </c>
      <c r="N19" s="25"/>
      <c r="O19" s="24">
        <f>(O18-O15)/O15</f>
        <v>0</v>
      </c>
      <c r="P19" s="24">
        <f t="shared" ref="P19:S19" si="11">(P18-P15)/P15</f>
        <v>1.8755305409145856E-2</v>
      </c>
      <c r="Q19" s="24">
        <f t="shared" si="11"/>
        <v>1.8755305409145783E-2</v>
      </c>
      <c r="R19" s="24">
        <f t="shared" si="11"/>
        <v>6.3519462676178043E-2</v>
      </c>
      <c r="S19" s="24">
        <f t="shared" si="11"/>
        <v>6.351946267617789E-2</v>
      </c>
      <c r="T19" s="25"/>
      <c r="U19" s="24">
        <f>(U18-U15)/U15</f>
        <v>2.8901734104046241E-3</v>
      </c>
      <c r="V19" s="24">
        <f t="shared" ref="V19:Y19" si="12">(V18-V15)/V15</f>
        <v>3.5901858876708784E-2</v>
      </c>
      <c r="W19" s="24">
        <f t="shared" si="12"/>
        <v>3.2916550926055374E-2</v>
      </c>
      <c r="X19" s="24">
        <f t="shared" si="12"/>
        <v>7.9800441091428184E-2</v>
      </c>
      <c r="Y19" s="24">
        <f t="shared" si="12"/>
        <v>7.6688624258311799E-2</v>
      </c>
      <c r="Z19" s="25"/>
      <c r="AA19" s="24">
        <f>(AA18-AA15)/AA15</f>
        <v>0</v>
      </c>
      <c r="AB19" s="24">
        <f t="shared" ref="AB19:AE19" si="13">(AB18-AB15)/AB15</f>
        <v>-2.6989093248340593E-2</v>
      </c>
      <c r="AC19" s="24">
        <f t="shared" si="13"/>
        <v>-2.6989093248340593E-2</v>
      </c>
      <c r="AD19" s="24">
        <f t="shared" si="13"/>
        <v>1.3847439313008823E-2</v>
      </c>
      <c r="AE19" s="24">
        <f t="shared" si="13"/>
        <v>1.3847439313008823E-2</v>
      </c>
      <c r="AF19" s="25"/>
      <c r="AG19" s="24">
        <f>(AG18-AG15)/AG15</f>
        <v>5.8479532163742687E-3</v>
      </c>
      <c r="AH19" s="24">
        <f t="shared" ref="AH19:AK19" si="14">(AH18-AH15)/AH15</f>
        <v>2.6750572362225961E-2</v>
      </c>
      <c r="AI19" s="24">
        <f t="shared" si="14"/>
        <v>2.0781092290352545E-2</v>
      </c>
      <c r="AJ19" s="24">
        <f t="shared" si="14"/>
        <v>6.5738161356831165E-2</v>
      </c>
      <c r="AK19" s="24">
        <f t="shared" si="14"/>
        <v>5.954200925591932E-2</v>
      </c>
    </row>
    <row r="20" spans="1:37" s="7" customFormat="1" x14ac:dyDescent="0.2">
      <c r="A20" s="32"/>
      <c r="B20" s="31"/>
      <c r="C20" s="11"/>
      <c r="D20" s="11"/>
      <c r="E20" s="11"/>
      <c r="F20" s="11"/>
      <c r="G20" s="11"/>
      <c r="H20" s="31"/>
      <c r="I20" s="16"/>
      <c r="J20" s="16"/>
      <c r="K20" s="16"/>
      <c r="L20" s="16"/>
      <c r="M20" s="16"/>
      <c r="O20" s="16"/>
      <c r="P20" s="16"/>
      <c r="Q20" s="16"/>
      <c r="R20" s="16"/>
      <c r="S20" s="16"/>
      <c r="U20" s="16"/>
      <c r="V20" s="16"/>
      <c r="W20" s="16"/>
      <c r="X20" s="16"/>
      <c r="Y20" s="16"/>
      <c r="AA20" s="16"/>
      <c r="AB20" s="16"/>
      <c r="AC20" s="16"/>
      <c r="AD20" s="16"/>
      <c r="AE20" s="16"/>
      <c r="AG20" s="16"/>
      <c r="AH20" s="16"/>
      <c r="AI20" s="16"/>
      <c r="AJ20" s="16"/>
      <c r="AK20" s="16"/>
    </row>
    <row r="21" spans="1:37" x14ac:dyDescent="0.2">
      <c r="A21" s="33" t="s">
        <v>22</v>
      </c>
      <c r="B21" s="34"/>
      <c r="C21" s="11" t="s">
        <v>17</v>
      </c>
      <c r="D21" s="12" t="s">
        <v>17</v>
      </c>
      <c r="E21" s="12" t="s">
        <v>17</v>
      </c>
      <c r="F21" s="12" t="s">
        <v>17</v>
      </c>
      <c r="G21" s="13" t="s">
        <v>17</v>
      </c>
      <c r="H21" s="34"/>
      <c r="I21" s="16">
        <v>125</v>
      </c>
      <c r="J21" s="16">
        <v>278644</v>
      </c>
      <c r="K21" s="16">
        <f>J21/I21</f>
        <v>2229.152</v>
      </c>
      <c r="L21" s="16">
        <v>13895343</v>
      </c>
      <c r="M21" s="16">
        <f>L21/I21</f>
        <v>111162.74400000001</v>
      </c>
      <c r="O21" s="16">
        <v>183</v>
      </c>
      <c r="P21" s="16">
        <v>418898</v>
      </c>
      <c r="Q21" s="16">
        <f>P21/O21</f>
        <v>2289.0601092896177</v>
      </c>
      <c r="R21" s="16">
        <v>18467254</v>
      </c>
      <c r="S21" s="16">
        <f>R21/O21</f>
        <v>100913.956284153</v>
      </c>
      <c r="U21" s="16">
        <v>347</v>
      </c>
      <c r="V21" s="16">
        <v>809362</v>
      </c>
      <c r="W21" s="16">
        <f>V21/U21</f>
        <v>2332.4553314121035</v>
      </c>
      <c r="X21" s="16">
        <v>32723320</v>
      </c>
      <c r="Y21" s="16">
        <f>X21/U21</f>
        <v>94303.515850144089</v>
      </c>
      <c r="AA21" s="16">
        <v>33</v>
      </c>
      <c r="AB21" s="16">
        <v>72203</v>
      </c>
      <c r="AC21" s="16">
        <f>AB21/AA21</f>
        <v>2187.969696969697</v>
      </c>
      <c r="AD21" s="16">
        <v>3815200</v>
      </c>
      <c r="AE21" s="16">
        <f>AD21/AA21</f>
        <v>115612.12121212122</v>
      </c>
      <c r="AG21" s="16">
        <f>AA21+U21+O21+I21</f>
        <v>688</v>
      </c>
      <c r="AH21" s="16">
        <f>AB21+V21+P21+J21</f>
        <v>1579107</v>
      </c>
      <c r="AI21" s="16">
        <f>AH21/AG21</f>
        <v>2295.2136627906975</v>
      </c>
      <c r="AJ21" s="16">
        <f>AD21+X21+R21+L21</f>
        <v>68901117</v>
      </c>
      <c r="AK21" s="16">
        <f>AJ21/AG21</f>
        <v>100146.97238372093</v>
      </c>
    </row>
    <row r="22" spans="1:37" x14ac:dyDescent="0.2">
      <c r="A22" s="22" t="s">
        <v>18</v>
      </c>
      <c r="B22" s="23"/>
      <c r="C22" s="19" t="s">
        <v>17</v>
      </c>
      <c r="D22" s="19" t="s">
        <v>17</v>
      </c>
      <c r="E22" s="19" t="s">
        <v>17</v>
      </c>
      <c r="F22" s="19" t="s">
        <v>17</v>
      </c>
      <c r="G22" s="19" t="s">
        <v>17</v>
      </c>
      <c r="H22" s="23"/>
      <c r="I22" s="24">
        <f>(I21-I18)/I18</f>
        <v>0</v>
      </c>
      <c r="J22" s="24">
        <f t="shared" ref="J22:M22" si="15">(J21-J18)/J18</f>
        <v>4.2419458890606814E-3</v>
      </c>
      <c r="K22" s="24">
        <f t="shared" si="15"/>
        <v>4.2419458890607569E-3</v>
      </c>
      <c r="L22" s="24">
        <f t="shared" si="15"/>
        <v>6.2133708593477686E-2</v>
      </c>
      <c r="M22" s="24">
        <f t="shared" si="15"/>
        <v>6.2133708593477784E-2</v>
      </c>
      <c r="N22" s="25"/>
      <c r="O22" s="24">
        <f>(O21-O18)/O18</f>
        <v>-5.434782608695652E-3</v>
      </c>
      <c r="P22" s="24">
        <f t="shared" ref="P22:S22" si="16">(P21-P18)/P18</f>
        <v>1.193750477500191E-4</v>
      </c>
      <c r="Q22" s="24">
        <f t="shared" si="16"/>
        <v>5.5845082447323561E-3</v>
      </c>
      <c r="R22" s="24">
        <f t="shared" si="16"/>
        <v>3.6601574274537627E-2</v>
      </c>
      <c r="S22" s="24">
        <f t="shared" si="16"/>
        <v>4.2266063751447674E-2</v>
      </c>
      <c r="T22" s="25"/>
      <c r="U22" s="24">
        <f>(U21-U18)/U18</f>
        <v>0</v>
      </c>
      <c r="V22" s="24">
        <f t="shared" ref="V22:Y22" si="17">(V21-V18)/V18</f>
        <v>-2.7610011737949379E-2</v>
      </c>
      <c r="W22" s="24">
        <f t="shared" si="17"/>
        <v>-2.7610011737949431E-2</v>
      </c>
      <c r="X22" s="24">
        <f t="shared" si="17"/>
        <v>-4.6566211465952807E-3</v>
      </c>
      <c r="Y22" s="24">
        <f t="shared" si="17"/>
        <v>-4.6566211465953588E-3</v>
      </c>
      <c r="Z22" s="25"/>
      <c r="AA22" s="24">
        <f>(AA21-AA18)/AA18</f>
        <v>3.125E-2</v>
      </c>
      <c r="AB22" s="24">
        <f t="shared" ref="AB22:AE22" si="18">(AB21-AB18)/AB18</f>
        <v>8.4911047000841441E-2</v>
      </c>
      <c r="AC22" s="24">
        <f t="shared" si="18"/>
        <v>5.2034954667482626E-2</v>
      </c>
      <c r="AD22" s="24">
        <f t="shared" si="18"/>
        <v>9.7474186976785393E-2</v>
      </c>
      <c r="AE22" s="24">
        <f t="shared" si="18"/>
        <v>6.421739343203435E-2</v>
      </c>
      <c r="AF22" s="25"/>
      <c r="AG22" s="24">
        <f>(AG21-AG18)/AG18</f>
        <v>0</v>
      </c>
      <c r="AH22" s="24">
        <f t="shared" ref="AH22:AK22" si="19">(AH21-AH18)/AH18</f>
        <v>-1.0094595695864494E-2</v>
      </c>
      <c r="AI22" s="24">
        <f t="shared" si="19"/>
        <v>-1.0094595695864485E-2</v>
      </c>
      <c r="AJ22" s="24">
        <f t="shared" si="19"/>
        <v>2.4545389888888294E-2</v>
      </c>
      <c r="AK22" s="24">
        <f t="shared" si="19"/>
        <v>2.454538988888837E-2</v>
      </c>
    </row>
    <row r="23" spans="1:37" s="7" customFormat="1" x14ac:dyDescent="0.2">
      <c r="A23" s="32"/>
      <c r="B23" s="31"/>
      <c r="C23" s="16"/>
      <c r="D23" s="16"/>
      <c r="E23" s="16"/>
      <c r="F23" s="16"/>
      <c r="G23" s="16"/>
      <c r="H23" s="31"/>
      <c r="I23" s="16"/>
      <c r="J23" s="16"/>
      <c r="K23" s="16"/>
      <c r="L23" s="16"/>
      <c r="M23" s="16"/>
      <c r="O23" s="16"/>
      <c r="P23" s="16"/>
      <c r="Q23" s="16"/>
      <c r="R23" s="16"/>
      <c r="S23" s="16"/>
      <c r="U23" s="16"/>
      <c r="V23" s="16"/>
      <c r="W23" s="16"/>
      <c r="X23" s="16"/>
      <c r="Y23" s="16"/>
      <c r="AA23" s="16"/>
      <c r="AB23" s="16"/>
      <c r="AC23" s="16"/>
      <c r="AD23" s="16"/>
      <c r="AE23" s="16"/>
      <c r="AG23" s="16"/>
      <c r="AH23" s="16"/>
      <c r="AI23" s="16"/>
      <c r="AJ23" s="16"/>
      <c r="AK23" s="16"/>
    </row>
    <row r="24" spans="1:37" x14ac:dyDescent="0.2">
      <c r="A24" s="33" t="s">
        <v>23</v>
      </c>
      <c r="B24" s="34"/>
      <c r="C24" s="16">
        <v>57</v>
      </c>
      <c r="D24" s="16">
        <v>127426</v>
      </c>
      <c r="E24" s="16">
        <f>D24/C24</f>
        <v>2235.5438596491226</v>
      </c>
      <c r="F24" s="16">
        <v>6255863</v>
      </c>
      <c r="G24" s="35">
        <f>F24/C24</f>
        <v>109751.98245614035</v>
      </c>
      <c r="H24" s="34"/>
      <c r="I24" s="16">
        <v>128</v>
      </c>
      <c r="J24" s="16">
        <v>284037</v>
      </c>
      <c r="K24" s="16">
        <f>J24/I24</f>
        <v>2219.0390625</v>
      </c>
      <c r="L24" s="16">
        <v>14387589</v>
      </c>
      <c r="M24" s="16">
        <f>L24/I24</f>
        <v>112403.0390625</v>
      </c>
      <c r="O24" s="16">
        <v>146</v>
      </c>
      <c r="P24" s="16">
        <v>336044</v>
      </c>
      <c r="Q24" s="16">
        <f>P24/O24</f>
        <v>2301.6712328767121</v>
      </c>
      <c r="R24" s="16">
        <v>15647601</v>
      </c>
      <c r="S24" s="16">
        <f>R24/O24</f>
        <v>107175.3493150685</v>
      </c>
      <c r="U24" s="16">
        <v>319</v>
      </c>
      <c r="V24" s="16">
        <v>753643</v>
      </c>
      <c r="W24" s="16">
        <f>V24/U24</f>
        <v>2362.5172413793102</v>
      </c>
      <c r="X24" s="16">
        <v>31294920</v>
      </c>
      <c r="Y24" s="16">
        <f>X24/U24</f>
        <v>98103.197492163003</v>
      </c>
      <c r="AA24" s="16">
        <v>33</v>
      </c>
      <c r="AB24" s="16">
        <v>66733</v>
      </c>
      <c r="AC24" s="16">
        <f>AB24/AA24</f>
        <v>2022.2121212121212</v>
      </c>
      <c r="AD24" s="16">
        <v>3776570</v>
      </c>
      <c r="AE24" s="16">
        <f>AD24/AA24</f>
        <v>114441.51515151515</v>
      </c>
      <c r="AG24" s="16">
        <f>AA24+U24+O24+I24+C24</f>
        <v>683</v>
      </c>
      <c r="AH24" s="16">
        <f>AB24+V24+P24+J24+D24</f>
        <v>1567883</v>
      </c>
      <c r="AI24" s="16">
        <f>AH24/AG24</f>
        <v>2295.5827232796487</v>
      </c>
      <c r="AJ24" s="16">
        <f>AD24+X24+R24+L24+F24</f>
        <v>71362543</v>
      </c>
      <c r="AK24" s="16">
        <f>AJ24/AG24</f>
        <v>104483.95754026354</v>
      </c>
    </row>
    <row r="25" spans="1:37" x14ac:dyDescent="0.2">
      <c r="A25" s="22" t="s">
        <v>18</v>
      </c>
      <c r="B25" s="23"/>
      <c r="C25" s="19" t="s">
        <v>17</v>
      </c>
      <c r="D25" s="19" t="s">
        <v>17</v>
      </c>
      <c r="E25" s="19" t="s">
        <v>17</v>
      </c>
      <c r="F25" s="19" t="s">
        <v>17</v>
      </c>
      <c r="G25" s="19" t="s">
        <v>17</v>
      </c>
      <c r="H25" s="23"/>
      <c r="I25" s="24">
        <f t="shared" ref="I25:M25" si="20">(I24-I21)/I21</f>
        <v>2.4E-2</v>
      </c>
      <c r="J25" s="24">
        <f t="shared" si="20"/>
        <v>1.9354445098405133E-2</v>
      </c>
      <c r="K25" s="24">
        <f t="shared" si="20"/>
        <v>-4.5366747085887563E-3</v>
      </c>
      <c r="L25" s="24">
        <f t="shared" si="20"/>
        <v>3.5425250028012979E-2</v>
      </c>
      <c r="M25" s="24">
        <f t="shared" si="20"/>
        <v>1.1157470730481373E-2</v>
      </c>
      <c r="N25" s="25"/>
      <c r="O25" s="24">
        <f>(O24-O21)/O21</f>
        <v>-0.20218579234972678</v>
      </c>
      <c r="P25" s="24">
        <f t="shared" ref="P25:S25" si="21">(P24-P21)/P21</f>
        <v>-0.19779039288800615</v>
      </c>
      <c r="Q25" s="24">
        <f t="shared" si="21"/>
        <v>5.5093020650332052E-3</v>
      </c>
      <c r="R25" s="24">
        <f t="shared" si="21"/>
        <v>-0.15268393449291379</v>
      </c>
      <c r="S25" s="24">
        <f t="shared" si="21"/>
        <v>6.2046849231484874E-2</v>
      </c>
      <c r="T25" s="25"/>
      <c r="U25" s="24">
        <f>(U24-U21)/U21</f>
        <v>-8.069164265129683E-2</v>
      </c>
      <c r="V25" s="24">
        <f t="shared" ref="V25:Y25" si="22">(V24-V21)/V21</f>
        <v>-6.8843113464679584E-2</v>
      </c>
      <c r="W25" s="24">
        <f t="shared" si="22"/>
        <v>1.2888525478859554E-2</v>
      </c>
      <c r="X25" s="24">
        <f t="shared" si="22"/>
        <v>-4.3650827605511908E-2</v>
      </c>
      <c r="Y25" s="24">
        <f t="shared" si="22"/>
        <v>4.0292046460461931E-2</v>
      </c>
      <c r="Z25" s="25"/>
      <c r="AA25" s="24">
        <f>(AA24-AA21)/AA21</f>
        <v>0</v>
      </c>
      <c r="AB25" s="24">
        <f t="shared" ref="AB25:AE25" si="23">(AB24-AB21)/AB21</f>
        <v>-7.5758624987881384E-2</v>
      </c>
      <c r="AC25" s="24">
        <f t="shared" si="23"/>
        <v>-7.5758624987881384E-2</v>
      </c>
      <c r="AD25" s="24">
        <f t="shared" si="23"/>
        <v>-1.01252883204026E-2</v>
      </c>
      <c r="AE25" s="24">
        <f t="shared" si="23"/>
        <v>-1.0125288320402626E-2</v>
      </c>
      <c r="AF25" s="25"/>
      <c r="AG25" s="24">
        <f>(AG24-AG21)/AG21</f>
        <v>-7.2674418604651162E-3</v>
      </c>
      <c r="AH25" s="24">
        <f t="shared" ref="AH25:AK25" si="24">(AH24-AH21)/AH21</f>
        <v>-7.1078147332638E-3</v>
      </c>
      <c r="AI25" s="24">
        <f t="shared" si="24"/>
        <v>1.6079570060698885E-4</v>
      </c>
      <c r="AJ25" s="24">
        <f t="shared" si="24"/>
        <v>3.5724036230065759E-2</v>
      </c>
      <c r="AK25" s="24">
        <f t="shared" si="24"/>
        <v>4.3306203405981264E-2</v>
      </c>
    </row>
    <row r="28" spans="1:37" x14ac:dyDescent="0.2">
      <c r="C28" s="5" t="s">
        <v>24</v>
      </c>
    </row>
    <row r="30" spans="1:37" x14ac:dyDescent="0.2">
      <c r="A30" s="37"/>
      <c r="B30" s="38">
        <v>-1</v>
      </c>
      <c r="C30" s="5" t="s">
        <v>25</v>
      </c>
    </row>
    <row r="32" spans="1:37" x14ac:dyDescent="0.2">
      <c r="B32" s="38">
        <v>-2</v>
      </c>
      <c r="C32" s="5" t="s">
        <v>26</v>
      </c>
    </row>
  </sheetData>
  <mergeCells count="43">
    <mergeCell ref="AA6:AE6"/>
    <mergeCell ref="AG6:AK6"/>
    <mergeCell ref="F7:F8"/>
    <mergeCell ref="C6:G6"/>
    <mergeCell ref="I6:M6"/>
    <mergeCell ref="O6:S6"/>
    <mergeCell ref="U6:Y6"/>
    <mergeCell ref="R7:R8"/>
    <mergeCell ref="G7:G8"/>
    <mergeCell ref="H7:H8"/>
    <mergeCell ref="I7:I8"/>
    <mergeCell ref="J7:J8"/>
    <mergeCell ref="K7:K8"/>
    <mergeCell ref="L7:L8"/>
    <mergeCell ref="M7:M8"/>
    <mergeCell ref="N7:N8"/>
    <mergeCell ref="A7:A8"/>
    <mergeCell ref="B7:B8"/>
    <mergeCell ref="C7:C8"/>
    <mergeCell ref="D7:D8"/>
    <mergeCell ref="E7:E8"/>
    <mergeCell ref="O7:O8"/>
    <mergeCell ref="P7:P8"/>
    <mergeCell ref="Q7:Q8"/>
    <mergeCell ref="AD7:AD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K7:AK8"/>
    <mergeCell ref="AE7:AE8"/>
    <mergeCell ref="AF7:AF8"/>
    <mergeCell ref="AG7:AG8"/>
    <mergeCell ref="AH7:AH8"/>
    <mergeCell ref="AI7:AI8"/>
    <mergeCell ref="AJ7:AJ8"/>
  </mergeCells>
  <pageMargins left="0.5" right="0.5" top="1.75" bottom="0.35" header="0.8" footer="0.25"/>
  <pageSetup scale="72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PSC DR1 #20b</vt:lpstr>
      <vt:lpstr>'PSC DR1 #20b'!Print_Area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Carpenter</dc:creator>
  <cp:lastModifiedBy>Michelle Carpenter</cp:lastModifiedBy>
  <cp:lastPrinted>2021-04-14T16:59:31Z</cp:lastPrinted>
  <dcterms:created xsi:type="dcterms:W3CDTF">2021-04-14T13:57:11Z</dcterms:created>
  <dcterms:modified xsi:type="dcterms:W3CDTF">2021-04-14T16:59:43Z</dcterms:modified>
</cp:coreProperties>
</file>