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28800" windowHeight="12300"/>
  </bookViews>
  <sheets>
    <sheet name="Schedule L1" sheetId="1" r:id="rId1"/>
    <sheet name="Transaction Detail" sheetId="2" r:id="rId2"/>
  </sheets>
  <definedNames>
    <definedName name="_xlnm.Print_Titles" localSheetId="1">'Transaction Detail'!$1:$6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300" i="2" l="1"/>
  <c r="C298" i="2"/>
  <c r="C180" i="2"/>
  <c r="C153" i="2"/>
  <c r="G15" i="1" s="1"/>
  <c r="C148" i="2"/>
  <c r="C300" i="2" l="1"/>
  <c r="C126" i="2"/>
  <c r="D15" i="1" s="1"/>
  <c r="C102" i="2"/>
  <c r="C118" i="2"/>
  <c r="C92" i="2"/>
  <c r="G19" i="1" s="1"/>
  <c r="C128" i="2" l="1"/>
  <c r="E128" i="2"/>
  <c r="F27" i="1"/>
  <c r="F29" i="1" s="1"/>
  <c r="E27" i="1"/>
  <c r="E29" i="1" s="1"/>
  <c r="D27" i="1"/>
  <c r="D29" i="1" s="1"/>
  <c r="C27" i="1"/>
  <c r="C29" i="1" s="1"/>
  <c r="H25" i="1"/>
  <c r="H23" i="1"/>
  <c r="H21" i="1"/>
  <c r="H19" i="1"/>
  <c r="H15" i="1"/>
  <c r="C81" i="2"/>
  <c r="C56" i="2" l="1"/>
  <c r="C27" i="2"/>
  <c r="C22" i="2"/>
  <c r="C18" i="2"/>
  <c r="C14" i="2"/>
  <c r="E83" i="2" s="1"/>
  <c r="E302" i="2" s="1"/>
  <c r="C9" i="2"/>
  <c r="C83" i="2" s="1"/>
  <c r="G17" i="1" l="1"/>
  <c r="H17" i="1" s="1"/>
  <c r="C302" i="2"/>
  <c r="G27" i="1" l="1"/>
  <c r="G29" i="1"/>
  <c r="H27" i="1"/>
  <c r="H29" i="1" s="1"/>
</calcChain>
</file>

<file path=xl/sharedStrings.xml><?xml version="1.0" encoding="utf-8"?>
<sst xmlns="http://schemas.openxmlformats.org/spreadsheetml/2006/main" count="2016" uniqueCount="633">
  <si>
    <t>PSC DR1 Response 47a.xlsx</t>
  </si>
  <si>
    <t>Sales or</t>
  </si>
  <si>
    <t>Promotional</t>
  </si>
  <si>
    <t>Advertising</t>
  </si>
  <si>
    <t>(b)</t>
  </si>
  <si>
    <t>Item</t>
  </si>
  <si>
    <t>(a)</t>
  </si>
  <si>
    <t>Line</t>
  </si>
  <si>
    <t>No.</t>
  </si>
  <si>
    <t>Institutional</t>
  </si>
  <si>
    <t>(c)</t>
  </si>
  <si>
    <t>Conservation</t>
  </si>
  <si>
    <t>(d)</t>
  </si>
  <si>
    <t>Rate</t>
  </si>
  <si>
    <t>Case</t>
  </si>
  <si>
    <t>(e)</t>
  </si>
  <si>
    <t>Other</t>
  </si>
  <si>
    <t>(f)</t>
  </si>
  <si>
    <t>Total</t>
  </si>
  <si>
    <t>(g)</t>
  </si>
  <si>
    <t>Schedule L1</t>
  </si>
  <si>
    <t>East Kentucky Power Cooperative, Inc.</t>
  </si>
  <si>
    <t>Case No. 2021-00103</t>
  </si>
  <si>
    <t>Analysis of Advertising Expenses</t>
  </si>
  <si>
    <t>(Including Account No. 913)</t>
  </si>
  <si>
    <t>For the Test Year</t>
  </si>
  <si>
    <t>Newspaper</t>
  </si>
  <si>
    <t>Magazines and Other</t>
  </si>
  <si>
    <t>Television</t>
  </si>
  <si>
    <t>Radio</t>
  </si>
  <si>
    <t>Direct Mail</t>
  </si>
  <si>
    <t>Sales Aids</t>
  </si>
  <si>
    <t>Amount Assigned to Kentucky Retail</t>
  </si>
  <si>
    <t>Breakdown of Account 913</t>
  </si>
  <si>
    <t>Journal ID</t>
  </si>
  <si>
    <t>Voucher</t>
  </si>
  <si>
    <t>Amount</t>
  </si>
  <si>
    <t>Account</t>
  </si>
  <si>
    <t>Invoice</t>
  </si>
  <si>
    <t>Invoice Date</t>
  </si>
  <si>
    <t>Various</t>
  </si>
  <si>
    <t>Allocation and Accrual of Payroll Expense</t>
  </si>
  <si>
    <t>Payroll Journal</t>
  </si>
  <si>
    <t>Allocation and Accrual of Benefits Expense</t>
  </si>
  <si>
    <t>Benefits Allocation</t>
  </si>
  <si>
    <t>Total Payroll and Benefits</t>
  </si>
  <si>
    <t>Description / Purpose</t>
  </si>
  <si>
    <t>Vendor / Supplier</t>
  </si>
  <si>
    <t>Expected Benefit</t>
  </si>
  <si>
    <t>Required allocation of payroll expense per the USoA</t>
  </si>
  <si>
    <t>Required allocation of benefits expense per the USoA</t>
  </si>
  <si>
    <t>AP00046415</t>
  </si>
  <si>
    <t>AP00048669</t>
  </si>
  <si>
    <t>AP00046165</t>
  </si>
  <si>
    <t>00626950</t>
  </si>
  <si>
    <t>00649967</t>
  </si>
  <si>
    <t>00622050</t>
  </si>
  <si>
    <t>00625692</t>
  </si>
  <si>
    <t>Advertising - Pymnt 1 of 2</t>
  </si>
  <si>
    <t>Payment of 2: Package 4 - Ad</t>
  </si>
  <si>
    <t>913000</t>
  </si>
  <si>
    <t>CONWAY DATA INC</t>
  </si>
  <si>
    <t>01019219</t>
  </si>
  <si>
    <t>01019959</t>
  </si>
  <si>
    <t>44433</t>
  </si>
  <si>
    <t>44443</t>
  </si>
  <si>
    <t>4 Color Full Page Ads</t>
  </si>
  <si>
    <t xml:space="preserve">All 4 transactions:  Promotion of owner-member service </t>
  </si>
  <si>
    <t xml:space="preserve">  territories as part of economic development activity;</t>
  </si>
  <si>
    <t xml:space="preserve">  due to promotional nature of transactions, EKPC has</t>
  </si>
  <si>
    <t xml:space="preserve">  removed these expenses for rate-making purposes.</t>
  </si>
  <si>
    <t>AP00047163</t>
  </si>
  <si>
    <t>00649968</t>
  </si>
  <si>
    <t>00637240</t>
  </si>
  <si>
    <t>00637252</t>
  </si>
  <si>
    <t>6 Month Renewal - Web Hosting</t>
  </si>
  <si>
    <t>Website Redesign</t>
  </si>
  <si>
    <t>Additional Fee - Logo</t>
  </si>
  <si>
    <t>0026405IN</t>
  </si>
  <si>
    <t>0026146IN</t>
  </si>
  <si>
    <t>28711</t>
  </si>
  <si>
    <t>All 3 transactions:  Development of resources to assist</t>
  </si>
  <si>
    <t xml:space="preserve">  in economic development activities.</t>
  </si>
  <si>
    <t>AP00048344</t>
  </si>
  <si>
    <t>AP00048569</t>
  </si>
  <si>
    <t>00645057</t>
  </si>
  <si>
    <t>00648051</t>
  </si>
  <si>
    <t>TrustBelt Conf Sponsorship</t>
  </si>
  <si>
    <t>Lanyard Sponsor 2019 Conf</t>
  </si>
  <si>
    <t>Conference Sponsorship</t>
  </si>
  <si>
    <t>01019884</t>
  </si>
  <si>
    <t>AP101519KLIC</t>
  </si>
  <si>
    <t>Total Advertisements</t>
  </si>
  <si>
    <t>Total Web Design/Support</t>
  </si>
  <si>
    <t>Total Conference Sponsorships</t>
  </si>
  <si>
    <t>All 3 transactions:  Promotion of owner-member service</t>
  </si>
  <si>
    <t>AP00047327</t>
  </si>
  <si>
    <t>00640077</t>
  </si>
  <si>
    <t>00645584</t>
  </si>
  <si>
    <t>2019 Economic Dev Investment</t>
  </si>
  <si>
    <t>SKRECC Support</t>
  </si>
  <si>
    <t>INTER COUNTY ENERGY</t>
  </si>
  <si>
    <t>0201906</t>
  </si>
  <si>
    <t>AP061719RCIDA</t>
  </si>
  <si>
    <t>Total Member Support</t>
  </si>
  <si>
    <t>Both transactions:  Promotion of owner-member service</t>
  </si>
  <si>
    <t>AP00046778</t>
  </si>
  <si>
    <t>AP00048126</t>
  </si>
  <si>
    <t>AP00046580</t>
  </si>
  <si>
    <t>AP00047670</t>
  </si>
  <si>
    <t>00632594</t>
  </si>
  <si>
    <t>00632535</t>
  </si>
  <si>
    <t>00644112</t>
  </si>
  <si>
    <t>00629849</t>
  </si>
  <si>
    <t>00641251</t>
  </si>
  <si>
    <t>00638703</t>
  </si>
  <si>
    <t>00629792</t>
  </si>
  <si>
    <t>00646523</t>
  </si>
  <si>
    <t>SOAR-STEM teacher ad</t>
  </si>
  <si>
    <t>SOAR-STEM Teacher facebook pos</t>
  </si>
  <si>
    <t>SOAR-STEM teacher facebook pos</t>
  </si>
  <si>
    <t>SOAR-STEM teacher fb posts</t>
  </si>
  <si>
    <t>SOAR-STEM Teacher post ad</t>
  </si>
  <si>
    <t>SOAR-STEM teacher posts</t>
  </si>
  <si>
    <t>SOAR-STEM facebook</t>
  </si>
  <si>
    <t>SOAR-STEM facebook post</t>
  </si>
  <si>
    <t>PNC BANK</t>
  </si>
  <si>
    <t>4567299_00000000000000262</t>
  </si>
  <si>
    <t>4567299_00000000000000203</t>
  </si>
  <si>
    <t>4671138_00000000000000279</t>
  </si>
  <si>
    <t>4538124_00000000000000263</t>
  </si>
  <si>
    <t>4645511_00000000000000264</t>
  </si>
  <si>
    <t>4620541_00000000000000275</t>
  </si>
  <si>
    <t>4538124_00000000000000206</t>
  </si>
  <si>
    <t>4690734_00000000000000285</t>
  </si>
  <si>
    <t>Total SOAR-STEM Ads</t>
  </si>
  <si>
    <t>All 27 transactions:  Advertising in conjunction with the</t>
  </si>
  <si>
    <t xml:space="preserve">  SOAR and STEM emphasis and supporting teachers</t>
  </si>
  <si>
    <t xml:space="preserve">  involved with these two programs; a review of the </t>
  </si>
  <si>
    <t xml:space="preserve">  transactions did not appear to satisfy the "material</t>
  </si>
  <si>
    <t xml:space="preserve">  benefit" standard of 807 KAR 5:016, so EKPC has</t>
  </si>
  <si>
    <t>Dept</t>
  </si>
  <si>
    <t>063</t>
  </si>
  <si>
    <t>AP00046237</t>
  </si>
  <si>
    <t>AP00046418</t>
  </si>
  <si>
    <t>AP00048401</t>
  </si>
  <si>
    <t>AP00049151</t>
  </si>
  <si>
    <t>AP00046783</t>
  </si>
  <si>
    <t>AP00046590</t>
  </si>
  <si>
    <t>AP00047149</t>
  </si>
  <si>
    <t>AP00048772</t>
  </si>
  <si>
    <t>AP00048120</t>
  </si>
  <si>
    <t>00625260</t>
  </si>
  <si>
    <t>00626978</t>
  </si>
  <si>
    <t>00647210</t>
  </si>
  <si>
    <t>00647687</t>
  </si>
  <si>
    <t>00656707</t>
  </si>
  <si>
    <t>00656716</t>
  </si>
  <si>
    <t>00633121</t>
  </si>
  <si>
    <t>00641398</t>
  </si>
  <si>
    <t>00629552</t>
  </si>
  <si>
    <t>00638426</t>
  </si>
  <si>
    <t>00650291</t>
  </si>
  <si>
    <t>00641904</t>
  </si>
  <si>
    <t>1/19 Cell/Data/iPad</t>
  </si>
  <si>
    <t>2/19 Cell/iPad/Data/Air Card</t>
  </si>
  <si>
    <t>Cell and device data</t>
  </si>
  <si>
    <t>Cell Phone/Air Card/iPad data</t>
  </si>
  <si>
    <t>Cell,AirCards,iPad</t>
  </si>
  <si>
    <t>Cell/Data</t>
  </si>
  <si>
    <t>Cell/Data/iPad Charges</t>
  </si>
  <si>
    <t>Data, Air-time, etc.</t>
  </si>
  <si>
    <t>Data-iPad,Air Card,Cell</t>
  </si>
  <si>
    <t>064</t>
  </si>
  <si>
    <t>081</t>
  </si>
  <si>
    <t>AT&amp;T</t>
  </si>
  <si>
    <t>14513398</t>
  </si>
  <si>
    <t>14623266</t>
  </si>
  <si>
    <t>15302883CORR</t>
  </si>
  <si>
    <t>15419366</t>
  </si>
  <si>
    <t>15655152</t>
  </si>
  <si>
    <t>15774372</t>
  </si>
  <si>
    <t>14845992</t>
  </si>
  <si>
    <t>15072608</t>
  </si>
  <si>
    <t>14734096</t>
  </si>
  <si>
    <t>JV636025</t>
  </si>
  <si>
    <t>15536761</t>
  </si>
  <si>
    <t>15187261</t>
  </si>
  <si>
    <t>All 24 transactions:  Reflect the allocation of expenses</t>
  </si>
  <si>
    <t xml:space="preserve">  for cell phones and other telecommunication devices</t>
  </si>
  <si>
    <t xml:space="preserve">  per the USoA.</t>
  </si>
  <si>
    <t>Total Cell/Data Charges</t>
  </si>
  <si>
    <t>Total Account 913</t>
  </si>
  <si>
    <t>Advertising Recorded in Other Accounts</t>
  </si>
  <si>
    <t>AP00049251</t>
  </si>
  <si>
    <t>AP00048765</t>
  </si>
  <si>
    <t>00657044</t>
  </si>
  <si>
    <t>00657051</t>
  </si>
  <si>
    <t>00657056</t>
  </si>
  <si>
    <t>00647684</t>
  </si>
  <si>
    <t>00652919</t>
  </si>
  <si>
    <t>00652757</t>
  </si>
  <si>
    <t>00640163</t>
  </si>
  <si>
    <t>908000</t>
  </si>
  <si>
    <t>WKYT</t>
  </si>
  <si>
    <t>WLEX TV</t>
  </si>
  <si>
    <t>KENTUCKY LIVING</t>
  </si>
  <si>
    <t>14582831</t>
  </si>
  <si>
    <t>14464941</t>
  </si>
  <si>
    <t>14123841</t>
  </si>
  <si>
    <t>5905171</t>
  </si>
  <si>
    <t>5905172</t>
  </si>
  <si>
    <t>11629606</t>
  </si>
  <si>
    <t>11622970</t>
  </si>
  <si>
    <t>EV Ad - 11/19 Full Page 4 Color</t>
  </si>
  <si>
    <t>EV Ad - 7/19 Full Page - 4 Color</t>
  </si>
  <si>
    <t>Educating retail members on electric vehicles.</t>
  </si>
  <si>
    <t>Cooperative Solar Ad</t>
  </si>
  <si>
    <t>9/19 Cooperative Solar Ad</t>
  </si>
  <si>
    <t>5 Cooperative Solar Ad transactions:  Encouraging</t>
  </si>
  <si>
    <t xml:space="preserve">  retail members interested in renewable energy to</t>
  </si>
  <si>
    <t xml:space="preserve">  consider the Cooperative Solar program.</t>
  </si>
  <si>
    <t>AP00046975</t>
  </si>
  <si>
    <t>AP00046210</t>
  </si>
  <si>
    <t>AP00048987</t>
  </si>
  <si>
    <t>AP00048593</t>
  </si>
  <si>
    <t>AP00048099</t>
  </si>
  <si>
    <t>00628896</t>
  </si>
  <si>
    <t>00635900</t>
  </si>
  <si>
    <t>00652873</t>
  </si>
  <si>
    <t>00623813</t>
  </si>
  <si>
    <t>00647654</t>
  </si>
  <si>
    <t>00653647</t>
  </si>
  <si>
    <t>00644394</t>
  </si>
  <si>
    <t>00631433</t>
  </si>
  <si>
    <t>00650250</t>
  </si>
  <si>
    <t>00652883</t>
  </si>
  <si>
    <t>00623820</t>
  </si>
  <si>
    <t>00631434</t>
  </si>
  <si>
    <t>00641928</t>
  </si>
  <si>
    <t>00652884</t>
  </si>
  <si>
    <t>00650246</t>
  </si>
  <si>
    <t>Advertising- Conservation Club</t>
  </si>
  <si>
    <t>Advertising- EV Charger</t>
  </si>
  <si>
    <t>SOUTH KENTUCKY RECC</t>
  </si>
  <si>
    <t>2019BATCH000007</t>
  </si>
  <si>
    <t>2019BATCH000012</t>
  </si>
  <si>
    <t>2019BATCH000030</t>
  </si>
  <si>
    <t>2019BATCH000002</t>
  </si>
  <si>
    <t>2019BATCH000017</t>
  </si>
  <si>
    <t>2019BATCH000032</t>
  </si>
  <si>
    <t>2019BATCH000016</t>
  </si>
  <si>
    <t>2019BATCH000009</t>
  </si>
  <si>
    <t>2019BATCH000029</t>
  </si>
  <si>
    <t>2019BATCH000015</t>
  </si>
  <si>
    <t>14 Conservation Club transactions:  Program through</t>
  </si>
  <si>
    <t xml:space="preserve">  the owner-members encouraging the efficient use</t>
  </si>
  <si>
    <t xml:space="preserve">  of electricity and other energy efficient alternatives.</t>
  </si>
  <si>
    <t>Educational information on electric vehicle chargers.</t>
  </si>
  <si>
    <t>AP00046409</t>
  </si>
  <si>
    <t>AP00046965</t>
  </si>
  <si>
    <t>AP00048942</t>
  </si>
  <si>
    <t>00654374</t>
  </si>
  <si>
    <t>00625266</t>
  </si>
  <si>
    <t>00625268</t>
  </si>
  <si>
    <t>00639574</t>
  </si>
  <si>
    <t>00654979</t>
  </si>
  <si>
    <t>00626951</t>
  </si>
  <si>
    <t>00634254</t>
  </si>
  <si>
    <t>00648761</t>
  </si>
  <si>
    <t>00634830</t>
  </si>
  <si>
    <t>00653135</t>
  </si>
  <si>
    <t>00653134</t>
  </si>
  <si>
    <t>00638129</t>
  </si>
  <si>
    <t>00653136</t>
  </si>
  <si>
    <t>00655620</t>
  </si>
  <si>
    <t>Service Charge</t>
  </si>
  <si>
    <t>LANE COMMUNICATION GROUP</t>
  </si>
  <si>
    <t>THE LEDGER-INDEPENDENT</t>
  </si>
  <si>
    <t>11630576</t>
  </si>
  <si>
    <t>50119EKPC</t>
  </si>
  <si>
    <t>50219EKPC</t>
  </si>
  <si>
    <t>118</t>
  </si>
  <si>
    <t>DJ1920EKPC</t>
  </si>
  <si>
    <t>50319EKPC</t>
  </si>
  <si>
    <t>50619EKPC</t>
  </si>
  <si>
    <t>302471260</t>
  </si>
  <si>
    <t>302458921</t>
  </si>
  <si>
    <t>302481550</t>
  </si>
  <si>
    <t>302480244</t>
  </si>
  <si>
    <t>302464393</t>
  </si>
  <si>
    <t>302483251</t>
  </si>
  <si>
    <t>302491612</t>
  </si>
  <si>
    <t>Holiday Greetings - 12/19 Full Page 4 Color</t>
  </si>
  <si>
    <t>Branding Ad - 1/19 Full Page Ad</t>
  </si>
  <si>
    <t>Branding Ad - 2/19 Full Page Ad</t>
  </si>
  <si>
    <t>Branding Ad - 6/19 Full Page</t>
  </si>
  <si>
    <t>Branding Ad - FP, Dec/Jan 2019-20 TLR</t>
  </si>
  <si>
    <t>Branding Ad - Full Page Ad</t>
  </si>
  <si>
    <t>Branding Ad - 4th of July Flag</t>
  </si>
  <si>
    <t>Branding Ad - Earth Day Sig page</t>
  </si>
  <si>
    <t>Branding Ad - Everyday Heroes</t>
  </si>
  <si>
    <t>Branding Ad - Labor Day</t>
  </si>
  <si>
    <t>Branding Ad - Memorial Day Ad</t>
  </si>
  <si>
    <t>Branding Ad - Veterans Day - Ad</t>
  </si>
  <si>
    <t xml:space="preserve">  designed to enhance EKPC's corporate image; this</t>
  </si>
  <si>
    <t xml:space="preserve">  Institutional advertising is not recoverable pursuant</t>
  </si>
  <si>
    <t xml:space="preserve">  to 807 KAR 5:016 and these transactions have been</t>
  </si>
  <si>
    <t xml:space="preserve">  removed for rate-making purposes.</t>
  </si>
  <si>
    <t>Total Television</t>
  </si>
  <si>
    <t>Total Magazine</t>
  </si>
  <si>
    <t>Total Other</t>
  </si>
  <si>
    <t>Total Newspaper</t>
  </si>
  <si>
    <t>7 Holiday and Branding Ad transactions:  Advertising</t>
  </si>
  <si>
    <t>7 Branding Ad transactions:  Advertising</t>
  </si>
  <si>
    <t>Total Account 908</t>
  </si>
  <si>
    <t>Rate-making Adjustment</t>
  </si>
  <si>
    <t>061</t>
  </si>
  <si>
    <t xml:space="preserve">Note:  </t>
  </si>
  <si>
    <t>Specify the purpose of the expenditures and the expected benefit to be derived.  Please see the attached schedule.</t>
  </si>
  <si>
    <t>00631019</t>
  </si>
  <si>
    <t>00632979</t>
  </si>
  <si>
    <t>00643478</t>
  </si>
  <si>
    <t>00647682</t>
  </si>
  <si>
    <t>Notice of hearing Ads</t>
  </si>
  <si>
    <t>930202</t>
  </si>
  <si>
    <t>073</t>
  </si>
  <si>
    <t>KENTUCKY PRESS SERVICE INC</t>
  </si>
  <si>
    <t>19035EEO</t>
  </si>
  <si>
    <t>19042EEO</t>
  </si>
  <si>
    <t>19083EEO</t>
  </si>
  <si>
    <t>19094EE1</t>
  </si>
  <si>
    <t>AP00046923</t>
  </si>
  <si>
    <t>AP00048158</t>
  </si>
  <si>
    <t>930100</t>
  </si>
  <si>
    <t>AP00049008</t>
  </si>
  <si>
    <t>AP00046992</t>
  </si>
  <si>
    <t>AP00048123</t>
  </si>
  <si>
    <t>AP00046739</t>
  </si>
  <si>
    <t>AP00046234</t>
  </si>
  <si>
    <t>AP00047064</t>
  </si>
  <si>
    <t>00638904</t>
  </si>
  <si>
    <t>00650237</t>
  </si>
  <si>
    <t>00652872</t>
  </si>
  <si>
    <t>00644389</t>
  </si>
  <si>
    <t>00647649</t>
  </si>
  <si>
    <t>00650239</t>
  </si>
  <si>
    <t>00656337</t>
  </si>
  <si>
    <t>00623809</t>
  </si>
  <si>
    <t>00626060</t>
  </si>
  <si>
    <t>00641918</t>
  </si>
  <si>
    <t>00650240</t>
  </si>
  <si>
    <t>00652874</t>
  </si>
  <si>
    <t>00653646</t>
  </si>
  <si>
    <t>00652875</t>
  </si>
  <si>
    <t>00631425</t>
  </si>
  <si>
    <t>00652876</t>
  </si>
  <si>
    <t>00644392</t>
  </si>
  <si>
    <t>00647653</t>
  </si>
  <si>
    <t>00650242</t>
  </si>
  <si>
    <t>00652877</t>
  </si>
  <si>
    <t>00631428</t>
  </si>
  <si>
    <t>00623815</t>
  </si>
  <si>
    <t>00626066</t>
  </si>
  <si>
    <t>00628902</t>
  </si>
  <si>
    <t>00631429</t>
  </si>
  <si>
    <t>00633709</t>
  </si>
  <si>
    <t>00635906</t>
  </si>
  <si>
    <t>00641923</t>
  </si>
  <si>
    <t>00644395</t>
  </si>
  <si>
    <t>00631430</t>
  </si>
  <si>
    <t>00650247</t>
  </si>
  <si>
    <t>00652880</t>
  </si>
  <si>
    <t>00626068</t>
  </si>
  <si>
    <t>00631431</t>
  </si>
  <si>
    <t>00635908</t>
  </si>
  <si>
    <t>00641925</t>
  </si>
  <si>
    <t>00644397</t>
  </si>
  <si>
    <t>00650248</t>
  </si>
  <si>
    <t>00628905</t>
  </si>
  <si>
    <t>00631432</t>
  </si>
  <si>
    <t>00633712</t>
  </si>
  <si>
    <t>00635909</t>
  </si>
  <si>
    <t>00641926</t>
  </si>
  <si>
    <t>00644398</t>
  </si>
  <si>
    <t>00623819</t>
  </si>
  <si>
    <t>00626070</t>
  </si>
  <si>
    <t>00628906</t>
  </si>
  <si>
    <t>00635910</t>
  </si>
  <si>
    <t>00641927</t>
  </si>
  <si>
    <t>00644399</t>
  </si>
  <si>
    <t>00647660</t>
  </si>
  <si>
    <t>00628907</t>
  </si>
  <si>
    <t>00633714</t>
  </si>
  <si>
    <t>00635911</t>
  </si>
  <si>
    <t>00647661</t>
  </si>
  <si>
    <t>00650251</t>
  </si>
  <si>
    <t>00629858</t>
  </si>
  <si>
    <t>00646530</t>
  </si>
  <si>
    <t>00628385</t>
  </si>
  <si>
    <t>00628386</t>
  </si>
  <si>
    <t>00630323</t>
  </si>
  <si>
    <t>00638053</t>
  </si>
  <si>
    <t>00639587</t>
  </si>
  <si>
    <t>00640162</t>
  </si>
  <si>
    <t>00641901</t>
  </si>
  <si>
    <t>00644462</t>
  </si>
  <si>
    <t>00648702</t>
  </si>
  <si>
    <t>00651371</t>
  </si>
  <si>
    <t>00653662</t>
  </si>
  <si>
    <t>00643693</t>
  </si>
  <si>
    <t>00625149</t>
  </si>
  <si>
    <t>00631018</t>
  </si>
  <si>
    <t>00633685</t>
  </si>
  <si>
    <t>00638103</t>
  </si>
  <si>
    <t>00639575</t>
  </si>
  <si>
    <t>00643488</t>
  </si>
  <si>
    <t>00645077</t>
  </si>
  <si>
    <t>00648703</t>
  </si>
  <si>
    <t>00631279</t>
  </si>
  <si>
    <t>00633681</t>
  </si>
  <si>
    <t>00638096</t>
  </si>
  <si>
    <t>00639586</t>
  </si>
  <si>
    <t>00642450</t>
  </si>
  <si>
    <t>00645303</t>
  </si>
  <si>
    <t>00647683</t>
  </si>
  <si>
    <t>00629079</t>
  </si>
  <si>
    <t>00644690</t>
  </si>
  <si>
    <t>00622842</t>
  </si>
  <si>
    <t>00630322</t>
  </si>
  <si>
    <t>00632970</t>
  </si>
  <si>
    <t>00638102</t>
  </si>
  <si>
    <t>00640137</t>
  </si>
  <si>
    <t>00643562</t>
  </si>
  <si>
    <t>00653684</t>
  </si>
  <si>
    <t>00657035</t>
  </si>
  <si>
    <t>00624073</t>
  </si>
  <si>
    <t>00624074</t>
  </si>
  <si>
    <t>00626279</t>
  </si>
  <si>
    <t>00626280</t>
  </si>
  <si>
    <t>00629520</t>
  </si>
  <si>
    <t>00632073</t>
  </si>
  <si>
    <t>00632072</t>
  </si>
  <si>
    <t>00635131</t>
  </si>
  <si>
    <t>00635130</t>
  </si>
  <si>
    <t>00638893</t>
  </si>
  <si>
    <t>00638894</t>
  </si>
  <si>
    <t>00640164</t>
  </si>
  <si>
    <t>00643490</t>
  </si>
  <si>
    <t>00643491</t>
  </si>
  <si>
    <t>00645900</t>
  </si>
  <si>
    <t>00648629</t>
  </si>
  <si>
    <t>Electric Vehicle Social Media</t>
  </si>
  <si>
    <t>Advertising- Cooperative Solar</t>
  </si>
  <si>
    <t>Cooperative Solar E-Newsletter</t>
  </si>
  <si>
    <t>2019 Solar Panel/Display/SEM/F</t>
  </si>
  <si>
    <t>2019 solar Panel/Display/SEM/F</t>
  </si>
  <si>
    <t>Solar Printing</t>
  </si>
  <si>
    <t>Solar Panels 3/2019</t>
  </si>
  <si>
    <t>Cooperative Solar</t>
  </si>
  <si>
    <t>7/19 Cooperative Solar</t>
  </si>
  <si>
    <t>8/19 Cooperative Solar</t>
  </si>
  <si>
    <t>9/19 Cooperative Solar</t>
  </si>
  <si>
    <t>3/19 Cooperative Solar</t>
  </si>
  <si>
    <t>9/19 Cooperative Solar TV Ads</t>
  </si>
  <si>
    <t>Discount Lost</t>
  </si>
  <si>
    <t>EXPLORE KENTUCKY INITIATIVE</t>
  </si>
  <si>
    <t>BLUE GRASS ENERGY</t>
  </si>
  <si>
    <t>GRAYSON RECC</t>
  </si>
  <si>
    <t>SALT RIVER ELECTRIC</t>
  </si>
  <si>
    <t>RIGHT PLACE MEDIA LLC</t>
  </si>
  <si>
    <t>WRIGLEY MEDIA GROUP</t>
  </si>
  <si>
    <t>1134</t>
  </si>
  <si>
    <t>2020BATCH000001</t>
  </si>
  <si>
    <t>2019BATCH000005</t>
  </si>
  <si>
    <t>2019BATCH000010</t>
  </si>
  <si>
    <t>4538124_00000000000000272</t>
  </si>
  <si>
    <t>4690734_00000000000000292</t>
  </si>
  <si>
    <t>068539</t>
  </si>
  <si>
    <t>068538</t>
  </si>
  <si>
    <t>068887</t>
  </si>
  <si>
    <t>069914</t>
  </si>
  <si>
    <t>070032</t>
  </si>
  <si>
    <t>0701090000</t>
  </si>
  <si>
    <t>070477</t>
  </si>
  <si>
    <t>070985</t>
  </si>
  <si>
    <t>071392</t>
  </si>
  <si>
    <t>072059</t>
  </si>
  <si>
    <t>072524</t>
  </si>
  <si>
    <t>318194</t>
  </si>
  <si>
    <t>7336714</t>
  </si>
  <si>
    <t>9917901</t>
  </si>
  <si>
    <t>9917921</t>
  </si>
  <si>
    <t>9917922</t>
  </si>
  <si>
    <t>9917923</t>
  </si>
  <si>
    <t>9956881</t>
  </si>
  <si>
    <t>9956882</t>
  </si>
  <si>
    <t>9956883</t>
  </si>
  <si>
    <t>1552431</t>
  </si>
  <si>
    <t>1552432</t>
  </si>
  <si>
    <t>1552433</t>
  </si>
  <si>
    <t>1552434</t>
  </si>
  <si>
    <t>5562641</t>
  </si>
  <si>
    <t>5562642</t>
  </si>
  <si>
    <t>5562643</t>
  </si>
  <si>
    <t>INV0883</t>
  </si>
  <si>
    <t>INV1022</t>
  </si>
  <si>
    <t>0000825863</t>
  </si>
  <si>
    <t>0000832729</t>
  </si>
  <si>
    <t>0000832730</t>
  </si>
  <si>
    <t>0000832731</t>
  </si>
  <si>
    <t>0000832732</t>
  </si>
  <si>
    <t>0000832733</t>
  </si>
  <si>
    <t>1318</t>
  </si>
  <si>
    <t>13277</t>
  </si>
  <si>
    <t>11614491</t>
  </si>
  <si>
    <t>11614492</t>
  </si>
  <si>
    <t>11615997</t>
  </si>
  <si>
    <t>11615998</t>
  </si>
  <si>
    <t>11617054</t>
  </si>
  <si>
    <t>11618680</t>
  </si>
  <si>
    <t>11618681</t>
  </si>
  <si>
    <t>11620197</t>
  </si>
  <si>
    <t>11620196</t>
  </si>
  <si>
    <t>11621519</t>
  </si>
  <si>
    <t>11621520</t>
  </si>
  <si>
    <t>11622969</t>
  </si>
  <si>
    <t>11624032</t>
  </si>
  <si>
    <t>11624033</t>
  </si>
  <si>
    <t>11626386</t>
  </si>
  <si>
    <t>11627739</t>
  </si>
  <si>
    <t>00628898</t>
  </si>
  <si>
    <t>00647651</t>
  </si>
  <si>
    <t>00633711</t>
  </si>
  <si>
    <t>00644400</t>
  </si>
  <si>
    <t>00631004</t>
  </si>
  <si>
    <t>Advertising- Touchstone Energy</t>
  </si>
  <si>
    <t>19030037</t>
  </si>
  <si>
    <t>3/19 Ads - Legal Notice</t>
  </si>
  <si>
    <t>4/19 Ads - Legal Notice</t>
  </si>
  <si>
    <t>8/19 Ads - Legal Notice</t>
  </si>
  <si>
    <t>Fee for Cooperative Solar E-Newsletter</t>
  </si>
  <si>
    <t>12/18 Solar Panels 2018: Q4</t>
  </si>
  <si>
    <t>5/19 Cooperative Solar</t>
  </si>
  <si>
    <t>6/19 Cooperative Solar</t>
  </si>
  <si>
    <t>Mar-Sep 2019 Cooperative Solar</t>
  </si>
  <si>
    <t>Jul-Sep 2019 Cooperative Solar</t>
  </si>
  <si>
    <t>Total Newspapers</t>
  </si>
  <si>
    <t>3/19 Touchstone Energy Public Service Ad</t>
  </si>
  <si>
    <t>Total Account 930</t>
  </si>
  <si>
    <t>Dec/Jan Full Page Ad - Cooperative Solar</t>
  </si>
  <si>
    <t>Mar Full Page Ad - Cooperative Solar</t>
  </si>
  <si>
    <t>Apr Full Page Ad - Cooperative Solar</t>
  </si>
  <si>
    <t>May Full Page Ad - Cooperative Solar</t>
  </si>
  <si>
    <t>Jun Full Page Ad - Cooperative Solar</t>
  </si>
  <si>
    <t>Aug Full Page Ad - Cooperative Solar</t>
  </si>
  <si>
    <t>9/19 Full Page Ad - Cooperative Solar</t>
  </si>
  <si>
    <t>12/19 Full Page Color Ad - Cooperative Solar</t>
  </si>
  <si>
    <t>1/2 Page (15") - Cooperative Solar</t>
  </si>
  <si>
    <t>Full Page (30") - Cooperative Solar</t>
  </si>
  <si>
    <t>2/19 Full Page Ad - Cooperative Solar</t>
  </si>
  <si>
    <t>3/19 Full Page - Cooperative Solar</t>
  </si>
  <si>
    <t>4/19 1/2 Pd 4 Color Ad - Cooperative Solar</t>
  </si>
  <si>
    <t>4/19 Full Page 4 Color - Cooperative Solar</t>
  </si>
  <si>
    <t>5/19 Full Pg - 4 Color - Cooperative Solar</t>
  </si>
  <si>
    <t>5/2019 - 1/2 Pg - 4 Color - Cooperative Solar</t>
  </si>
  <si>
    <t>6/19 1/2 Pg - 4 Color - Cooperative Solar</t>
  </si>
  <si>
    <t>6/19 Full Pg - 4 Color - Cooperative Solar</t>
  </si>
  <si>
    <t>7/19 1/2 Page - 4 Color - Cooperative Solar</t>
  </si>
  <si>
    <t>8/19 1/2 Pg - 4 Color Ad - Cooperative Solar</t>
  </si>
  <si>
    <t>8/19 Full Pg - 4 Color Ad - Cooperative Solar</t>
  </si>
  <si>
    <t>9/19 Full Pg - 4 Color Ad - Cooperative Solar</t>
  </si>
  <si>
    <t>10/19 Full Page - 4 Color - Cooperative Solar</t>
  </si>
  <si>
    <t>2019 Digital Maint Fee - Ad Placement</t>
  </si>
  <si>
    <t>2019 Facebook - Solar Ad</t>
  </si>
  <si>
    <t>Cooperative Solar - SEM 2019</t>
  </si>
  <si>
    <t>Cooperative Solar - Display 2019</t>
  </si>
  <si>
    <t>2019 Solar Panel Ad</t>
  </si>
  <si>
    <t>8/19 Facebook - Solar Ad</t>
  </si>
  <si>
    <t>Cooperative Solar - 8/2019 Display</t>
  </si>
  <si>
    <t>Cooperative Solar - 8/2019 SEM</t>
  </si>
  <si>
    <t>8/2019 Solar Panel Ad</t>
  </si>
  <si>
    <t>Videography, Editing for Solar Video</t>
  </si>
  <si>
    <t>18 Cooperative Solar Ad transactions:  Encouraging</t>
  </si>
  <si>
    <t>4 Legal Notice transactions:  Compliance with</t>
  </si>
  <si>
    <t xml:space="preserve">  Commission regulations requiring legal notice of</t>
  </si>
  <si>
    <t xml:space="preserve">  filings and public hearings.</t>
  </si>
  <si>
    <t>26 Cooperative Solar Ad transactions:  Advertising</t>
  </si>
  <si>
    <t xml:space="preserve">  campaign designed to make retail members aware</t>
  </si>
  <si>
    <t xml:space="preserve">  of the availability of the Cooperative Solar program if</t>
  </si>
  <si>
    <t xml:space="preserve">  the retail member was interested in renewable</t>
  </si>
  <si>
    <t xml:space="preserve">  energy sources. </t>
  </si>
  <si>
    <t>Educating the public on electric vehicles.</t>
  </si>
  <si>
    <t>66 Cooperative Solar Shared Advertising:</t>
  </si>
  <si>
    <t xml:space="preserve">  Encourage owner-members to advertise the</t>
  </si>
  <si>
    <t xml:space="preserve">  Cooperative Solar program.  Owner-members were</t>
  </si>
  <si>
    <t xml:space="preserve">  reimbursed up to $10,000 annually for their</t>
  </si>
  <si>
    <t xml:space="preserve">  advertising expenditures for Cooperative Solar.  </t>
  </si>
  <si>
    <t>Educating the public on Cooperative Solar program.</t>
  </si>
  <si>
    <t>27 Cooperative Solar Ad transactions:  Digital ad</t>
  </si>
  <si>
    <t xml:space="preserve">  placement on various media platforms.  The benefit</t>
  </si>
  <si>
    <t xml:space="preserve">  is the raising of awareness of the Cooperative Solar</t>
  </si>
  <si>
    <t xml:space="preserve">  program, make retail members aware of the </t>
  </si>
  <si>
    <t xml:space="preserve">  program's existence, and encourage those interested</t>
  </si>
  <si>
    <t xml:space="preserve">  in renewable energy to consider Cooperative Solar</t>
  </si>
  <si>
    <t xml:space="preserve">  as an option.</t>
  </si>
  <si>
    <t>18 Touchstone Energy Related Ad transactions:</t>
  </si>
  <si>
    <t xml:space="preserve">  Branding advertising associated with the Touchstone</t>
  </si>
  <si>
    <t xml:space="preserve">  Energy program.  Previous Commission decisions</t>
  </si>
  <si>
    <t xml:space="preserve">  have excluded such costs from recovery in base rates,</t>
  </si>
  <si>
    <t xml:space="preserve">  so EKPC has excluded these expenses for rate-</t>
  </si>
  <si>
    <t xml:space="preserve">  making purposes.</t>
  </si>
  <si>
    <t>Total All Advertising</t>
  </si>
  <si>
    <t>Total Rate-making Adjustment</t>
  </si>
  <si>
    <t>EKPC has removed for rate-making purposes $87,596 of this total; please the attached schedule for specifics.</t>
  </si>
  <si>
    <t>FARMERS RECC</t>
  </si>
  <si>
    <t>OWEN ELECTRIC COOP INC</t>
  </si>
  <si>
    <t>BIG SANDY RECC</t>
  </si>
  <si>
    <t>SHELBY ENERGY COOP INC</t>
  </si>
  <si>
    <t>LICKING VALLEY RECC</t>
  </si>
  <si>
    <t>SOUTHERN BUSINESS &amp; DEVELOP</t>
  </si>
  <si>
    <t>CENTER FOR RURAL DEVELOP</t>
  </si>
  <si>
    <t>KY ASSOC FOR ECONOMIC DEV</t>
  </si>
  <si>
    <t>KY LOCAL ISSUES CONF INC</t>
  </si>
  <si>
    <t>RUSSELL CO INDUST DEVELOP</t>
  </si>
  <si>
    <t>CLARK ENERGY COOP INC</t>
  </si>
  <si>
    <t>JACKSON ENERGY COOP</t>
  </si>
  <si>
    <t>KY FARM BUREAU FEDER</t>
  </si>
  <si>
    <t>CUMBERLAND VALLEY ELEC</t>
  </si>
  <si>
    <t>FLEMING-MASON ENER COOP</t>
  </si>
  <si>
    <t>NOLIN RECC</t>
  </si>
  <si>
    <t xml:space="preserve">SOUTHLAND PRINTING CO </t>
  </si>
  <si>
    <t>WESTERN KY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</si>
</sst>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/>
    <xf numFmtId="6" fontId="1" fillId="0" borderId="0" xfId="0" applyNumberFormat="1" applyFont="1" applyBorder="1"/>
    <xf numFmtId="6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6" fontId="1" fillId="0" borderId="10" xfId="0" applyNumberFormat="1" applyFont="1" applyBorder="1"/>
    <xf numFmtId="0" fontId="2" fillId="0" borderId="0" xfId="0" applyFont="1"/>
    <xf numFmtId="0" fontId="4" fillId="2" borderId="12" xfId="0" applyFont="1" applyFill="1" applyBorder="1" applyAlignment="1">
      <alignment horizontal="center"/>
    </xf>
    <xf numFmtId="43" fontId="4" fillId="2" borderId="12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/>
    <xf numFmtId="8" fontId="1" fillId="0" borderId="0" xfId="1" applyNumberFormat="1" applyFont="1"/>
    <xf numFmtId="0" fontId="1" fillId="3" borderId="0" xfId="0" applyFont="1" applyFill="1"/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8" fontId="2" fillId="0" borderId="0" xfId="0" applyNumberFormat="1" applyFont="1"/>
    <xf numFmtId="8" fontId="1" fillId="0" borderId="0" xfId="1" applyNumberFormat="1" applyFont="1" applyFill="1"/>
    <xf numFmtId="0" fontId="1" fillId="0" borderId="0" xfId="0" applyFont="1" applyFill="1"/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80" zoomScaleNormal="80" workbookViewId="0">
      <selection activeCell="C18" sqref="C18"/>
    </sheetView>
  </sheetViews>
  <sheetFormatPr defaultColWidth="15.7109375" defaultRowHeight="15" x14ac:dyDescent="0.25"/>
  <cols>
    <col min="1" max="1" width="8.85546875" customWidth="1"/>
    <col min="2" max="2" width="22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Top="1" x14ac:dyDescent="0.25">
      <c r="A3" s="2"/>
      <c r="B3" s="3"/>
      <c r="C3" s="3"/>
      <c r="D3" s="3"/>
      <c r="E3" s="3"/>
      <c r="F3" s="3"/>
      <c r="G3" s="3"/>
      <c r="H3" s="4" t="s">
        <v>20</v>
      </c>
      <c r="I3" s="1"/>
      <c r="J3" s="1"/>
      <c r="K3" s="1"/>
      <c r="L3" s="1"/>
      <c r="M3" s="1"/>
      <c r="N3" s="1"/>
    </row>
    <row r="4" spans="1:14" x14ac:dyDescent="0.25">
      <c r="A4" s="47" t="s">
        <v>21</v>
      </c>
      <c r="B4" s="48"/>
      <c r="C4" s="48"/>
      <c r="D4" s="48"/>
      <c r="E4" s="48"/>
      <c r="F4" s="48"/>
      <c r="G4" s="48"/>
      <c r="H4" s="49"/>
      <c r="I4" s="1"/>
      <c r="J4" s="1"/>
      <c r="K4" s="1"/>
      <c r="L4" s="1"/>
      <c r="M4" s="1"/>
      <c r="N4" s="1"/>
    </row>
    <row r="5" spans="1:14" x14ac:dyDescent="0.25">
      <c r="A5" s="47" t="s">
        <v>22</v>
      </c>
      <c r="B5" s="48"/>
      <c r="C5" s="48"/>
      <c r="D5" s="48"/>
      <c r="E5" s="48"/>
      <c r="F5" s="48"/>
      <c r="G5" s="48"/>
      <c r="H5" s="49"/>
      <c r="I5" s="1"/>
      <c r="J5" s="1"/>
      <c r="K5" s="1"/>
      <c r="L5" s="1"/>
      <c r="M5" s="1"/>
      <c r="N5" s="1"/>
    </row>
    <row r="6" spans="1:14" x14ac:dyDescent="0.25">
      <c r="A6" s="5"/>
      <c r="B6" s="6"/>
      <c r="C6" s="6"/>
      <c r="D6" s="6"/>
      <c r="E6" s="6"/>
      <c r="F6" s="6"/>
      <c r="G6" s="6"/>
      <c r="H6" s="7"/>
      <c r="I6" s="1"/>
      <c r="J6" s="1"/>
      <c r="K6" s="1"/>
      <c r="L6" s="1"/>
      <c r="M6" s="1"/>
      <c r="N6" s="1"/>
    </row>
    <row r="7" spans="1:14" x14ac:dyDescent="0.25">
      <c r="A7" s="47" t="s">
        <v>23</v>
      </c>
      <c r="B7" s="48"/>
      <c r="C7" s="48"/>
      <c r="D7" s="48"/>
      <c r="E7" s="48"/>
      <c r="F7" s="48"/>
      <c r="G7" s="48"/>
      <c r="H7" s="49"/>
      <c r="I7" s="1"/>
      <c r="J7" s="1"/>
      <c r="K7" s="1"/>
      <c r="L7" s="1"/>
      <c r="M7" s="1"/>
      <c r="N7" s="1"/>
    </row>
    <row r="8" spans="1:14" x14ac:dyDescent="0.25">
      <c r="A8" s="47" t="s">
        <v>24</v>
      </c>
      <c r="B8" s="48"/>
      <c r="C8" s="48"/>
      <c r="D8" s="48"/>
      <c r="E8" s="48"/>
      <c r="F8" s="48"/>
      <c r="G8" s="48"/>
      <c r="H8" s="49"/>
      <c r="I8" s="1"/>
      <c r="J8" s="1"/>
      <c r="K8" s="1"/>
      <c r="L8" s="1"/>
      <c r="M8" s="1"/>
      <c r="N8" s="1"/>
    </row>
    <row r="9" spans="1:14" ht="15.75" thickBot="1" x14ac:dyDescent="0.3">
      <c r="A9" s="50" t="s">
        <v>25</v>
      </c>
      <c r="B9" s="51"/>
      <c r="C9" s="51"/>
      <c r="D9" s="51"/>
      <c r="E9" s="51"/>
      <c r="F9" s="51"/>
      <c r="G9" s="51"/>
      <c r="H9" s="52"/>
      <c r="I9" s="1"/>
      <c r="J9" s="1"/>
      <c r="K9" s="1"/>
      <c r="L9" s="1"/>
      <c r="M9" s="1"/>
      <c r="N9" s="1"/>
    </row>
    <row r="10" spans="1:14" ht="15.75" thickTop="1" x14ac:dyDescent="0.25">
      <c r="A10" s="8"/>
      <c r="B10" s="17"/>
      <c r="C10" s="9" t="s">
        <v>1</v>
      </c>
      <c r="D10" s="17"/>
      <c r="E10" s="9"/>
      <c r="F10" s="17"/>
      <c r="G10" s="17"/>
      <c r="H10" s="10"/>
      <c r="I10" s="1"/>
      <c r="J10" s="1"/>
      <c r="K10" s="1"/>
      <c r="L10" s="1"/>
      <c r="M10" s="1"/>
      <c r="N10" s="1"/>
    </row>
    <row r="11" spans="1:14" x14ac:dyDescent="0.25">
      <c r="A11" s="11"/>
      <c r="B11" s="18"/>
      <c r="C11" s="12" t="s">
        <v>2</v>
      </c>
      <c r="D11" s="18" t="s">
        <v>9</v>
      </c>
      <c r="E11" s="12" t="s">
        <v>11</v>
      </c>
      <c r="F11" s="18" t="s">
        <v>13</v>
      </c>
      <c r="G11" s="18"/>
      <c r="H11" s="13"/>
      <c r="I11" s="1"/>
      <c r="J11" s="1"/>
      <c r="K11" s="1"/>
      <c r="L11" s="1"/>
      <c r="M11" s="1"/>
      <c r="N11" s="1"/>
    </row>
    <row r="12" spans="1:14" x14ac:dyDescent="0.25">
      <c r="A12" s="11" t="s">
        <v>7</v>
      </c>
      <c r="B12" s="18" t="s">
        <v>5</v>
      </c>
      <c r="C12" s="12" t="s">
        <v>3</v>
      </c>
      <c r="D12" s="18" t="s">
        <v>3</v>
      </c>
      <c r="E12" s="12" t="s">
        <v>3</v>
      </c>
      <c r="F12" s="18" t="s">
        <v>14</v>
      </c>
      <c r="G12" s="18" t="s">
        <v>16</v>
      </c>
      <c r="H12" s="13" t="s">
        <v>18</v>
      </c>
      <c r="I12" s="1"/>
      <c r="J12" s="1"/>
      <c r="K12" s="1"/>
      <c r="L12" s="1"/>
      <c r="M12" s="1"/>
      <c r="N12" s="1"/>
    </row>
    <row r="13" spans="1:14" ht="15.75" thickBot="1" x14ac:dyDescent="0.3">
      <c r="A13" s="14" t="s">
        <v>8</v>
      </c>
      <c r="B13" s="19" t="s">
        <v>6</v>
      </c>
      <c r="C13" s="15" t="s">
        <v>4</v>
      </c>
      <c r="D13" s="19" t="s">
        <v>10</v>
      </c>
      <c r="E13" s="15" t="s">
        <v>12</v>
      </c>
      <c r="F13" s="19" t="s">
        <v>15</v>
      </c>
      <c r="G13" s="19" t="s">
        <v>17</v>
      </c>
      <c r="H13" s="16" t="s">
        <v>19</v>
      </c>
      <c r="I13" s="1"/>
      <c r="J13" s="1"/>
      <c r="K13" s="1"/>
      <c r="L13" s="1"/>
      <c r="M13" s="1"/>
      <c r="N13" s="1"/>
    </row>
    <row r="14" spans="1:14" ht="15.75" thickTop="1" x14ac:dyDescent="0.25">
      <c r="A14" s="2"/>
      <c r="B14" s="26"/>
      <c r="C14" s="3"/>
      <c r="D14" s="26"/>
      <c r="E14" s="3"/>
      <c r="F14" s="26"/>
      <c r="G14" s="26"/>
      <c r="H14" s="20"/>
      <c r="I14" s="1"/>
      <c r="J14" s="1"/>
      <c r="K14" s="1"/>
      <c r="L14" s="1"/>
      <c r="M14" s="1"/>
      <c r="N14" s="1"/>
    </row>
    <row r="15" spans="1:14" x14ac:dyDescent="0.25">
      <c r="A15" s="11">
        <v>1</v>
      </c>
      <c r="B15" s="27" t="s">
        <v>26</v>
      </c>
      <c r="C15" s="21">
        <v>0</v>
      </c>
      <c r="D15" s="30">
        <f>ROUND('Transaction Detail'!C126,0)</f>
        <v>846</v>
      </c>
      <c r="E15" s="21">
        <v>0</v>
      </c>
      <c r="F15" s="30">
        <v>0</v>
      </c>
      <c r="G15" s="30">
        <f>ROUND('Transaction Detail'!C153,0)</f>
        <v>9502</v>
      </c>
      <c r="H15" s="22">
        <f>SUM(C15:G15)</f>
        <v>10348</v>
      </c>
      <c r="I15" s="1"/>
      <c r="J15" s="1"/>
      <c r="K15" s="1"/>
      <c r="L15" s="1"/>
      <c r="M15" s="1"/>
      <c r="N15" s="1"/>
    </row>
    <row r="16" spans="1:14" x14ac:dyDescent="0.25">
      <c r="A16" s="11"/>
      <c r="B16" s="27"/>
      <c r="C16" s="21"/>
      <c r="D16" s="30"/>
      <c r="E16" s="21"/>
      <c r="F16" s="30"/>
      <c r="G16" s="30"/>
      <c r="H16" s="22"/>
      <c r="I16" s="1"/>
      <c r="J16" s="1"/>
      <c r="K16" s="1"/>
      <c r="L16" s="1"/>
      <c r="M16" s="1"/>
      <c r="N16" s="1"/>
    </row>
    <row r="17" spans="1:14" x14ac:dyDescent="0.25">
      <c r="A17" s="11">
        <v>2</v>
      </c>
      <c r="B17" s="27" t="s">
        <v>27</v>
      </c>
      <c r="C17" s="21">
        <v>0</v>
      </c>
      <c r="D17" s="30">
        <f>ROUND(SUM('Transaction Detail'!C95:C101),0)+ROUND(SUM('Transaction Detail'!C280:C297),0)</f>
        <v>50567</v>
      </c>
      <c r="E17" s="21">
        <v>0</v>
      </c>
      <c r="F17" s="30">
        <v>0</v>
      </c>
      <c r="G17" s="30">
        <f>ROUND('Transaction Detail'!C83,0)+ROUND('Transaction Detail'!C118,0)+ROUND('Transaction Detail'!C93+'Transaction Detail'!C94,0)+ROUND('Transaction Detail'!C180,0)+ROUND('Transaction Detail'!C298,0)-ROUND(SUM('Transaction Detail'!C280:C297),0)</f>
        <v>381691</v>
      </c>
      <c r="H17" s="22">
        <f>SUM(C17:G17)</f>
        <v>432258</v>
      </c>
      <c r="I17" s="1"/>
      <c r="J17" s="1"/>
      <c r="K17" s="1"/>
      <c r="L17" s="1"/>
      <c r="M17" s="1"/>
      <c r="N17" s="1"/>
    </row>
    <row r="18" spans="1:14" x14ac:dyDescent="0.25">
      <c r="A18" s="11"/>
      <c r="B18" s="27"/>
      <c r="C18" s="21"/>
      <c r="D18" s="30"/>
      <c r="E18" s="21"/>
      <c r="F18" s="30"/>
      <c r="G18" s="30"/>
      <c r="H18" s="22"/>
      <c r="I18" s="1"/>
      <c r="J18" s="1"/>
      <c r="K18" s="1"/>
      <c r="L18" s="1"/>
      <c r="M18" s="1"/>
      <c r="N18" s="1"/>
    </row>
    <row r="19" spans="1:14" x14ac:dyDescent="0.25">
      <c r="A19" s="11">
        <v>3</v>
      </c>
      <c r="B19" s="27" t="s">
        <v>28</v>
      </c>
      <c r="C19" s="21">
        <v>0</v>
      </c>
      <c r="D19" s="30">
        <v>0</v>
      </c>
      <c r="E19" s="46">
        <v>0</v>
      </c>
      <c r="F19" s="30">
        <v>0</v>
      </c>
      <c r="G19" s="30">
        <f>ROUND('Transaction Detail'!C92,0)+ROUND('Transaction Detail'!C148,0)</f>
        <v>59748</v>
      </c>
      <c r="H19" s="22">
        <f>SUM(C19:G19)</f>
        <v>59748</v>
      </c>
      <c r="I19" s="1"/>
      <c r="J19" s="1"/>
      <c r="K19" s="1"/>
      <c r="L19" s="1"/>
      <c r="M19" s="1"/>
      <c r="N19" s="1"/>
    </row>
    <row r="20" spans="1:14" x14ac:dyDescent="0.25">
      <c r="A20" s="11"/>
      <c r="B20" s="27"/>
      <c r="C20" s="21"/>
      <c r="D20" s="30"/>
      <c r="E20" s="21"/>
      <c r="F20" s="30"/>
      <c r="G20" s="30"/>
      <c r="H20" s="22"/>
      <c r="I20" s="1"/>
      <c r="J20" s="1"/>
      <c r="K20" s="1"/>
      <c r="L20" s="1"/>
      <c r="M20" s="1"/>
      <c r="N20" s="1"/>
    </row>
    <row r="21" spans="1:14" x14ac:dyDescent="0.25">
      <c r="A21" s="11">
        <v>4</v>
      </c>
      <c r="B21" s="27" t="s">
        <v>29</v>
      </c>
      <c r="C21" s="21">
        <v>0</v>
      </c>
      <c r="D21" s="30">
        <v>0</v>
      </c>
      <c r="E21" s="21">
        <v>0</v>
      </c>
      <c r="F21" s="30">
        <v>0</v>
      </c>
      <c r="G21" s="30">
        <v>0</v>
      </c>
      <c r="H21" s="22">
        <f>SUM(C21:G21)</f>
        <v>0</v>
      </c>
      <c r="I21" s="1"/>
      <c r="J21" s="1"/>
      <c r="K21" s="1"/>
      <c r="L21" s="1"/>
      <c r="M21" s="1"/>
      <c r="N21" s="1"/>
    </row>
    <row r="22" spans="1:14" x14ac:dyDescent="0.25">
      <c r="A22" s="11"/>
      <c r="B22" s="27"/>
      <c r="C22" s="21"/>
      <c r="D22" s="30"/>
      <c r="E22" s="21"/>
      <c r="F22" s="30"/>
      <c r="G22" s="30"/>
      <c r="H22" s="22"/>
      <c r="I22" s="1"/>
      <c r="J22" s="1"/>
      <c r="K22" s="1"/>
      <c r="L22" s="1"/>
      <c r="M22" s="1"/>
      <c r="N22" s="1"/>
    </row>
    <row r="23" spans="1:14" x14ac:dyDescent="0.25">
      <c r="A23" s="11">
        <v>5</v>
      </c>
      <c r="B23" s="27" t="s">
        <v>30</v>
      </c>
      <c r="C23" s="21">
        <v>0</v>
      </c>
      <c r="D23" s="30">
        <v>0</v>
      </c>
      <c r="E23" s="21">
        <v>0</v>
      </c>
      <c r="F23" s="30">
        <v>0</v>
      </c>
      <c r="G23" s="30">
        <v>0</v>
      </c>
      <c r="H23" s="22">
        <f>SUM(C23:G23)</f>
        <v>0</v>
      </c>
      <c r="I23" s="1"/>
      <c r="J23" s="1"/>
      <c r="K23" s="1"/>
      <c r="L23" s="1"/>
      <c r="M23" s="1"/>
      <c r="N23" s="1"/>
    </row>
    <row r="24" spans="1:14" x14ac:dyDescent="0.25">
      <c r="A24" s="11"/>
      <c r="B24" s="27"/>
      <c r="C24" s="21"/>
      <c r="D24" s="30"/>
      <c r="E24" s="21"/>
      <c r="F24" s="30"/>
      <c r="G24" s="30"/>
      <c r="H24" s="22"/>
      <c r="I24" s="1"/>
      <c r="J24" s="1"/>
      <c r="K24" s="1"/>
      <c r="L24" s="1"/>
      <c r="M24" s="1"/>
      <c r="N24" s="1"/>
    </row>
    <row r="25" spans="1:14" x14ac:dyDescent="0.25">
      <c r="A25" s="11">
        <v>6</v>
      </c>
      <c r="B25" s="27" t="s">
        <v>31</v>
      </c>
      <c r="C25" s="21">
        <v>0</v>
      </c>
      <c r="D25" s="30">
        <v>0</v>
      </c>
      <c r="E25" s="21">
        <v>0</v>
      </c>
      <c r="F25" s="30">
        <v>0</v>
      </c>
      <c r="G25" s="30">
        <v>0</v>
      </c>
      <c r="H25" s="22">
        <f>SUM(C25:G25)</f>
        <v>0</v>
      </c>
      <c r="I25" s="1"/>
      <c r="J25" s="1"/>
      <c r="K25" s="1"/>
      <c r="L25" s="1"/>
      <c r="M25" s="1"/>
      <c r="N25" s="1"/>
    </row>
    <row r="26" spans="1:14" x14ac:dyDescent="0.25">
      <c r="A26" s="11"/>
      <c r="B26" s="27"/>
      <c r="C26" s="21"/>
      <c r="D26" s="30"/>
      <c r="E26" s="21"/>
      <c r="F26" s="30"/>
      <c r="G26" s="30"/>
      <c r="H26" s="22"/>
      <c r="I26" s="1"/>
      <c r="J26" s="1"/>
      <c r="K26" s="1"/>
      <c r="L26" s="1"/>
      <c r="M26" s="1"/>
      <c r="N26" s="1"/>
    </row>
    <row r="27" spans="1:14" x14ac:dyDescent="0.25">
      <c r="A27" s="11">
        <v>7</v>
      </c>
      <c r="B27" s="27" t="s">
        <v>18</v>
      </c>
      <c r="C27" s="21">
        <f>SUM(C15:C25)</f>
        <v>0</v>
      </c>
      <c r="D27" s="30">
        <f>SUM(D15:D25)</f>
        <v>51413</v>
      </c>
      <c r="E27" s="21">
        <f>SUM(E15:E25)</f>
        <v>0</v>
      </c>
      <c r="F27" s="30">
        <f>SUM(F15:F25)</f>
        <v>0</v>
      </c>
      <c r="G27" s="30">
        <f>SUM(G15:G25)</f>
        <v>450941</v>
      </c>
      <c r="H27" s="22">
        <f>SUM(C27:G27)</f>
        <v>502354</v>
      </c>
      <c r="I27" s="1"/>
      <c r="J27" s="1"/>
      <c r="K27" s="1"/>
      <c r="L27" s="1"/>
      <c r="M27" s="1"/>
      <c r="N27" s="1"/>
    </row>
    <row r="28" spans="1:14" x14ac:dyDescent="0.25">
      <c r="A28" s="11"/>
      <c r="B28" s="27"/>
      <c r="C28" s="21"/>
      <c r="D28" s="30"/>
      <c r="E28" s="21"/>
      <c r="F28" s="30"/>
      <c r="G28" s="30"/>
      <c r="H28" s="22"/>
      <c r="I28" s="1"/>
      <c r="J28" s="1"/>
      <c r="K28" s="1"/>
      <c r="L28" s="1"/>
      <c r="M28" s="1"/>
      <c r="N28" s="1"/>
    </row>
    <row r="29" spans="1:14" ht="29.25" x14ac:dyDescent="0.25">
      <c r="A29" s="11">
        <v>8</v>
      </c>
      <c r="B29" s="28" t="s">
        <v>32</v>
      </c>
      <c r="C29" s="21">
        <f t="shared" ref="C29:H29" si="0">C27</f>
        <v>0</v>
      </c>
      <c r="D29" s="30">
        <f t="shared" si="0"/>
        <v>51413</v>
      </c>
      <c r="E29" s="21">
        <f t="shared" si="0"/>
        <v>0</v>
      </c>
      <c r="F29" s="30">
        <f t="shared" si="0"/>
        <v>0</v>
      </c>
      <c r="G29" s="30">
        <f t="shared" si="0"/>
        <v>450941</v>
      </c>
      <c r="H29" s="22">
        <f t="shared" si="0"/>
        <v>502354</v>
      </c>
      <c r="I29" s="1"/>
      <c r="J29" s="1"/>
      <c r="K29" s="1"/>
      <c r="L29" s="1"/>
      <c r="M29" s="1"/>
      <c r="N29" s="1"/>
    </row>
    <row r="30" spans="1:14" ht="15.75" thickBot="1" x14ac:dyDescent="0.3">
      <c r="A30" s="23"/>
      <c r="B30" s="29"/>
      <c r="C30" s="24"/>
      <c r="D30" s="29"/>
      <c r="E30" s="24"/>
      <c r="F30" s="29"/>
      <c r="G30" s="29"/>
      <c r="H30" s="25"/>
      <c r="I30" s="1"/>
      <c r="J30" s="1"/>
      <c r="K30" s="1"/>
      <c r="L30" s="1"/>
      <c r="M30" s="1"/>
      <c r="N30" s="1"/>
    </row>
    <row r="31" spans="1:14" ht="15.75" thickTop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43" t="s">
        <v>318</v>
      </c>
      <c r="B32" s="1" t="s">
        <v>319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2" x14ac:dyDescent="0.25">
      <c r="B33" s="1" t="s">
        <v>614</v>
      </c>
    </row>
  </sheetData>
  <mergeCells count="5">
    <mergeCell ref="A4:H4"/>
    <mergeCell ref="A5:H5"/>
    <mergeCell ref="A7:H7"/>
    <mergeCell ref="A8:H8"/>
    <mergeCell ref="A9:H9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2"/>
  <sheetViews>
    <sheetView zoomScale="90" zoomScaleNormal="90" workbookViewId="0"/>
  </sheetViews>
  <sheetFormatPr defaultColWidth="15.7109375" defaultRowHeight="15" x14ac:dyDescent="0.25"/>
  <cols>
    <col min="1" max="1" width="17.7109375" customWidth="1"/>
    <col min="4" max="4" width="44.85546875" customWidth="1"/>
    <col min="6" max="6" width="8.7109375" customWidth="1"/>
    <col min="7" max="7" width="38.42578125" bestFit="1" customWidth="1"/>
    <col min="8" max="8" width="33.42578125" customWidth="1"/>
    <col min="10" max="10" width="55.140625" bestFit="1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thickTop="1" thickBot="1" x14ac:dyDescent="0.3">
      <c r="A5" s="32" t="s">
        <v>34</v>
      </c>
      <c r="B5" s="32" t="s">
        <v>35</v>
      </c>
      <c r="C5" s="33" t="s">
        <v>36</v>
      </c>
      <c r="D5" s="32" t="s">
        <v>46</v>
      </c>
      <c r="E5" s="32" t="s">
        <v>37</v>
      </c>
      <c r="F5" s="32" t="s">
        <v>141</v>
      </c>
      <c r="G5" s="32" t="s">
        <v>47</v>
      </c>
      <c r="H5" s="32" t="s">
        <v>38</v>
      </c>
      <c r="I5" s="32" t="s">
        <v>39</v>
      </c>
      <c r="J5" s="32" t="s">
        <v>48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 t="s">
        <v>40</v>
      </c>
      <c r="B7" s="34" t="s">
        <v>40</v>
      </c>
      <c r="C7" s="35">
        <v>19734.759999999998</v>
      </c>
      <c r="D7" s="1" t="s">
        <v>41</v>
      </c>
      <c r="E7" s="34">
        <v>913000</v>
      </c>
      <c r="F7" s="34" t="s">
        <v>142</v>
      </c>
      <c r="G7" s="1" t="s">
        <v>42</v>
      </c>
      <c r="H7" s="34" t="s">
        <v>40</v>
      </c>
      <c r="I7" s="34" t="s">
        <v>40</v>
      </c>
      <c r="J7" s="1" t="s">
        <v>49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 t="s">
        <v>40</v>
      </c>
      <c r="B8" s="34" t="s">
        <v>40</v>
      </c>
      <c r="C8" s="35">
        <v>7933.68</v>
      </c>
      <c r="D8" s="1" t="s">
        <v>43</v>
      </c>
      <c r="E8" s="34">
        <v>913000</v>
      </c>
      <c r="F8" s="34" t="s">
        <v>142</v>
      </c>
      <c r="G8" s="1" t="s">
        <v>44</v>
      </c>
      <c r="H8" s="34" t="s">
        <v>40</v>
      </c>
      <c r="I8" s="34" t="s">
        <v>40</v>
      </c>
      <c r="J8" s="1" t="s">
        <v>50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A9" s="1" t="s">
        <v>45</v>
      </c>
      <c r="B9" s="34"/>
      <c r="C9" s="35">
        <f>C7+C8</f>
        <v>27668.44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Top="1" x14ac:dyDescent="0.25">
      <c r="A10" s="1" t="s">
        <v>51</v>
      </c>
      <c r="B10" s="34" t="s">
        <v>54</v>
      </c>
      <c r="C10" s="36">
        <v>6000</v>
      </c>
      <c r="D10" s="37" t="s">
        <v>66</v>
      </c>
      <c r="E10" s="34" t="s">
        <v>60</v>
      </c>
      <c r="F10" s="34" t="s">
        <v>142</v>
      </c>
      <c r="G10" s="1" t="s">
        <v>61</v>
      </c>
      <c r="H10" s="34" t="s">
        <v>62</v>
      </c>
      <c r="I10" s="38">
        <v>43476</v>
      </c>
      <c r="J10" s="53" t="s">
        <v>67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 t="s">
        <v>52</v>
      </c>
      <c r="B11" s="34" t="s">
        <v>55</v>
      </c>
      <c r="C11" s="36">
        <v>5000</v>
      </c>
      <c r="D11" s="37" t="s">
        <v>66</v>
      </c>
      <c r="E11" s="34" t="s">
        <v>60</v>
      </c>
      <c r="F11" s="34" t="s">
        <v>142</v>
      </c>
      <c r="G11" s="1" t="s">
        <v>61</v>
      </c>
      <c r="H11" s="34" t="s">
        <v>63</v>
      </c>
      <c r="I11" s="38">
        <v>43711</v>
      </c>
      <c r="J11" s="54" t="s">
        <v>68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 t="s">
        <v>53</v>
      </c>
      <c r="B12" s="34" t="s">
        <v>56</v>
      </c>
      <c r="C12" s="36">
        <v>3750</v>
      </c>
      <c r="D12" s="37" t="s">
        <v>58</v>
      </c>
      <c r="E12" s="34" t="s">
        <v>60</v>
      </c>
      <c r="F12" s="34" t="s">
        <v>142</v>
      </c>
      <c r="G12" s="1" t="s">
        <v>620</v>
      </c>
      <c r="H12" s="34" t="s">
        <v>64</v>
      </c>
      <c r="I12" s="38">
        <v>43447</v>
      </c>
      <c r="J12" s="54" t="s">
        <v>69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1" t="s">
        <v>51</v>
      </c>
      <c r="B13" s="34" t="s">
        <v>57</v>
      </c>
      <c r="C13" s="36">
        <v>3750</v>
      </c>
      <c r="D13" s="37" t="s">
        <v>59</v>
      </c>
      <c r="E13" s="34" t="s">
        <v>60</v>
      </c>
      <c r="F13" s="34" t="s">
        <v>142</v>
      </c>
      <c r="G13" s="1" t="s">
        <v>620</v>
      </c>
      <c r="H13" s="34" t="s">
        <v>65</v>
      </c>
      <c r="I13" s="38">
        <v>43466</v>
      </c>
      <c r="J13" s="55" t="s">
        <v>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thickTop="1" thickBot="1" x14ac:dyDescent="0.3">
      <c r="A14" s="1" t="s">
        <v>92</v>
      </c>
      <c r="B14" s="34"/>
      <c r="C14" s="35">
        <f>SUM(C10:C13)</f>
        <v>18500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thickTop="1" x14ac:dyDescent="0.25">
      <c r="A15" s="1" t="s">
        <v>52</v>
      </c>
      <c r="B15" s="34" t="s">
        <v>72</v>
      </c>
      <c r="C15" s="36">
        <v>1200</v>
      </c>
      <c r="D15" s="1" t="s">
        <v>75</v>
      </c>
      <c r="E15" s="34" t="s">
        <v>60</v>
      </c>
      <c r="F15" s="34" t="s">
        <v>142</v>
      </c>
      <c r="G15" s="1" t="s">
        <v>621</v>
      </c>
      <c r="H15" s="34" t="s">
        <v>78</v>
      </c>
      <c r="I15" s="39">
        <v>43707</v>
      </c>
      <c r="J15" s="53" t="s">
        <v>81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 t="s">
        <v>71</v>
      </c>
      <c r="B16" s="34" t="s">
        <v>73</v>
      </c>
      <c r="C16" s="36">
        <v>2530</v>
      </c>
      <c r="D16" s="1" t="s">
        <v>76</v>
      </c>
      <c r="E16" s="34" t="s">
        <v>60</v>
      </c>
      <c r="F16" s="34" t="s">
        <v>142</v>
      </c>
      <c r="G16" s="1" t="s">
        <v>621</v>
      </c>
      <c r="H16" s="34" t="s">
        <v>79</v>
      </c>
      <c r="I16" s="39">
        <v>43544</v>
      </c>
      <c r="J16" s="54" t="s">
        <v>82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1" t="s">
        <v>71</v>
      </c>
      <c r="B17" s="34" t="s">
        <v>74</v>
      </c>
      <c r="C17" s="36">
        <v>300</v>
      </c>
      <c r="D17" s="1" t="s">
        <v>77</v>
      </c>
      <c r="E17" s="34" t="s">
        <v>60</v>
      </c>
      <c r="F17" s="34" t="s">
        <v>142</v>
      </c>
      <c r="G17" s="1" t="s">
        <v>622</v>
      </c>
      <c r="H17" s="34" t="s">
        <v>80</v>
      </c>
      <c r="I17" s="39">
        <v>43539</v>
      </c>
      <c r="J17" s="5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thickTop="1" thickBot="1" x14ac:dyDescent="0.3">
      <c r="A18" s="1" t="s">
        <v>93</v>
      </c>
      <c r="B18" s="1"/>
      <c r="C18" s="35">
        <f>SUM(C15:C17)</f>
        <v>4030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Top="1" x14ac:dyDescent="0.25">
      <c r="A19" s="1" t="s">
        <v>83</v>
      </c>
      <c r="B19" s="34" t="s">
        <v>85</v>
      </c>
      <c r="C19" s="36">
        <v>3900</v>
      </c>
      <c r="D19" s="37" t="s">
        <v>87</v>
      </c>
      <c r="E19" s="34" t="s">
        <v>60</v>
      </c>
      <c r="F19" s="34" t="s">
        <v>142</v>
      </c>
      <c r="G19" s="1" t="s">
        <v>61</v>
      </c>
      <c r="H19" s="34" t="s">
        <v>90</v>
      </c>
      <c r="I19" s="39">
        <v>43684</v>
      </c>
      <c r="J19" s="53" t="s">
        <v>95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 t="s">
        <v>71</v>
      </c>
      <c r="B20" s="34" t="s">
        <v>74</v>
      </c>
      <c r="C20" s="36">
        <v>1200</v>
      </c>
      <c r="D20" s="37" t="s">
        <v>88</v>
      </c>
      <c r="E20" s="34" t="s">
        <v>60</v>
      </c>
      <c r="F20" s="34" t="s">
        <v>142</v>
      </c>
      <c r="G20" s="1" t="s">
        <v>622</v>
      </c>
      <c r="H20" s="34" t="s">
        <v>80</v>
      </c>
      <c r="I20" s="39">
        <v>43539</v>
      </c>
      <c r="J20" s="54" t="s">
        <v>68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 t="s">
        <v>84</v>
      </c>
      <c r="B21" s="34" t="s">
        <v>86</v>
      </c>
      <c r="C21" s="36">
        <v>5000</v>
      </c>
      <c r="D21" s="37" t="s">
        <v>89</v>
      </c>
      <c r="E21" s="34" t="s">
        <v>60</v>
      </c>
      <c r="F21" s="34" t="s">
        <v>142</v>
      </c>
      <c r="G21" s="1" t="s">
        <v>623</v>
      </c>
      <c r="H21" s="34" t="s">
        <v>91</v>
      </c>
      <c r="I21" s="39">
        <v>43697</v>
      </c>
      <c r="J21" s="54" t="s">
        <v>69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thickBot="1" x14ac:dyDescent="0.3">
      <c r="A22" s="1" t="s">
        <v>94</v>
      </c>
      <c r="B22" s="1"/>
      <c r="C22" s="35">
        <f>SUM(C19:C21)</f>
        <v>10100</v>
      </c>
      <c r="D22" s="1"/>
      <c r="E22" s="1"/>
      <c r="F22" s="1"/>
      <c r="G22" s="1"/>
      <c r="H22" s="1"/>
      <c r="I22" s="1"/>
      <c r="J22" s="55" t="s">
        <v>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 thickTop="1" thickBot="1" x14ac:dyDescent="0.3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thickTop="1" x14ac:dyDescent="0.25">
      <c r="A24" s="1" t="s">
        <v>96</v>
      </c>
      <c r="B24" s="34" t="s">
        <v>97</v>
      </c>
      <c r="C24" s="36">
        <v>5000</v>
      </c>
      <c r="D24" s="37" t="s">
        <v>99</v>
      </c>
      <c r="E24" s="34" t="s">
        <v>60</v>
      </c>
      <c r="F24" s="34" t="s">
        <v>142</v>
      </c>
      <c r="G24" s="1" t="s">
        <v>101</v>
      </c>
      <c r="H24" s="34" t="s">
        <v>102</v>
      </c>
      <c r="I24" s="39">
        <v>43644</v>
      </c>
      <c r="J24" s="53" t="s">
        <v>105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 t="s">
        <v>83</v>
      </c>
      <c r="B25" s="34" t="s">
        <v>98</v>
      </c>
      <c r="C25" s="36">
        <v>1837.51</v>
      </c>
      <c r="D25" s="37" t="s">
        <v>100</v>
      </c>
      <c r="E25" s="34" t="s">
        <v>60</v>
      </c>
      <c r="F25" s="34" t="s">
        <v>142</v>
      </c>
      <c r="G25" s="1" t="s">
        <v>624</v>
      </c>
      <c r="H25" s="34" t="s">
        <v>103</v>
      </c>
      <c r="I25" s="39">
        <v>43633</v>
      </c>
      <c r="J25" s="54" t="s">
        <v>68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D26" s="1"/>
      <c r="E26" s="1"/>
      <c r="F26" s="1"/>
      <c r="G26" s="1"/>
      <c r="H26" s="1"/>
      <c r="I26" s="1"/>
      <c r="J26" s="54" t="s">
        <v>69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thickBot="1" x14ac:dyDescent="0.3">
      <c r="A27" s="1" t="s">
        <v>104</v>
      </c>
      <c r="B27" s="1"/>
      <c r="C27" s="35">
        <f>C24+C25</f>
        <v>6837.51</v>
      </c>
      <c r="D27" s="1"/>
      <c r="E27" s="1"/>
      <c r="F27" s="1"/>
      <c r="G27" s="1"/>
      <c r="H27" s="1"/>
      <c r="I27" s="1"/>
      <c r="J27" s="55" t="s">
        <v>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thickTop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thickTop="1" x14ac:dyDescent="0.25">
      <c r="A29" s="1" t="s">
        <v>106</v>
      </c>
      <c r="B29" s="34" t="s">
        <v>110</v>
      </c>
      <c r="C29" s="36">
        <v>25</v>
      </c>
      <c r="D29" s="37" t="s">
        <v>124</v>
      </c>
      <c r="E29" s="34" t="s">
        <v>60</v>
      </c>
      <c r="F29" s="34" t="s">
        <v>142</v>
      </c>
      <c r="G29" s="1" t="s">
        <v>126</v>
      </c>
      <c r="H29" s="34" t="s">
        <v>127</v>
      </c>
      <c r="I29" s="39">
        <v>43570</v>
      </c>
      <c r="J29" s="53" t="s">
        <v>136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 t="s">
        <v>106</v>
      </c>
      <c r="B30" s="34" t="s">
        <v>111</v>
      </c>
      <c r="C30" s="36">
        <v>42.88</v>
      </c>
      <c r="D30" s="37" t="s">
        <v>118</v>
      </c>
      <c r="E30" s="34" t="s">
        <v>60</v>
      </c>
      <c r="F30" s="34" t="s">
        <v>142</v>
      </c>
      <c r="G30" s="1" t="s">
        <v>126</v>
      </c>
      <c r="H30" s="34" t="s">
        <v>128</v>
      </c>
      <c r="I30" s="39">
        <v>43570</v>
      </c>
      <c r="J30" s="54" t="s">
        <v>137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 t="s">
        <v>106</v>
      </c>
      <c r="B31" s="34" t="s">
        <v>111</v>
      </c>
      <c r="C31" s="36">
        <v>60</v>
      </c>
      <c r="D31" s="37" t="s">
        <v>118</v>
      </c>
      <c r="E31" s="34" t="s">
        <v>60</v>
      </c>
      <c r="F31" s="34" t="s">
        <v>142</v>
      </c>
      <c r="G31" s="1" t="s">
        <v>126</v>
      </c>
      <c r="H31" s="34" t="s">
        <v>128</v>
      </c>
      <c r="I31" s="39">
        <v>43570</v>
      </c>
      <c r="J31" s="54" t="s">
        <v>138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 t="s">
        <v>107</v>
      </c>
      <c r="B32" s="34" t="s">
        <v>112</v>
      </c>
      <c r="C32" s="36">
        <v>30</v>
      </c>
      <c r="D32" s="37" t="s">
        <v>118</v>
      </c>
      <c r="E32" s="34" t="s">
        <v>60</v>
      </c>
      <c r="F32" s="34" t="s">
        <v>142</v>
      </c>
      <c r="G32" s="1" t="s">
        <v>126</v>
      </c>
      <c r="H32" s="34" t="s">
        <v>129</v>
      </c>
      <c r="I32" s="39">
        <v>43692</v>
      </c>
      <c r="J32" s="54" t="s">
        <v>139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 t="s">
        <v>107</v>
      </c>
      <c r="B33" s="34" t="s">
        <v>112</v>
      </c>
      <c r="C33" s="36">
        <v>30</v>
      </c>
      <c r="D33" s="37" t="s">
        <v>118</v>
      </c>
      <c r="E33" s="34" t="s">
        <v>60</v>
      </c>
      <c r="F33" s="34" t="s">
        <v>142</v>
      </c>
      <c r="G33" s="1" t="s">
        <v>126</v>
      </c>
      <c r="H33" s="34" t="s">
        <v>129</v>
      </c>
      <c r="I33" s="39">
        <v>43692</v>
      </c>
      <c r="J33" s="54" t="s">
        <v>140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 t="s">
        <v>107</v>
      </c>
      <c r="B34" s="34" t="s">
        <v>112</v>
      </c>
      <c r="C34" s="36">
        <v>30</v>
      </c>
      <c r="D34" s="37" t="s">
        <v>118</v>
      </c>
      <c r="E34" s="34" t="s">
        <v>60</v>
      </c>
      <c r="F34" s="34" t="s">
        <v>142</v>
      </c>
      <c r="G34" s="1" t="s">
        <v>126</v>
      </c>
      <c r="H34" s="34" t="s">
        <v>129</v>
      </c>
      <c r="I34" s="39">
        <v>43692</v>
      </c>
      <c r="J34" s="54" t="s">
        <v>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 t="s">
        <v>107</v>
      </c>
      <c r="B35" s="34" t="s">
        <v>112</v>
      </c>
      <c r="C35" s="36">
        <v>17.510000000000002</v>
      </c>
      <c r="D35" s="37" t="s">
        <v>118</v>
      </c>
      <c r="E35" s="34" t="s">
        <v>60</v>
      </c>
      <c r="F35" s="34" t="s">
        <v>142</v>
      </c>
      <c r="G35" s="1" t="s">
        <v>126</v>
      </c>
      <c r="H35" s="34" t="s">
        <v>129</v>
      </c>
      <c r="I35" s="39">
        <v>43692</v>
      </c>
      <c r="J35" s="5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 t="s">
        <v>108</v>
      </c>
      <c r="B36" s="34" t="s">
        <v>113</v>
      </c>
      <c r="C36" s="36">
        <v>25</v>
      </c>
      <c r="D36" s="37" t="s">
        <v>119</v>
      </c>
      <c r="E36" s="34" t="s">
        <v>60</v>
      </c>
      <c r="F36" s="34" t="s">
        <v>142</v>
      </c>
      <c r="G36" s="1" t="s">
        <v>126</v>
      </c>
      <c r="H36" s="34" t="s">
        <v>130</v>
      </c>
      <c r="I36" s="39">
        <v>43539</v>
      </c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 t="s">
        <v>109</v>
      </c>
      <c r="B37" s="34" t="s">
        <v>114</v>
      </c>
      <c r="C37" s="36">
        <v>10.66</v>
      </c>
      <c r="D37" s="37" t="s">
        <v>120</v>
      </c>
      <c r="E37" s="34" t="s">
        <v>60</v>
      </c>
      <c r="F37" s="34" t="s">
        <v>142</v>
      </c>
      <c r="G37" s="1" t="s">
        <v>126</v>
      </c>
      <c r="H37" s="34" t="s">
        <v>131</v>
      </c>
      <c r="I37" s="39">
        <v>43661</v>
      </c>
      <c r="J37" s="5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 t="s">
        <v>109</v>
      </c>
      <c r="B38" s="34" t="s">
        <v>114</v>
      </c>
      <c r="C38" s="36">
        <v>30</v>
      </c>
      <c r="D38" s="37" t="s">
        <v>120</v>
      </c>
      <c r="E38" s="34" t="s">
        <v>60</v>
      </c>
      <c r="F38" s="34" t="s">
        <v>142</v>
      </c>
      <c r="G38" s="1" t="s">
        <v>126</v>
      </c>
      <c r="H38" s="34" t="s">
        <v>131</v>
      </c>
      <c r="I38" s="39">
        <v>43661</v>
      </c>
      <c r="J38" s="5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 t="s">
        <v>109</v>
      </c>
      <c r="B39" s="34" t="s">
        <v>114</v>
      </c>
      <c r="C39" s="36">
        <v>30</v>
      </c>
      <c r="D39" s="37" t="s">
        <v>120</v>
      </c>
      <c r="E39" s="34" t="s">
        <v>60</v>
      </c>
      <c r="F39" s="34" t="s">
        <v>142</v>
      </c>
      <c r="G39" s="1" t="s">
        <v>126</v>
      </c>
      <c r="H39" s="34" t="s">
        <v>131</v>
      </c>
      <c r="I39" s="39">
        <v>43661</v>
      </c>
      <c r="J39" s="5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 t="s">
        <v>109</v>
      </c>
      <c r="B40" s="34" t="s">
        <v>114</v>
      </c>
      <c r="C40" s="36">
        <v>30</v>
      </c>
      <c r="D40" s="37" t="s">
        <v>120</v>
      </c>
      <c r="E40" s="34" t="s">
        <v>60</v>
      </c>
      <c r="F40" s="34" t="s">
        <v>142</v>
      </c>
      <c r="G40" s="1" t="s">
        <v>126</v>
      </c>
      <c r="H40" s="34" t="s">
        <v>131</v>
      </c>
      <c r="I40" s="39">
        <v>43661</v>
      </c>
      <c r="J40" s="5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 t="s">
        <v>109</v>
      </c>
      <c r="B41" s="34" t="s">
        <v>114</v>
      </c>
      <c r="C41" s="36">
        <v>30</v>
      </c>
      <c r="D41" s="37" t="s">
        <v>120</v>
      </c>
      <c r="E41" s="34" t="s">
        <v>60</v>
      </c>
      <c r="F41" s="34" t="s">
        <v>142</v>
      </c>
      <c r="G41" s="1" t="s">
        <v>126</v>
      </c>
      <c r="H41" s="34" t="s">
        <v>131</v>
      </c>
      <c r="I41" s="39">
        <v>43661</v>
      </c>
      <c r="J41" s="5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 t="s">
        <v>71</v>
      </c>
      <c r="B42" s="34" t="s">
        <v>115</v>
      </c>
      <c r="C42" s="36">
        <v>25</v>
      </c>
      <c r="D42" s="37" t="s">
        <v>121</v>
      </c>
      <c r="E42" s="34" t="s">
        <v>60</v>
      </c>
      <c r="F42" s="34" t="s">
        <v>142</v>
      </c>
      <c r="G42" s="1" t="s">
        <v>126</v>
      </c>
      <c r="H42" s="34" t="s">
        <v>132</v>
      </c>
      <c r="I42" s="39">
        <v>43633</v>
      </c>
      <c r="J42" s="5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 t="s">
        <v>71</v>
      </c>
      <c r="B43" s="34" t="s">
        <v>115</v>
      </c>
      <c r="C43" s="36">
        <v>30</v>
      </c>
      <c r="D43" s="37" t="s">
        <v>121</v>
      </c>
      <c r="E43" s="34" t="s">
        <v>60</v>
      </c>
      <c r="F43" s="34" t="s">
        <v>142</v>
      </c>
      <c r="G43" s="1" t="s">
        <v>126</v>
      </c>
      <c r="H43" s="34" t="s">
        <v>132</v>
      </c>
      <c r="I43" s="39">
        <v>43633</v>
      </c>
      <c r="J43" s="5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 t="s">
        <v>71</v>
      </c>
      <c r="B44" s="34" t="s">
        <v>115</v>
      </c>
      <c r="C44" s="36">
        <v>25</v>
      </c>
      <c r="D44" s="37" t="s">
        <v>121</v>
      </c>
      <c r="E44" s="34" t="s">
        <v>60</v>
      </c>
      <c r="F44" s="34" t="s">
        <v>142</v>
      </c>
      <c r="G44" s="1" t="s">
        <v>126</v>
      </c>
      <c r="H44" s="34" t="s">
        <v>132</v>
      </c>
      <c r="I44" s="39">
        <v>43633</v>
      </c>
      <c r="J44" s="5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 t="s">
        <v>71</v>
      </c>
      <c r="B45" s="34" t="s">
        <v>115</v>
      </c>
      <c r="C45" s="36">
        <v>30</v>
      </c>
      <c r="D45" s="37" t="s">
        <v>121</v>
      </c>
      <c r="E45" s="34" t="s">
        <v>60</v>
      </c>
      <c r="F45" s="34" t="s">
        <v>142</v>
      </c>
      <c r="G45" s="1" t="s">
        <v>126</v>
      </c>
      <c r="H45" s="34" t="s">
        <v>132</v>
      </c>
      <c r="I45" s="39">
        <v>43633</v>
      </c>
      <c r="J45" s="5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 t="s">
        <v>71</v>
      </c>
      <c r="B46" s="34" t="s">
        <v>115</v>
      </c>
      <c r="C46" s="36">
        <v>30</v>
      </c>
      <c r="D46" s="37" t="s">
        <v>121</v>
      </c>
      <c r="E46" s="34" t="s">
        <v>60</v>
      </c>
      <c r="F46" s="34" t="s">
        <v>142</v>
      </c>
      <c r="G46" s="1" t="s">
        <v>126</v>
      </c>
      <c r="H46" s="34" t="s">
        <v>132</v>
      </c>
      <c r="I46" s="39">
        <v>43633</v>
      </c>
      <c r="J46" s="5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 t="s">
        <v>71</v>
      </c>
      <c r="B47" s="34" t="s">
        <v>115</v>
      </c>
      <c r="C47" s="36">
        <v>30</v>
      </c>
      <c r="D47" s="37" t="s">
        <v>121</v>
      </c>
      <c r="E47" s="34" t="s">
        <v>60</v>
      </c>
      <c r="F47" s="34" t="s">
        <v>142</v>
      </c>
      <c r="G47" s="1" t="s">
        <v>126</v>
      </c>
      <c r="H47" s="34" t="s">
        <v>132</v>
      </c>
      <c r="I47" s="39">
        <v>43633</v>
      </c>
      <c r="J47" s="5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 t="s">
        <v>71</v>
      </c>
      <c r="B48" s="34" t="s">
        <v>115</v>
      </c>
      <c r="C48" s="36">
        <v>30</v>
      </c>
      <c r="D48" s="37" t="s">
        <v>121</v>
      </c>
      <c r="E48" s="34" t="s">
        <v>60</v>
      </c>
      <c r="F48" s="34" t="s">
        <v>142</v>
      </c>
      <c r="G48" s="1" t="s">
        <v>126</v>
      </c>
      <c r="H48" s="34" t="s">
        <v>132</v>
      </c>
      <c r="I48" s="39">
        <v>43633</v>
      </c>
      <c r="J48" s="5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 t="s">
        <v>71</v>
      </c>
      <c r="B49" s="34" t="s">
        <v>115</v>
      </c>
      <c r="C49" s="36">
        <v>30</v>
      </c>
      <c r="D49" s="37" t="s">
        <v>121</v>
      </c>
      <c r="E49" s="34" t="s">
        <v>60</v>
      </c>
      <c r="F49" s="34" t="s">
        <v>142</v>
      </c>
      <c r="G49" s="1" t="s">
        <v>126</v>
      </c>
      <c r="H49" s="34" t="s">
        <v>132</v>
      </c>
      <c r="I49" s="39">
        <v>43633</v>
      </c>
      <c r="J49" s="5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 t="s">
        <v>108</v>
      </c>
      <c r="B50" s="34" t="s">
        <v>116</v>
      </c>
      <c r="C50" s="36">
        <v>8.7899999999999991</v>
      </c>
      <c r="D50" s="37" t="s">
        <v>122</v>
      </c>
      <c r="E50" s="34" t="s">
        <v>60</v>
      </c>
      <c r="F50" s="34" t="s">
        <v>142</v>
      </c>
      <c r="G50" s="1" t="s">
        <v>126</v>
      </c>
      <c r="H50" s="34" t="s">
        <v>133</v>
      </c>
      <c r="I50" s="39">
        <v>43539</v>
      </c>
      <c r="J50" s="5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 t="s">
        <v>108</v>
      </c>
      <c r="B51" s="34" t="s">
        <v>116</v>
      </c>
      <c r="C51" s="36">
        <v>26.85</v>
      </c>
      <c r="D51" s="37" t="s">
        <v>122</v>
      </c>
      <c r="E51" s="34" t="s">
        <v>60</v>
      </c>
      <c r="F51" s="34" t="s">
        <v>142</v>
      </c>
      <c r="G51" s="1" t="s">
        <v>126</v>
      </c>
      <c r="H51" s="34" t="s">
        <v>133</v>
      </c>
      <c r="I51" s="39">
        <v>43539</v>
      </c>
      <c r="J51" s="5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 t="s">
        <v>108</v>
      </c>
      <c r="B52" s="34" t="s">
        <v>116</v>
      </c>
      <c r="C52" s="36">
        <v>30</v>
      </c>
      <c r="D52" s="37" t="s">
        <v>122</v>
      </c>
      <c r="E52" s="34" t="s">
        <v>60</v>
      </c>
      <c r="F52" s="34" t="s">
        <v>142</v>
      </c>
      <c r="G52" s="1" t="s">
        <v>126</v>
      </c>
      <c r="H52" s="34" t="s">
        <v>133</v>
      </c>
      <c r="I52" s="39">
        <v>43539</v>
      </c>
      <c r="J52" s="5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 t="s">
        <v>83</v>
      </c>
      <c r="B53" s="34" t="s">
        <v>117</v>
      </c>
      <c r="C53" s="36">
        <v>30</v>
      </c>
      <c r="D53" s="37" t="s">
        <v>123</v>
      </c>
      <c r="E53" s="34" t="s">
        <v>60</v>
      </c>
      <c r="F53" s="34" t="s">
        <v>142</v>
      </c>
      <c r="G53" s="1" t="s">
        <v>126</v>
      </c>
      <c r="H53" s="34" t="s">
        <v>134</v>
      </c>
      <c r="I53" s="39">
        <v>43724</v>
      </c>
      <c r="J53" s="5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 t="s">
        <v>83</v>
      </c>
      <c r="B54" s="34" t="s">
        <v>117</v>
      </c>
      <c r="C54" s="36">
        <v>12.23</v>
      </c>
      <c r="D54" s="37" t="s">
        <v>123</v>
      </c>
      <c r="E54" s="34" t="s">
        <v>60</v>
      </c>
      <c r="F54" s="34" t="s">
        <v>142</v>
      </c>
      <c r="G54" s="1" t="s">
        <v>126</v>
      </c>
      <c r="H54" s="34" t="s">
        <v>134</v>
      </c>
      <c r="I54" s="39">
        <v>43724</v>
      </c>
      <c r="J54" s="5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thickBot="1" x14ac:dyDescent="0.3">
      <c r="A55" s="1" t="s">
        <v>106</v>
      </c>
      <c r="B55" s="34" t="s">
        <v>110</v>
      </c>
      <c r="C55" s="36">
        <v>16.7</v>
      </c>
      <c r="D55" s="37" t="s">
        <v>125</v>
      </c>
      <c r="E55" s="34" t="s">
        <v>60</v>
      </c>
      <c r="F55" s="34" t="s">
        <v>142</v>
      </c>
      <c r="G55" s="1" t="s">
        <v>126</v>
      </c>
      <c r="H55" s="34" t="s">
        <v>127</v>
      </c>
      <c r="I55" s="39">
        <v>43570</v>
      </c>
      <c r="J55" s="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6.5" thickTop="1" thickBot="1" x14ac:dyDescent="0.3">
      <c r="A56" s="1" t="s">
        <v>135</v>
      </c>
      <c r="B56" s="1"/>
      <c r="C56" s="35">
        <f>SUM(C29:C55)</f>
        <v>745.62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thickTop="1" x14ac:dyDescent="0.25">
      <c r="A57" s="1" t="s">
        <v>143</v>
      </c>
      <c r="B57" s="34" t="s">
        <v>152</v>
      </c>
      <c r="C57" s="36">
        <v>4.6100000000000003</v>
      </c>
      <c r="D57" s="1" t="s">
        <v>164</v>
      </c>
      <c r="E57" s="34" t="s">
        <v>60</v>
      </c>
      <c r="F57" s="34" t="s">
        <v>173</v>
      </c>
      <c r="G57" s="1" t="s">
        <v>175</v>
      </c>
      <c r="H57" s="34" t="s">
        <v>176</v>
      </c>
      <c r="I57" s="39">
        <v>43481</v>
      </c>
      <c r="J57" s="53" t="s">
        <v>188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 t="s">
        <v>144</v>
      </c>
      <c r="B58" s="34" t="s">
        <v>153</v>
      </c>
      <c r="C58" s="36">
        <v>4.3499999999999996</v>
      </c>
      <c r="D58" s="1" t="s">
        <v>165</v>
      </c>
      <c r="E58" s="34" t="s">
        <v>60</v>
      </c>
      <c r="F58" s="34" t="s">
        <v>173</v>
      </c>
      <c r="G58" s="1" t="s">
        <v>175</v>
      </c>
      <c r="H58" s="34" t="s">
        <v>177</v>
      </c>
      <c r="I58" s="39">
        <v>43512</v>
      </c>
      <c r="J58" s="54" t="s">
        <v>189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 t="s">
        <v>145</v>
      </c>
      <c r="B59" s="34" t="s">
        <v>154</v>
      </c>
      <c r="C59" s="36">
        <v>4.6399999999999997</v>
      </c>
      <c r="D59" s="1" t="s">
        <v>166</v>
      </c>
      <c r="E59" s="34" t="s">
        <v>60</v>
      </c>
      <c r="F59" s="34" t="s">
        <v>173</v>
      </c>
      <c r="G59" s="1" t="s">
        <v>175</v>
      </c>
      <c r="H59" s="34" t="s">
        <v>178</v>
      </c>
      <c r="I59" s="39">
        <v>43693</v>
      </c>
      <c r="J59" s="54" t="s">
        <v>190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 t="s">
        <v>84</v>
      </c>
      <c r="B60" s="34" t="s">
        <v>155</v>
      </c>
      <c r="C60" s="36">
        <v>4.53</v>
      </c>
      <c r="D60" s="1" t="s">
        <v>166</v>
      </c>
      <c r="E60" s="34" t="s">
        <v>60</v>
      </c>
      <c r="F60" s="34" t="s">
        <v>173</v>
      </c>
      <c r="G60" s="1" t="s">
        <v>175</v>
      </c>
      <c r="H60" s="34" t="s">
        <v>179</v>
      </c>
      <c r="I60" s="39">
        <v>43724</v>
      </c>
      <c r="J60" s="5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 t="s">
        <v>146</v>
      </c>
      <c r="B61" s="34" t="s">
        <v>156</v>
      </c>
      <c r="C61" s="36">
        <v>4.57</v>
      </c>
      <c r="D61" s="1" t="s">
        <v>167</v>
      </c>
      <c r="E61" s="34" t="s">
        <v>60</v>
      </c>
      <c r="F61" s="34" t="s">
        <v>173</v>
      </c>
      <c r="G61" s="1" t="s">
        <v>175</v>
      </c>
      <c r="H61" s="34" t="s">
        <v>180</v>
      </c>
      <c r="I61" s="39">
        <v>43785</v>
      </c>
      <c r="J61" s="5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 t="s">
        <v>146</v>
      </c>
      <c r="B62" s="34" t="s">
        <v>157</v>
      </c>
      <c r="C62" s="36">
        <v>4.57</v>
      </c>
      <c r="D62" s="1" t="s">
        <v>167</v>
      </c>
      <c r="E62" s="34" t="s">
        <v>60</v>
      </c>
      <c r="F62" s="34" t="s">
        <v>173</v>
      </c>
      <c r="G62" s="1" t="s">
        <v>175</v>
      </c>
      <c r="H62" s="34" t="s">
        <v>181</v>
      </c>
      <c r="I62" s="39">
        <v>43815</v>
      </c>
      <c r="J62" s="5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 t="s">
        <v>147</v>
      </c>
      <c r="B63" s="34" t="s">
        <v>158</v>
      </c>
      <c r="C63" s="36">
        <v>4.87</v>
      </c>
      <c r="D63" s="1" t="s">
        <v>168</v>
      </c>
      <c r="E63" s="34" t="s">
        <v>60</v>
      </c>
      <c r="F63" s="34" t="s">
        <v>173</v>
      </c>
      <c r="G63" s="1" t="s">
        <v>175</v>
      </c>
      <c r="H63" s="34" t="s">
        <v>182</v>
      </c>
      <c r="I63" s="39">
        <v>43571</v>
      </c>
      <c r="J63" s="5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 t="s">
        <v>109</v>
      </c>
      <c r="B64" s="34" t="s">
        <v>159</v>
      </c>
      <c r="C64" s="36">
        <v>4.1500000000000004</v>
      </c>
      <c r="D64" s="1" t="s">
        <v>169</v>
      </c>
      <c r="E64" s="34" t="s">
        <v>60</v>
      </c>
      <c r="F64" s="34" t="s">
        <v>173</v>
      </c>
      <c r="G64" s="1" t="s">
        <v>175</v>
      </c>
      <c r="H64" s="34" t="s">
        <v>183</v>
      </c>
      <c r="I64" s="39">
        <v>43632</v>
      </c>
      <c r="J64" s="5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 t="s">
        <v>148</v>
      </c>
      <c r="B65" s="34" t="s">
        <v>160</v>
      </c>
      <c r="C65" s="36">
        <v>4.1900000000000004</v>
      </c>
      <c r="D65" s="1" t="s">
        <v>170</v>
      </c>
      <c r="E65" s="34" t="s">
        <v>60</v>
      </c>
      <c r="F65" s="34" t="s">
        <v>173</v>
      </c>
      <c r="G65" s="1" t="s">
        <v>175</v>
      </c>
      <c r="H65" s="34" t="s">
        <v>184</v>
      </c>
      <c r="I65" s="39">
        <v>43540</v>
      </c>
      <c r="J65" s="5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 t="s">
        <v>149</v>
      </c>
      <c r="B66" s="34" t="s">
        <v>161</v>
      </c>
      <c r="C66" s="36">
        <v>4.0199999999999996</v>
      </c>
      <c r="D66" s="1" t="s">
        <v>170</v>
      </c>
      <c r="E66" s="34" t="s">
        <v>60</v>
      </c>
      <c r="F66" s="34" t="s">
        <v>173</v>
      </c>
      <c r="G66" s="1" t="s">
        <v>175</v>
      </c>
      <c r="H66" s="34" t="s">
        <v>185</v>
      </c>
      <c r="I66" s="39">
        <v>43601</v>
      </c>
      <c r="J66" s="5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 t="s">
        <v>150</v>
      </c>
      <c r="B67" s="34" t="s">
        <v>162</v>
      </c>
      <c r="C67" s="36">
        <v>5.34</v>
      </c>
      <c r="D67" s="1" t="s">
        <v>171</v>
      </c>
      <c r="E67" s="34" t="s">
        <v>60</v>
      </c>
      <c r="F67" s="34" t="s">
        <v>173</v>
      </c>
      <c r="G67" s="1" t="s">
        <v>175</v>
      </c>
      <c r="H67" s="34" t="s">
        <v>186</v>
      </c>
      <c r="I67" s="39">
        <v>43754</v>
      </c>
      <c r="J67" s="5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 t="s">
        <v>151</v>
      </c>
      <c r="B68" s="34" t="s">
        <v>163</v>
      </c>
      <c r="C68" s="36">
        <v>4.38</v>
      </c>
      <c r="D68" s="1" t="s">
        <v>172</v>
      </c>
      <c r="E68" s="34" t="s">
        <v>60</v>
      </c>
      <c r="F68" s="34" t="s">
        <v>173</v>
      </c>
      <c r="G68" s="1" t="s">
        <v>175</v>
      </c>
      <c r="H68" s="34" t="s">
        <v>187</v>
      </c>
      <c r="I68" s="39">
        <v>43662</v>
      </c>
      <c r="J68" s="5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 t="s">
        <v>143</v>
      </c>
      <c r="B69" s="34" t="s">
        <v>152</v>
      </c>
      <c r="C69" s="36">
        <v>17.059999999999999</v>
      </c>
      <c r="D69" s="1" t="s">
        <v>164</v>
      </c>
      <c r="E69" s="34" t="s">
        <v>60</v>
      </c>
      <c r="F69" s="34" t="s">
        <v>174</v>
      </c>
      <c r="G69" s="1" t="s">
        <v>175</v>
      </c>
      <c r="H69" s="34" t="s">
        <v>176</v>
      </c>
      <c r="I69" s="39">
        <v>43481</v>
      </c>
      <c r="J69" s="5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 t="s">
        <v>144</v>
      </c>
      <c r="B70" s="34" t="s">
        <v>153</v>
      </c>
      <c r="C70" s="36">
        <v>17.809999999999999</v>
      </c>
      <c r="D70" s="1" t="s">
        <v>165</v>
      </c>
      <c r="E70" s="34" t="s">
        <v>60</v>
      </c>
      <c r="F70" s="34" t="s">
        <v>174</v>
      </c>
      <c r="G70" s="1" t="s">
        <v>175</v>
      </c>
      <c r="H70" s="34" t="s">
        <v>177</v>
      </c>
      <c r="I70" s="39">
        <v>43512</v>
      </c>
      <c r="J70" s="5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 t="s">
        <v>145</v>
      </c>
      <c r="B71" s="34" t="s">
        <v>154</v>
      </c>
      <c r="C71" s="36">
        <v>21.35</v>
      </c>
      <c r="D71" s="1" t="s">
        <v>166</v>
      </c>
      <c r="E71" s="34" t="s">
        <v>60</v>
      </c>
      <c r="F71" s="34" t="s">
        <v>174</v>
      </c>
      <c r="G71" s="1" t="s">
        <v>175</v>
      </c>
      <c r="H71" s="34" t="s">
        <v>178</v>
      </c>
      <c r="I71" s="39">
        <v>43693</v>
      </c>
      <c r="J71" s="5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 t="s">
        <v>84</v>
      </c>
      <c r="B72" s="34" t="s">
        <v>155</v>
      </c>
      <c r="C72" s="36">
        <v>47.27</v>
      </c>
      <c r="D72" s="1" t="s">
        <v>166</v>
      </c>
      <c r="E72" s="34" t="s">
        <v>60</v>
      </c>
      <c r="F72" s="34" t="s">
        <v>174</v>
      </c>
      <c r="G72" s="1" t="s">
        <v>175</v>
      </c>
      <c r="H72" s="34" t="s">
        <v>179</v>
      </c>
      <c r="I72" s="39">
        <v>43724</v>
      </c>
      <c r="J72" s="5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 t="s">
        <v>146</v>
      </c>
      <c r="B73" s="34" t="s">
        <v>156</v>
      </c>
      <c r="C73" s="36">
        <v>29.49</v>
      </c>
      <c r="D73" s="1" t="s">
        <v>167</v>
      </c>
      <c r="E73" s="34" t="s">
        <v>60</v>
      </c>
      <c r="F73" s="34" t="s">
        <v>174</v>
      </c>
      <c r="G73" s="1" t="s">
        <v>175</v>
      </c>
      <c r="H73" s="34" t="s">
        <v>180</v>
      </c>
      <c r="I73" s="39">
        <v>43785</v>
      </c>
      <c r="J73" s="5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 t="s">
        <v>146</v>
      </c>
      <c r="B74" s="34" t="s">
        <v>157</v>
      </c>
      <c r="C74" s="36">
        <v>48.56</v>
      </c>
      <c r="D74" s="1" t="s">
        <v>167</v>
      </c>
      <c r="E74" s="34" t="s">
        <v>60</v>
      </c>
      <c r="F74" s="34" t="s">
        <v>174</v>
      </c>
      <c r="G74" s="1" t="s">
        <v>175</v>
      </c>
      <c r="H74" s="34" t="s">
        <v>181</v>
      </c>
      <c r="I74" s="39">
        <v>43815</v>
      </c>
      <c r="J74" s="5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 t="s">
        <v>147</v>
      </c>
      <c r="B75" s="34" t="s">
        <v>158</v>
      </c>
      <c r="C75" s="36">
        <v>19.559999999999999</v>
      </c>
      <c r="D75" s="1" t="s">
        <v>168</v>
      </c>
      <c r="E75" s="34" t="s">
        <v>60</v>
      </c>
      <c r="F75" s="34" t="s">
        <v>174</v>
      </c>
      <c r="G75" s="1" t="s">
        <v>175</v>
      </c>
      <c r="H75" s="34" t="s">
        <v>182</v>
      </c>
      <c r="I75" s="39">
        <v>43571</v>
      </c>
      <c r="J75" s="5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 t="s">
        <v>109</v>
      </c>
      <c r="B76" s="34" t="s">
        <v>159</v>
      </c>
      <c r="C76" s="36">
        <v>17.59</v>
      </c>
      <c r="D76" s="1" t="s">
        <v>169</v>
      </c>
      <c r="E76" s="34" t="s">
        <v>60</v>
      </c>
      <c r="F76" s="34" t="s">
        <v>174</v>
      </c>
      <c r="G76" s="1" t="s">
        <v>175</v>
      </c>
      <c r="H76" s="34" t="s">
        <v>183</v>
      </c>
      <c r="I76" s="39">
        <v>43632</v>
      </c>
      <c r="J76" s="5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 t="s">
        <v>148</v>
      </c>
      <c r="B77" s="34" t="s">
        <v>160</v>
      </c>
      <c r="C77" s="36">
        <v>16.170000000000002</v>
      </c>
      <c r="D77" s="1" t="s">
        <v>170</v>
      </c>
      <c r="E77" s="34" t="s">
        <v>60</v>
      </c>
      <c r="F77" s="34" t="s">
        <v>174</v>
      </c>
      <c r="G77" s="1" t="s">
        <v>175</v>
      </c>
      <c r="H77" s="34" t="s">
        <v>184</v>
      </c>
      <c r="I77" s="39">
        <v>43540</v>
      </c>
      <c r="J77" s="5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 t="s">
        <v>149</v>
      </c>
      <c r="B78" s="34" t="s">
        <v>161</v>
      </c>
      <c r="C78" s="36">
        <v>22.44</v>
      </c>
      <c r="D78" s="1" t="s">
        <v>170</v>
      </c>
      <c r="E78" s="34" t="s">
        <v>60</v>
      </c>
      <c r="F78" s="34" t="s">
        <v>174</v>
      </c>
      <c r="G78" s="1" t="s">
        <v>175</v>
      </c>
      <c r="H78" s="34" t="s">
        <v>185</v>
      </c>
      <c r="I78" s="39">
        <v>43601</v>
      </c>
      <c r="J78" s="5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 t="s">
        <v>150</v>
      </c>
      <c r="B79" s="34" t="s">
        <v>162</v>
      </c>
      <c r="C79" s="36">
        <v>22.55</v>
      </c>
      <c r="D79" s="1" t="s">
        <v>171</v>
      </c>
      <c r="E79" s="34" t="s">
        <v>60</v>
      </c>
      <c r="F79" s="34" t="s">
        <v>174</v>
      </c>
      <c r="G79" s="1" t="s">
        <v>175</v>
      </c>
      <c r="H79" s="34" t="s">
        <v>186</v>
      </c>
      <c r="I79" s="39">
        <v>43754</v>
      </c>
      <c r="J79" s="5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thickBot="1" x14ac:dyDescent="0.3">
      <c r="A80" s="1" t="s">
        <v>151</v>
      </c>
      <c r="B80" s="34" t="s">
        <v>163</v>
      </c>
      <c r="C80" s="36">
        <v>17.649999999999999</v>
      </c>
      <c r="D80" s="1" t="s">
        <v>172</v>
      </c>
      <c r="E80" s="34" t="s">
        <v>60</v>
      </c>
      <c r="F80" s="34" t="s">
        <v>174</v>
      </c>
      <c r="G80" s="1" t="s">
        <v>175</v>
      </c>
      <c r="H80" s="34" t="s">
        <v>187</v>
      </c>
      <c r="I80" s="39">
        <v>43662</v>
      </c>
      <c r="J80" s="5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thickTop="1" x14ac:dyDescent="0.25">
      <c r="A81" s="1" t="s">
        <v>191</v>
      </c>
      <c r="B81" s="1"/>
      <c r="C81" s="35">
        <f>SUM(C57:C80)</f>
        <v>351.72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31" t="s">
        <v>192</v>
      </c>
      <c r="B83" s="1"/>
      <c r="C83" s="40">
        <f>C9+C14+C18+C22+C27+C56+C81</f>
        <v>68233.289999999994</v>
      </c>
      <c r="D83" s="44" t="s">
        <v>316</v>
      </c>
      <c r="E83" s="40">
        <f>C14+C22+C27+C56</f>
        <v>36183.130000000005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31" t="s">
        <v>193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thickTop="1" x14ac:dyDescent="0.25">
      <c r="A87" s="1" t="s">
        <v>194</v>
      </c>
      <c r="B87" s="34" t="s">
        <v>196</v>
      </c>
      <c r="C87" s="36">
        <v>250</v>
      </c>
      <c r="D87" s="1" t="s">
        <v>217</v>
      </c>
      <c r="E87" s="34" t="s">
        <v>203</v>
      </c>
      <c r="F87" s="34" t="s">
        <v>173</v>
      </c>
      <c r="G87" s="1" t="s">
        <v>204</v>
      </c>
      <c r="H87" s="34" t="s">
        <v>207</v>
      </c>
      <c r="I87" s="39">
        <v>43830</v>
      </c>
      <c r="J87" s="53" t="s">
        <v>219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 t="s">
        <v>194</v>
      </c>
      <c r="B88" s="34" t="s">
        <v>197</v>
      </c>
      <c r="C88" s="36">
        <v>375</v>
      </c>
      <c r="D88" s="1" t="s">
        <v>217</v>
      </c>
      <c r="E88" s="34" t="s">
        <v>203</v>
      </c>
      <c r="F88" s="34" t="s">
        <v>173</v>
      </c>
      <c r="G88" s="1" t="s">
        <v>204</v>
      </c>
      <c r="H88" s="34" t="s">
        <v>208</v>
      </c>
      <c r="I88" s="39">
        <v>43830</v>
      </c>
      <c r="J88" s="54" t="s">
        <v>220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 t="s">
        <v>194</v>
      </c>
      <c r="B89" s="34" t="s">
        <v>198</v>
      </c>
      <c r="C89" s="36">
        <v>375</v>
      </c>
      <c r="D89" s="1" t="s">
        <v>217</v>
      </c>
      <c r="E89" s="34" t="s">
        <v>203</v>
      </c>
      <c r="F89" s="34" t="s">
        <v>173</v>
      </c>
      <c r="G89" s="1" t="s">
        <v>204</v>
      </c>
      <c r="H89" s="34" t="s">
        <v>209</v>
      </c>
      <c r="I89" s="39">
        <v>43830</v>
      </c>
      <c r="J89" s="54" t="s">
        <v>221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 t="s">
        <v>84</v>
      </c>
      <c r="B90" s="34" t="s">
        <v>199</v>
      </c>
      <c r="C90" s="36">
        <v>488</v>
      </c>
      <c r="D90" s="1" t="s">
        <v>218</v>
      </c>
      <c r="E90" s="34" t="s">
        <v>203</v>
      </c>
      <c r="F90" s="34" t="s">
        <v>173</v>
      </c>
      <c r="G90" s="1" t="s">
        <v>205</v>
      </c>
      <c r="H90" s="34" t="s">
        <v>210</v>
      </c>
      <c r="I90" s="39">
        <v>43738</v>
      </c>
      <c r="J90" s="5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thickBot="1" x14ac:dyDescent="0.3">
      <c r="A91" s="1" t="s">
        <v>195</v>
      </c>
      <c r="B91" s="34" t="s">
        <v>200</v>
      </c>
      <c r="C91" s="36">
        <v>1828</v>
      </c>
      <c r="D91" s="1" t="s">
        <v>217</v>
      </c>
      <c r="E91" s="34" t="s">
        <v>203</v>
      </c>
      <c r="F91" s="34" t="s">
        <v>173</v>
      </c>
      <c r="G91" s="1" t="s">
        <v>205</v>
      </c>
      <c r="H91" s="34" t="s">
        <v>211</v>
      </c>
      <c r="I91" s="39">
        <v>43769</v>
      </c>
      <c r="J91" s="5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thickTop="1" x14ac:dyDescent="0.25">
      <c r="A92" s="1" t="s">
        <v>309</v>
      </c>
      <c r="B92" s="34"/>
      <c r="C92" s="36">
        <f>SUM(C87:C91)</f>
        <v>3316</v>
      </c>
      <c r="D92" s="1"/>
      <c r="E92" s="34"/>
      <c r="F92" s="34"/>
      <c r="G92" s="1"/>
      <c r="H92" s="34"/>
      <c r="I92" s="3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 t="s">
        <v>195</v>
      </c>
      <c r="B93" s="34" t="s">
        <v>201</v>
      </c>
      <c r="C93" s="36">
        <v>5950</v>
      </c>
      <c r="D93" s="1" t="s">
        <v>214</v>
      </c>
      <c r="E93" s="34" t="s">
        <v>203</v>
      </c>
      <c r="F93" s="34" t="s">
        <v>173</v>
      </c>
      <c r="G93" s="1" t="s">
        <v>206</v>
      </c>
      <c r="H93" s="34" t="s">
        <v>212</v>
      </c>
      <c r="I93" s="39">
        <v>43783</v>
      </c>
      <c r="J93" s="1" t="s">
        <v>216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thickBot="1" x14ac:dyDescent="0.3">
      <c r="A94" s="1" t="s">
        <v>96</v>
      </c>
      <c r="B94" s="34" t="s">
        <v>202</v>
      </c>
      <c r="C94" s="36">
        <v>5950</v>
      </c>
      <c r="D94" s="1" t="s">
        <v>215</v>
      </c>
      <c r="E94" s="34" t="s">
        <v>203</v>
      </c>
      <c r="F94" s="34" t="s">
        <v>173</v>
      </c>
      <c r="G94" s="1" t="s">
        <v>206</v>
      </c>
      <c r="H94" s="34" t="s">
        <v>213</v>
      </c>
      <c r="I94" s="39">
        <v>43657</v>
      </c>
      <c r="J94" s="1" t="s">
        <v>216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thickTop="1" x14ac:dyDescent="0.25">
      <c r="A95" s="1" t="s">
        <v>224</v>
      </c>
      <c r="B95" s="34" t="s">
        <v>262</v>
      </c>
      <c r="C95" s="36">
        <v>5950</v>
      </c>
      <c r="D95" s="37" t="s">
        <v>293</v>
      </c>
      <c r="E95" s="34" t="s">
        <v>203</v>
      </c>
      <c r="F95" s="34" t="s">
        <v>173</v>
      </c>
      <c r="G95" s="1" t="s">
        <v>206</v>
      </c>
      <c r="H95" s="34" t="s">
        <v>279</v>
      </c>
      <c r="I95" s="39">
        <v>43804</v>
      </c>
      <c r="J95" s="53" t="s">
        <v>313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 t="s">
        <v>143</v>
      </c>
      <c r="B96" s="34" t="s">
        <v>263</v>
      </c>
      <c r="C96" s="41">
        <v>3850</v>
      </c>
      <c r="D96" s="37" t="s">
        <v>294</v>
      </c>
      <c r="E96" s="34" t="s">
        <v>203</v>
      </c>
      <c r="F96" s="34" t="s">
        <v>173</v>
      </c>
      <c r="G96" s="1" t="s">
        <v>277</v>
      </c>
      <c r="H96" s="34" t="s">
        <v>280</v>
      </c>
      <c r="I96" s="39">
        <v>43465</v>
      </c>
      <c r="J96" s="54" t="s">
        <v>305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 t="s">
        <v>259</v>
      </c>
      <c r="B97" s="34" t="s">
        <v>264</v>
      </c>
      <c r="C97" s="41">
        <v>3850</v>
      </c>
      <c r="D97" s="37" t="s">
        <v>295</v>
      </c>
      <c r="E97" s="34" t="s">
        <v>203</v>
      </c>
      <c r="F97" s="34" t="s">
        <v>173</v>
      </c>
      <c r="G97" s="1" t="s">
        <v>277</v>
      </c>
      <c r="H97" s="34" t="s">
        <v>281</v>
      </c>
      <c r="I97" s="39">
        <v>43496</v>
      </c>
      <c r="J97" s="54" t="s">
        <v>306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 t="s">
        <v>96</v>
      </c>
      <c r="B98" s="34" t="s">
        <v>265</v>
      </c>
      <c r="C98" s="36">
        <v>3850</v>
      </c>
      <c r="D98" s="37" t="s">
        <v>296</v>
      </c>
      <c r="E98" s="34" t="s">
        <v>203</v>
      </c>
      <c r="F98" s="34" t="s">
        <v>173</v>
      </c>
      <c r="G98" s="1" t="s">
        <v>277</v>
      </c>
      <c r="H98" s="34" t="s">
        <v>282</v>
      </c>
      <c r="I98" s="39">
        <v>43646</v>
      </c>
      <c r="J98" s="54" t="s">
        <v>307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 t="s">
        <v>224</v>
      </c>
      <c r="B99" s="34" t="s">
        <v>266</v>
      </c>
      <c r="C99" s="36">
        <v>3945</v>
      </c>
      <c r="D99" s="37" t="s">
        <v>297</v>
      </c>
      <c r="E99" s="34" t="s">
        <v>203</v>
      </c>
      <c r="F99" s="34" t="s">
        <v>173</v>
      </c>
      <c r="G99" s="1" t="s">
        <v>277</v>
      </c>
      <c r="H99" s="34" t="s">
        <v>283</v>
      </c>
      <c r="I99" s="39">
        <v>43804</v>
      </c>
      <c r="J99" s="54" t="s">
        <v>308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 t="s">
        <v>51</v>
      </c>
      <c r="B100" s="34" t="s">
        <v>267</v>
      </c>
      <c r="C100" s="41">
        <v>3850</v>
      </c>
      <c r="D100" s="37" t="s">
        <v>298</v>
      </c>
      <c r="E100" s="34" t="s">
        <v>203</v>
      </c>
      <c r="F100" s="34" t="s">
        <v>173</v>
      </c>
      <c r="G100" s="1" t="s">
        <v>277</v>
      </c>
      <c r="H100" s="34" t="s">
        <v>284</v>
      </c>
      <c r="I100" s="39">
        <v>43524</v>
      </c>
      <c r="J100" s="5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thickBot="1" x14ac:dyDescent="0.3">
      <c r="A101" s="1" t="s">
        <v>260</v>
      </c>
      <c r="B101" s="34" t="s">
        <v>268</v>
      </c>
      <c r="C101" s="41">
        <v>3850</v>
      </c>
      <c r="D101" s="37" t="s">
        <v>298</v>
      </c>
      <c r="E101" s="34" t="s">
        <v>203</v>
      </c>
      <c r="F101" s="34" t="s">
        <v>173</v>
      </c>
      <c r="G101" s="1" t="s">
        <v>277</v>
      </c>
      <c r="H101" s="34" t="s">
        <v>285</v>
      </c>
      <c r="I101" s="39">
        <v>43616</v>
      </c>
      <c r="J101" s="5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6.5" thickTop="1" thickBot="1" x14ac:dyDescent="0.3">
      <c r="A102" s="1" t="s">
        <v>310</v>
      </c>
      <c r="B102" s="34"/>
      <c r="C102" s="41">
        <f>SUM(C93:C101)</f>
        <v>41045</v>
      </c>
      <c r="D102" s="42"/>
      <c r="E102" s="34"/>
      <c r="F102" s="34"/>
      <c r="G102" s="1"/>
      <c r="H102" s="34"/>
      <c r="I102" s="3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thickTop="1" x14ac:dyDescent="0.25">
      <c r="A103" s="1" t="s">
        <v>108</v>
      </c>
      <c r="B103" s="34" t="s">
        <v>227</v>
      </c>
      <c r="C103" s="41">
        <v>250</v>
      </c>
      <c r="D103" s="1" t="s">
        <v>242</v>
      </c>
      <c r="E103" s="34" t="s">
        <v>203</v>
      </c>
      <c r="F103" s="34" t="s">
        <v>173</v>
      </c>
      <c r="G103" s="1" t="s">
        <v>625</v>
      </c>
      <c r="H103" s="34" t="s">
        <v>245</v>
      </c>
      <c r="I103" s="39">
        <v>43542</v>
      </c>
      <c r="J103" s="53" t="s">
        <v>255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 t="s">
        <v>222</v>
      </c>
      <c r="B104" s="34" t="s">
        <v>228</v>
      </c>
      <c r="C104" s="41">
        <v>250</v>
      </c>
      <c r="D104" s="1" t="s">
        <v>242</v>
      </c>
      <c r="E104" s="34" t="s">
        <v>203</v>
      </c>
      <c r="F104" s="34" t="s">
        <v>173</v>
      </c>
      <c r="G104" s="1" t="s">
        <v>625</v>
      </c>
      <c r="H104" s="34" t="s">
        <v>246</v>
      </c>
      <c r="I104" s="39">
        <v>43619</v>
      </c>
      <c r="J104" s="54" t="s">
        <v>256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 t="s">
        <v>195</v>
      </c>
      <c r="B105" s="34" t="s">
        <v>229</v>
      </c>
      <c r="C105" s="36">
        <v>250</v>
      </c>
      <c r="D105" s="1" t="s">
        <v>242</v>
      </c>
      <c r="E105" s="34" t="s">
        <v>203</v>
      </c>
      <c r="F105" s="34" t="s">
        <v>173</v>
      </c>
      <c r="G105" s="1" t="s">
        <v>625</v>
      </c>
      <c r="H105" s="34" t="s">
        <v>247</v>
      </c>
      <c r="I105" s="39">
        <v>43801</v>
      </c>
      <c r="J105" s="54" t="s">
        <v>257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 t="s">
        <v>223</v>
      </c>
      <c r="B106" s="34" t="s">
        <v>230</v>
      </c>
      <c r="C106" s="41">
        <v>2250</v>
      </c>
      <c r="D106" s="1" t="s">
        <v>242</v>
      </c>
      <c r="E106" s="34" t="s">
        <v>203</v>
      </c>
      <c r="F106" s="34" t="s">
        <v>173</v>
      </c>
      <c r="G106" s="1" t="s">
        <v>101</v>
      </c>
      <c r="H106" s="34" t="s">
        <v>248</v>
      </c>
      <c r="I106" s="39">
        <v>43487</v>
      </c>
      <c r="J106" s="5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 t="s">
        <v>84</v>
      </c>
      <c r="B107" s="34" t="s">
        <v>231</v>
      </c>
      <c r="C107" s="36">
        <v>2750</v>
      </c>
      <c r="D107" s="1" t="s">
        <v>242</v>
      </c>
      <c r="E107" s="34" t="s">
        <v>203</v>
      </c>
      <c r="F107" s="34" t="s">
        <v>173</v>
      </c>
      <c r="G107" s="1" t="s">
        <v>101</v>
      </c>
      <c r="H107" s="34" t="s">
        <v>249</v>
      </c>
      <c r="I107" s="39">
        <v>43745</v>
      </c>
      <c r="J107" s="5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 t="s">
        <v>224</v>
      </c>
      <c r="B108" s="34" t="s">
        <v>232</v>
      </c>
      <c r="C108" s="36">
        <v>1000</v>
      </c>
      <c r="D108" s="1" t="s">
        <v>242</v>
      </c>
      <c r="E108" s="34" t="s">
        <v>203</v>
      </c>
      <c r="F108" s="34" t="s">
        <v>173</v>
      </c>
      <c r="G108" s="1" t="s">
        <v>101</v>
      </c>
      <c r="H108" s="34" t="s">
        <v>250</v>
      </c>
      <c r="I108" s="39">
        <v>43809</v>
      </c>
      <c r="J108" s="5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 t="s">
        <v>107</v>
      </c>
      <c r="B109" s="34" t="s">
        <v>233</v>
      </c>
      <c r="C109" s="36">
        <v>750</v>
      </c>
      <c r="D109" s="1" t="s">
        <v>242</v>
      </c>
      <c r="E109" s="34" t="s">
        <v>203</v>
      </c>
      <c r="F109" s="34" t="s">
        <v>173</v>
      </c>
      <c r="G109" s="1" t="s">
        <v>626</v>
      </c>
      <c r="H109" s="34" t="s">
        <v>251</v>
      </c>
      <c r="I109" s="39">
        <v>43712</v>
      </c>
      <c r="J109" s="5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 t="s">
        <v>106</v>
      </c>
      <c r="B110" s="34" t="s">
        <v>234</v>
      </c>
      <c r="C110" s="41">
        <v>250</v>
      </c>
      <c r="D110" s="1" t="s">
        <v>242</v>
      </c>
      <c r="E110" s="34" t="s">
        <v>203</v>
      </c>
      <c r="F110" s="34" t="s">
        <v>173</v>
      </c>
      <c r="G110" s="1" t="s">
        <v>618</v>
      </c>
      <c r="H110" s="34" t="s">
        <v>252</v>
      </c>
      <c r="I110" s="39">
        <v>43571</v>
      </c>
      <c r="J110" s="5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 t="s">
        <v>225</v>
      </c>
      <c r="B111" s="34" t="s">
        <v>235</v>
      </c>
      <c r="C111" s="36">
        <v>250</v>
      </c>
      <c r="D111" s="1" t="s">
        <v>242</v>
      </c>
      <c r="E111" s="34" t="s">
        <v>203</v>
      </c>
      <c r="F111" s="34" t="s">
        <v>173</v>
      </c>
      <c r="G111" s="1" t="s">
        <v>618</v>
      </c>
      <c r="H111" s="34" t="s">
        <v>253</v>
      </c>
      <c r="I111" s="39">
        <v>43774</v>
      </c>
      <c r="J111" s="5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 t="s">
        <v>195</v>
      </c>
      <c r="B112" s="34" t="s">
        <v>236</v>
      </c>
      <c r="C112" s="36">
        <v>250</v>
      </c>
      <c r="D112" s="1" t="s">
        <v>242</v>
      </c>
      <c r="E112" s="34" t="s">
        <v>203</v>
      </c>
      <c r="F112" s="34" t="s">
        <v>173</v>
      </c>
      <c r="G112" s="1" t="s">
        <v>618</v>
      </c>
      <c r="H112" s="34" t="s">
        <v>247</v>
      </c>
      <c r="I112" s="39">
        <v>43801</v>
      </c>
      <c r="J112" s="5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 t="s">
        <v>223</v>
      </c>
      <c r="B113" s="34" t="s">
        <v>237</v>
      </c>
      <c r="C113" s="41">
        <v>500</v>
      </c>
      <c r="D113" s="1" t="s">
        <v>242</v>
      </c>
      <c r="E113" s="34" t="s">
        <v>203</v>
      </c>
      <c r="F113" s="34" t="s">
        <v>173</v>
      </c>
      <c r="G113" s="1" t="s">
        <v>244</v>
      </c>
      <c r="H113" s="34" t="s">
        <v>248</v>
      </c>
      <c r="I113" s="39">
        <v>43487</v>
      </c>
      <c r="J113" s="5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 t="s">
        <v>106</v>
      </c>
      <c r="B114" s="34" t="s">
        <v>238</v>
      </c>
      <c r="C114" s="41">
        <v>500</v>
      </c>
      <c r="D114" s="1" t="s">
        <v>242</v>
      </c>
      <c r="E114" s="34" t="s">
        <v>203</v>
      </c>
      <c r="F114" s="34" t="s">
        <v>173</v>
      </c>
      <c r="G114" s="1" t="s">
        <v>244</v>
      </c>
      <c r="H114" s="34" t="s">
        <v>252</v>
      </c>
      <c r="I114" s="39">
        <v>43571</v>
      </c>
      <c r="J114" s="5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 t="s">
        <v>226</v>
      </c>
      <c r="B115" s="34" t="s">
        <v>239</v>
      </c>
      <c r="C115" s="36">
        <v>250</v>
      </c>
      <c r="D115" s="1" t="s">
        <v>242</v>
      </c>
      <c r="E115" s="34" t="s">
        <v>203</v>
      </c>
      <c r="F115" s="34" t="s">
        <v>173</v>
      </c>
      <c r="G115" s="1" t="s">
        <v>244</v>
      </c>
      <c r="H115" s="34" t="s">
        <v>254</v>
      </c>
      <c r="I115" s="39">
        <v>43682</v>
      </c>
      <c r="J115" s="5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thickBot="1" x14ac:dyDescent="0.3">
      <c r="A116" s="1" t="s">
        <v>195</v>
      </c>
      <c r="B116" s="34" t="s">
        <v>240</v>
      </c>
      <c r="C116" s="36">
        <v>2500</v>
      </c>
      <c r="D116" s="1" t="s">
        <v>242</v>
      </c>
      <c r="E116" s="34" t="s">
        <v>203</v>
      </c>
      <c r="F116" s="34" t="s">
        <v>173</v>
      </c>
      <c r="G116" s="1" t="s">
        <v>244</v>
      </c>
      <c r="H116" s="34" t="s">
        <v>247</v>
      </c>
      <c r="I116" s="39">
        <v>43801</v>
      </c>
      <c r="J116" s="5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thickTop="1" x14ac:dyDescent="0.25">
      <c r="A117" s="1" t="s">
        <v>225</v>
      </c>
      <c r="B117" s="34" t="s">
        <v>241</v>
      </c>
      <c r="C117" s="36">
        <v>250</v>
      </c>
      <c r="D117" s="1" t="s">
        <v>243</v>
      </c>
      <c r="E117" s="34" t="s">
        <v>203</v>
      </c>
      <c r="F117" s="34" t="s">
        <v>173</v>
      </c>
      <c r="G117" s="1" t="s">
        <v>626</v>
      </c>
      <c r="H117" s="34" t="s">
        <v>253</v>
      </c>
      <c r="I117" s="39">
        <v>43774</v>
      </c>
      <c r="J117" s="1" t="s">
        <v>258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thickBot="1" x14ac:dyDescent="0.3">
      <c r="A118" s="1" t="s">
        <v>311</v>
      </c>
      <c r="C118" s="35">
        <f>SUM(C103:C117)</f>
        <v>12250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thickTop="1" x14ac:dyDescent="0.25">
      <c r="A119" s="1" t="s">
        <v>84</v>
      </c>
      <c r="B119" s="34" t="s">
        <v>269</v>
      </c>
      <c r="C119" s="36">
        <v>60</v>
      </c>
      <c r="D119" s="37" t="s">
        <v>299</v>
      </c>
      <c r="E119" s="34" t="s">
        <v>203</v>
      </c>
      <c r="F119" s="34" t="s">
        <v>173</v>
      </c>
      <c r="G119" s="1" t="s">
        <v>278</v>
      </c>
      <c r="H119" s="34" t="s">
        <v>286</v>
      </c>
      <c r="I119" s="39">
        <v>43649</v>
      </c>
      <c r="J119" s="53" t="s">
        <v>314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 t="s">
        <v>260</v>
      </c>
      <c r="B120" s="34" t="s">
        <v>270</v>
      </c>
      <c r="C120" s="41">
        <v>190</v>
      </c>
      <c r="D120" s="37" t="s">
        <v>300</v>
      </c>
      <c r="E120" s="34" t="s">
        <v>203</v>
      </c>
      <c r="F120" s="34" t="s">
        <v>173</v>
      </c>
      <c r="G120" s="1" t="s">
        <v>278</v>
      </c>
      <c r="H120" s="34" t="s">
        <v>287</v>
      </c>
      <c r="I120" s="39">
        <v>43577</v>
      </c>
      <c r="J120" s="54" t="s">
        <v>305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 t="s">
        <v>261</v>
      </c>
      <c r="B121" s="34" t="s">
        <v>271</v>
      </c>
      <c r="C121" s="36">
        <v>95</v>
      </c>
      <c r="D121" s="37" t="s">
        <v>301</v>
      </c>
      <c r="E121" s="34" t="s">
        <v>203</v>
      </c>
      <c r="F121" s="34" t="s">
        <v>173</v>
      </c>
      <c r="G121" s="1" t="s">
        <v>278</v>
      </c>
      <c r="H121" s="34" t="s">
        <v>288</v>
      </c>
      <c r="I121" s="39">
        <v>43721</v>
      </c>
      <c r="J121" s="54" t="s">
        <v>306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 t="s">
        <v>261</v>
      </c>
      <c r="B122" s="34" t="s">
        <v>272</v>
      </c>
      <c r="C122" s="36">
        <v>225</v>
      </c>
      <c r="D122" s="37" t="s">
        <v>302</v>
      </c>
      <c r="E122" s="34" t="s">
        <v>203</v>
      </c>
      <c r="F122" s="34" t="s">
        <v>173</v>
      </c>
      <c r="G122" s="1" t="s">
        <v>278</v>
      </c>
      <c r="H122" s="34" t="s">
        <v>289</v>
      </c>
      <c r="I122" s="39">
        <v>43710</v>
      </c>
      <c r="J122" s="54" t="s">
        <v>307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 t="s">
        <v>71</v>
      </c>
      <c r="B123" s="34" t="s">
        <v>273</v>
      </c>
      <c r="C123" s="36">
        <v>167.5</v>
      </c>
      <c r="D123" s="37" t="s">
        <v>303</v>
      </c>
      <c r="E123" s="34" t="s">
        <v>203</v>
      </c>
      <c r="F123" s="34" t="s">
        <v>173</v>
      </c>
      <c r="G123" s="1" t="s">
        <v>278</v>
      </c>
      <c r="H123" s="34" t="s">
        <v>290</v>
      </c>
      <c r="I123" s="39">
        <v>43612</v>
      </c>
      <c r="J123" s="54" t="s">
        <v>308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 t="s">
        <v>261</v>
      </c>
      <c r="B124" s="34" t="s">
        <v>274</v>
      </c>
      <c r="C124" s="36">
        <v>0.9</v>
      </c>
      <c r="D124" s="37" t="s">
        <v>276</v>
      </c>
      <c r="E124" s="34" t="s">
        <v>203</v>
      </c>
      <c r="F124" s="34" t="s">
        <v>173</v>
      </c>
      <c r="G124" s="1" t="s">
        <v>278</v>
      </c>
      <c r="H124" s="34" t="s">
        <v>291</v>
      </c>
      <c r="I124" s="39">
        <v>43736</v>
      </c>
      <c r="J124" s="5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thickBot="1" x14ac:dyDescent="0.3">
      <c r="A125" s="1" t="s">
        <v>224</v>
      </c>
      <c r="B125" s="34" t="s">
        <v>275</v>
      </c>
      <c r="C125" s="36">
        <v>107.3</v>
      </c>
      <c r="D125" s="37" t="s">
        <v>304</v>
      </c>
      <c r="E125" s="34" t="s">
        <v>203</v>
      </c>
      <c r="F125" s="34" t="s">
        <v>173</v>
      </c>
      <c r="G125" s="1" t="s">
        <v>278</v>
      </c>
      <c r="H125" s="34" t="s">
        <v>292</v>
      </c>
      <c r="I125" s="39">
        <v>43780</v>
      </c>
      <c r="J125" s="5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thickTop="1" x14ac:dyDescent="0.25">
      <c r="A126" s="1" t="s">
        <v>312</v>
      </c>
      <c r="B126" s="1"/>
      <c r="C126" s="35">
        <f>SUM(C119:C125)</f>
        <v>845.69999999999993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31" t="s">
        <v>315</v>
      </c>
      <c r="B128" s="1"/>
      <c r="C128" s="40">
        <f>C92+C102+C118+C126</f>
        <v>57456.7</v>
      </c>
      <c r="D128" s="44" t="s">
        <v>316</v>
      </c>
      <c r="E128" s="40">
        <f>SUM(C95:C101)+C126</f>
        <v>29990.7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thickTop="1" x14ac:dyDescent="0.25">
      <c r="A130" s="1" t="s">
        <v>194</v>
      </c>
      <c r="B130" s="34" t="s">
        <v>196</v>
      </c>
      <c r="C130" s="36">
        <v>250</v>
      </c>
      <c r="D130" s="1" t="s">
        <v>217</v>
      </c>
      <c r="E130" s="34" t="s">
        <v>325</v>
      </c>
      <c r="F130" s="34" t="s">
        <v>173</v>
      </c>
      <c r="G130" s="1" t="s">
        <v>204</v>
      </c>
      <c r="H130" s="34" t="s">
        <v>207</v>
      </c>
      <c r="I130" s="39">
        <v>43830</v>
      </c>
      <c r="J130" s="53" t="s">
        <v>583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 t="s">
        <v>194</v>
      </c>
      <c r="B131" s="34" t="s">
        <v>197</v>
      </c>
      <c r="C131" s="36">
        <v>375</v>
      </c>
      <c r="D131" s="1" t="s">
        <v>217</v>
      </c>
      <c r="E131" s="34" t="s">
        <v>325</v>
      </c>
      <c r="F131" s="34" t="s">
        <v>173</v>
      </c>
      <c r="G131" s="1" t="s">
        <v>204</v>
      </c>
      <c r="H131" s="34" t="s">
        <v>208</v>
      </c>
      <c r="I131" s="39">
        <v>43830</v>
      </c>
      <c r="J131" s="54" t="s">
        <v>220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 t="s">
        <v>194</v>
      </c>
      <c r="B132" s="34" t="s">
        <v>198</v>
      </c>
      <c r="C132" s="36">
        <v>375</v>
      </c>
      <c r="D132" s="1" t="s">
        <v>217</v>
      </c>
      <c r="E132" s="34" t="s">
        <v>325</v>
      </c>
      <c r="F132" s="34" t="s">
        <v>173</v>
      </c>
      <c r="G132" s="1" t="s">
        <v>204</v>
      </c>
      <c r="H132" s="34" t="s">
        <v>209</v>
      </c>
      <c r="I132" s="39">
        <v>43830</v>
      </c>
      <c r="J132" s="54" t="s">
        <v>221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 t="s">
        <v>339</v>
      </c>
      <c r="B133" s="34" t="s">
        <v>411</v>
      </c>
      <c r="C133" s="36">
        <v>20</v>
      </c>
      <c r="D133" s="1" t="s">
        <v>542</v>
      </c>
      <c r="E133" s="34" t="s">
        <v>334</v>
      </c>
      <c r="F133" s="34" t="s">
        <v>173</v>
      </c>
      <c r="G133" s="1" t="s">
        <v>204</v>
      </c>
      <c r="H133" s="34" t="s">
        <v>490</v>
      </c>
      <c r="I133" s="39">
        <v>43464</v>
      </c>
      <c r="J133" s="5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 t="s">
        <v>106</v>
      </c>
      <c r="B134" s="34" t="s">
        <v>412</v>
      </c>
      <c r="C134" s="36">
        <v>4020</v>
      </c>
      <c r="D134" s="1" t="s">
        <v>458</v>
      </c>
      <c r="E134" s="34" t="s">
        <v>334</v>
      </c>
      <c r="F134" s="34" t="s">
        <v>173</v>
      </c>
      <c r="G134" s="1" t="s">
        <v>204</v>
      </c>
      <c r="H134" s="34" t="s">
        <v>491</v>
      </c>
      <c r="I134" s="39">
        <v>43555</v>
      </c>
      <c r="J134" s="5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 t="s">
        <v>332</v>
      </c>
      <c r="B135" s="34" t="s">
        <v>413</v>
      </c>
      <c r="C135" s="36">
        <v>4110</v>
      </c>
      <c r="D135" s="1" t="s">
        <v>459</v>
      </c>
      <c r="E135" s="34" t="s">
        <v>334</v>
      </c>
      <c r="F135" s="34" t="s">
        <v>173</v>
      </c>
      <c r="G135" s="1" t="s">
        <v>204</v>
      </c>
      <c r="H135" s="34" t="s">
        <v>492</v>
      </c>
      <c r="I135" s="39">
        <v>43585</v>
      </c>
      <c r="J135" s="5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 t="s">
        <v>71</v>
      </c>
      <c r="B136" s="34" t="s">
        <v>414</v>
      </c>
      <c r="C136" s="36">
        <v>4400</v>
      </c>
      <c r="D136" s="1" t="s">
        <v>543</v>
      </c>
      <c r="E136" s="34" t="s">
        <v>334</v>
      </c>
      <c r="F136" s="34" t="s">
        <v>173</v>
      </c>
      <c r="G136" s="1" t="s">
        <v>204</v>
      </c>
      <c r="H136" s="34" t="s">
        <v>493</v>
      </c>
      <c r="I136" s="39">
        <v>43616</v>
      </c>
      <c r="J136" s="5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 t="s">
        <v>96</v>
      </c>
      <c r="B137" s="34" t="s">
        <v>415</v>
      </c>
      <c r="C137" s="36">
        <v>4540</v>
      </c>
      <c r="D137" s="1" t="s">
        <v>544</v>
      </c>
      <c r="E137" s="34" t="s">
        <v>334</v>
      </c>
      <c r="F137" s="34" t="s">
        <v>173</v>
      </c>
      <c r="G137" s="1" t="s">
        <v>204</v>
      </c>
      <c r="H137" s="34" t="s">
        <v>494</v>
      </c>
      <c r="I137" s="39">
        <v>43646</v>
      </c>
      <c r="J137" s="5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 t="s">
        <v>107</v>
      </c>
      <c r="B138" s="34" t="s">
        <v>416</v>
      </c>
      <c r="C138" s="36">
        <v>4390</v>
      </c>
      <c r="D138" s="1" t="s">
        <v>460</v>
      </c>
      <c r="E138" s="34" t="s">
        <v>334</v>
      </c>
      <c r="F138" s="34" t="s">
        <v>173</v>
      </c>
      <c r="G138" s="1" t="s">
        <v>204</v>
      </c>
      <c r="H138" s="34" t="s">
        <v>495</v>
      </c>
      <c r="I138" s="39">
        <v>43677</v>
      </c>
      <c r="J138" s="5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 t="s">
        <v>83</v>
      </c>
      <c r="B139" s="34" t="s">
        <v>417</v>
      </c>
      <c r="C139" s="36">
        <v>2910</v>
      </c>
      <c r="D139" s="1" t="s">
        <v>461</v>
      </c>
      <c r="E139" s="34" t="s">
        <v>334</v>
      </c>
      <c r="F139" s="34" t="s">
        <v>173</v>
      </c>
      <c r="G139" s="1" t="s">
        <v>204</v>
      </c>
      <c r="H139" s="34" t="s">
        <v>496</v>
      </c>
      <c r="I139" s="39">
        <v>43708</v>
      </c>
      <c r="J139" s="5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 t="s">
        <v>84</v>
      </c>
      <c r="B140" s="34" t="s">
        <v>418</v>
      </c>
      <c r="C140" s="36">
        <v>5630</v>
      </c>
      <c r="D140" s="1" t="s">
        <v>462</v>
      </c>
      <c r="E140" s="34" t="s">
        <v>334</v>
      </c>
      <c r="F140" s="34" t="s">
        <v>173</v>
      </c>
      <c r="G140" s="1" t="s">
        <v>204</v>
      </c>
      <c r="H140" s="34" t="s">
        <v>497</v>
      </c>
      <c r="I140" s="39">
        <v>43738</v>
      </c>
      <c r="J140" s="5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 t="s">
        <v>106</v>
      </c>
      <c r="B141" s="34" t="s">
        <v>419</v>
      </c>
      <c r="C141" s="36">
        <v>3640</v>
      </c>
      <c r="D141" s="1" t="s">
        <v>463</v>
      </c>
      <c r="E141" s="34" t="s">
        <v>334</v>
      </c>
      <c r="F141" s="34" t="s">
        <v>173</v>
      </c>
      <c r="G141" s="1" t="s">
        <v>205</v>
      </c>
      <c r="H141" s="34" t="s">
        <v>498</v>
      </c>
      <c r="I141" s="39">
        <v>43555</v>
      </c>
      <c r="J141" s="5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 t="s">
        <v>332</v>
      </c>
      <c r="B142" s="34" t="s">
        <v>420</v>
      </c>
      <c r="C142" s="36">
        <v>3640</v>
      </c>
      <c r="D142" s="1" t="s">
        <v>459</v>
      </c>
      <c r="E142" s="34" t="s">
        <v>334</v>
      </c>
      <c r="F142" s="34" t="s">
        <v>173</v>
      </c>
      <c r="G142" s="1" t="s">
        <v>205</v>
      </c>
      <c r="H142" s="34" t="s">
        <v>499</v>
      </c>
      <c r="I142" s="39">
        <v>43585</v>
      </c>
      <c r="J142" s="5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 t="s">
        <v>71</v>
      </c>
      <c r="B143" s="34" t="s">
        <v>421</v>
      </c>
      <c r="C143" s="36">
        <v>3640</v>
      </c>
      <c r="D143" s="1" t="s">
        <v>543</v>
      </c>
      <c r="E143" s="34" t="s">
        <v>334</v>
      </c>
      <c r="F143" s="34" t="s">
        <v>173</v>
      </c>
      <c r="G143" s="1" t="s">
        <v>205</v>
      </c>
      <c r="H143" s="34" t="s">
        <v>500</v>
      </c>
      <c r="I143" s="39">
        <v>43616</v>
      </c>
      <c r="J143" s="5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 t="s">
        <v>96</v>
      </c>
      <c r="B144" s="34" t="s">
        <v>422</v>
      </c>
      <c r="C144" s="36">
        <v>3640</v>
      </c>
      <c r="D144" s="1" t="s">
        <v>544</v>
      </c>
      <c r="E144" s="34" t="s">
        <v>334</v>
      </c>
      <c r="F144" s="34" t="s">
        <v>173</v>
      </c>
      <c r="G144" s="1" t="s">
        <v>205</v>
      </c>
      <c r="H144" s="34" t="s">
        <v>501</v>
      </c>
      <c r="I144" s="39">
        <v>43646</v>
      </c>
      <c r="J144" s="5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 t="s">
        <v>107</v>
      </c>
      <c r="B145" s="34" t="s">
        <v>423</v>
      </c>
      <c r="C145" s="36">
        <v>3640</v>
      </c>
      <c r="D145" s="1" t="s">
        <v>545</v>
      </c>
      <c r="E145" s="34" t="s">
        <v>334</v>
      </c>
      <c r="F145" s="34" t="s">
        <v>173</v>
      </c>
      <c r="G145" s="1" t="s">
        <v>205</v>
      </c>
      <c r="H145" s="34" t="s">
        <v>502</v>
      </c>
      <c r="I145" s="39">
        <v>43677</v>
      </c>
      <c r="J145" s="5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 t="s">
        <v>83</v>
      </c>
      <c r="B146" s="34" t="s">
        <v>424</v>
      </c>
      <c r="C146" s="36">
        <v>3640</v>
      </c>
      <c r="D146" s="1" t="s">
        <v>546</v>
      </c>
      <c r="E146" s="34" t="s">
        <v>334</v>
      </c>
      <c r="F146" s="34" t="s">
        <v>173</v>
      </c>
      <c r="G146" s="1" t="s">
        <v>205</v>
      </c>
      <c r="H146" s="34" t="s">
        <v>503</v>
      </c>
      <c r="I146" s="39">
        <v>43708</v>
      </c>
      <c r="J146" s="5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thickBot="1" x14ac:dyDescent="0.3">
      <c r="A147" s="1" t="s">
        <v>84</v>
      </c>
      <c r="B147" s="34" t="s">
        <v>425</v>
      </c>
      <c r="C147" s="36">
        <v>3572</v>
      </c>
      <c r="D147" s="1" t="s">
        <v>464</v>
      </c>
      <c r="E147" s="34" t="s">
        <v>334</v>
      </c>
      <c r="F147" s="34" t="s">
        <v>173</v>
      </c>
      <c r="G147" s="1" t="s">
        <v>205</v>
      </c>
      <c r="H147" s="34" t="s">
        <v>504</v>
      </c>
      <c r="I147" s="39">
        <v>43737</v>
      </c>
      <c r="J147" s="5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 thickTop="1" thickBot="1" x14ac:dyDescent="0.3">
      <c r="A148" s="1" t="s">
        <v>309</v>
      </c>
      <c r="B148" s="1"/>
      <c r="C148" s="35">
        <f>SUM(C130:C147)</f>
        <v>56432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thickTop="1" x14ac:dyDescent="0.25">
      <c r="A149" s="1" t="s">
        <v>106</v>
      </c>
      <c r="B149" s="34" t="s">
        <v>320</v>
      </c>
      <c r="C149" s="36">
        <v>1696.48</v>
      </c>
      <c r="D149" s="1" t="s">
        <v>538</v>
      </c>
      <c r="E149" s="34" t="s">
        <v>325</v>
      </c>
      <c r="F149" s="34" t="s">
        <v>326</v>
      </c>
      <c r="G149" s="1" t="s">
        <v>327</v>
      </c>
      <c r="H149" s="34" t="s">
        <v>328</v>
      </c>
      <c r="I149" s="39">
        <v>43553</v>
      </c>
      <c r="J149" s="53" t="s">
        <v>584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 t="s">
        <v>106</v>
      </c>
      <c r="B150" s="34" t="s">
        <v>321</v>
      </c>
      <c r="C150" s="36">
        <v>1200.32</v>
      </c>
      <c r="D150" s="1" t="s">
        <v>539</v>
      </c>
      <c r="E150" s="34" t="s">
        <v>325</v>
      </c>
      <c r="F150" s="34" t="s">
        <v>326</v>
      </c>
      <c r="G150" s="1" t="s">
        <v>327</v>
      </c>
      <c r="H150" s="34" t="s">
        <v>329</v>
      </c>
      <c r="I150" s="39">
        <v>43570</v>
      </c>
      <c r="J150" s="54" t="s">
        <v>585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 t="s">
        <v>107</v>
      </c>
      <c r="B151" s="34" t="s">
        <v>322</v>
      </c>
      <c r="C151" s="36">
        <v>4927.59</v>
      </c>
      <c r="D151" s="1" t="s">
        <v>540</v>
      </c>
      <c r="E151" s="34" t="s">
        <v>325</v>
      </c>
      <c r="F151" s="34" t="s">
        <v>326</v>
      </c>
      <c r="G151" s="1" t="s">
        <v>327</v>
      </c>
      <c r="H151" s="34" t="s">
        <v>330</v>
      </c>
      <c r="I151" s="39">
        <v>43696</v>
      </c>
      <c r="J151" s="54" t="s">
        <v>586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thickBot="1" x14ac:dyDescent="0.3">
      <c r="A152" s="1" t="s">
        <v>84</v>
      </c>
      <c r="B152" s="34" t="s">
        <v>323</v>
      </c>
      <c r="C152" s="36">
        <v>1677.95</v>
      </c>
      <c r="D152" s="1" t="s">
        <v>324</v>
      </c>
      <c r="E152" s="34" t="s">
        <v>325</v>
      </c>
      <c r="F152" s="34" t="s">
        <v>326</v>
      </c>
      <c r="G152" s="1" t="s">
        <v>327</v>
      </c>
      <c r="H152" s="34" t="s">
        <v>331</v>
      </c>
      <c r="I152" s="39">
        <v>43738</v>
      </c>
      <c r="J152" s="5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 thickTop="1" thickBot="1" x14ac:dyDescent="0.3">
      <c r="A153" s="1" t="s">
        <v>547</v>
      </c>
      <c r="B153" s="1"/>
      <c r="C153" s="35">
        <f>SUM(C149:C152)</f>
        <v>9502.34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thickTop="1" x14ac:dyDescent="0.25">
      <c r="A154" s="1" t="s">
        <v>223</v>
      </c>
      <c r="B154" s="34" t="s">
        <v>428</v>
      </c>
      <c r="C154" s="36">
        <v>2900</v>
      </c>
      <c r="D154" s="1" t="s">
        <v>550</v>
      </c>
      <c r="E154" s="34" t="s">
        <v>334</v>
      </c>
      <c r="F154" s="34" t="s">
        <v>173</v>
      </c>
      <c r="G154" s="1" t="s">
        <v>627</v>
      </c>
      <c r="H154" s="34" t="s">
        <v>507</v>
      </c>
      <c r="I154" s="39">
        <v>43465</v>
      </c>
      <c r="J154" s="53" t="s">
        <v>587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 t="s">
        <v>338</v>
      </c>
      <c r="B155" s="34" t="s">
        <v>429</v>
      </c>
      <c r="C155" s="36">
        <v>2900</v>
      </c>
      <c r="D155" s="1" t="s">
        <v>551</v>
      </c>
      <c r="E155" s="34" t="s">
        <v>334</v>
      </c>
      <c r="F155" s="34" t="s">
        <v>173</v>
      </c>
      <c r="G155" s="1" t="s">
        <v>627</v>
      </c>
      <c r="H155" s="34" t="s">
        <v>508</v>
      </c>
      <c r="I155" s="39">
        <v>43534</v>
      </c>
      <c r="J155" s="54" t="s">
        <v>588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 t="s">
        <v>106</v>
      </c>
      <c r="B156" s="34" t="s">
        <v>430</v>
      </c>
      <c r="C156" s="36">
        <v>2900</v>
      </c>
      <c r="D156" s="1" t="s">
        <v>552</v>
      </c>
      <c r="E156" s="34" t="s">
        <v>334</v>
      </c>
      <c r="F156" s="34" t="s">
        <v>173</v>
      </c>
      <c r="G156" s="1" t="s">
        <v>627</v>
      </c>
      <c r="H156" s="34" t="s">
        <v>509</v>
      </c>
      <c r="I156" s="39">
        <v>43565</v>
      </c>
      <c r="J156" s="54" t="s">
        <v>589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 t="s">
        <v>71</v>
      </c>
      <c r="B157" s="34" t="s">
        <v>431</v>
      </c>
      <c r="C157" s="36">
        <v>2900</v>
      </c>
      <c r="D157" s="1" t="s">
        <v>553</v>
      </c>
      <c r="E157" s="34" t="s">
        <v>334</v>
      </c>
      <c r="F157" s="34" t="s">
        <v>173</v>
      </c>
      <c r="G157" s="1" t="s">
        <v>627</v>
      </c>
      <c r="H157" s="34" t="s">
        <v>510</v>
      </c>
      <c r="I157" s="39">
        <v>43595</v>
      </c>
      <c r="J157" s="54" t="s">
        <v>590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 t="s">
        <v>96</v>
      </c>
      <c r="B158" s="34" t="s">
        <v>432</v>
      </c>
      <c r="C158" s="36">
        <v>2900</v>
      </c>
      <c r="D158" s="1" t="s">
        <v>554</v>
      </c>
      <c r="E158" s="34" t="s">
        <v>334</v>
      </c>
      <c r="F158" s="34" t="s">
        <v>173</v>
      </c>
      <c r="G158" s="1" t="s">
        <v>627</v>
      </c>
      <c r="H158" s="34" t="s">
        <v>511</v>
      </c>
      <c r="I158" s="39">
        <v>43626</v>
      </c>
      <c r="J158" s="54" t="s">
        <v>591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 t="s">
        <v>107</v>
      </c>
      <c r="B159" s="34" t="s">
        <v>433</v>
      </c>
      <c r="C159" s="36">
        <v>2900</v>
      </c>
      <c r="D159" s="1" t="s">
        <v>555</v>
      </c>
      <c r="E159" s="34" t="s">
        <v>334</v>
      </c>
      <c r="F159" s="34" t="s">
        <v>173</v>
      </c>
      <c r="G159" s="1" t="s">
        <v>627</v>
      </c>
      <c r="H159" s="34" t="s">
        <v>512</v>
      </c>
      <c r="I159" s="39">
        <v>43687</v>
      </c>
      <c r="J159" s="5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 t="s">
        <v>224</v>
      </c>
      <c r="B160" s="34" t="s">
        <v>434</v>
      </c>
      <c r="C160" s="36">
        <v>2900</v>
      </c>
      <c r="D160" s="1" t="s">
        <v>556</v>
      </c>
      <c r="E160" s="34" t="s">
        <v>334</v>
      </c>
      <c r="F160" s="34" t="s">
        <v>173</v>
      </c>
      <c r="G160" s="1" t="s">
        <v>627</v>
      </c>
      <c r="H160" s="34" t="s">
        <v>513</v>
      </c>
      <c r="I160" s="39">
        <v>43718</v>
      </c>
      <c r="J160" s="5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 t="s">
        <v>194</v>
      </c>
      <c r="B161" s="34" t="s">
        <v>435</v>
      </c>
      <c r="C161" s="36">
        <v>2900</v>
      </c>
      <c r="D161" s="1" t="s">
        <v>557</v>
      </c>
      <c r="E161" s="34" t="s">
        <v>334</v>
      </c>
      <c r="F161" s="34" t="s">
        <v>173</v>
      </c>
      <c r="G161" s="1" t="s">
        <v>627</v>
      </c>
      <c r="H161" s="34" t="s">
        <v>514</v>
      </c>
      <c r="I161" s="39">
        <v>43809</v>
      </c>
      <c r="J161" s="5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 t="s">
        <v>223</v>
      </c>
      <c r="B162" s="34" t="s">
        <v>436</v>
      </c>
      <c r="C162" s="36">
        <v>4585.75</v>
      </c>
      <c r="D162" s="1" t="s">
        <v>558</v>
      </c>
      <c r="E162" s="34" t="s">
        <v>334</v>
      </c>
      <c r="F162" s="34" t="s">
        <v>173</v>
      </c>
      <c r="G162" s="1" t="s">
        <v>206</v>
      </c>
      <c r="H162" s="34" t="s">
        <v>515</v>
      </c>
      <c r="I162" s="39">
        <v>43475</v>
      </c>
      <c r="J162" s="5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 t="s">
        <v>223</v>
      </c>
      <c r="B163" s="34" t="s">
        <v>437</v>
      </c>
      <c r="C163" s="36">
        <v>5950</v>
      </c>
      <c r="D163" s="1" t="s">
        <v>559</v>
      </c>
      <c r="E163" s="34" t="s">
        <v>325</v>
      </c>
      <c r="F163" s="34" t="s">
        <v>173</v>
      </c>
      <c r="G163" s="1" t="s">
        <v>206</v>
      </c>
      <c r="H163" s="34" t="s">
        <v>516</v>
      </c>
      <c r="I163" s="39">
        <v>43475</v>
      </c>
      <c r="J163" s="5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 t="s">
        <v>51</v>
      </c>
      <c r="B164" s="34" t="s">
        <v>438</v>
      </c>
      <c r="C164" s="36">
        <v>5831</v>
      </c>
      <c r="D164" s="1" t="s">
        <v>560</v>
      </c>
      <c r="E164" s="34" t="s">
        <v>334</v>
      </c>
      <c r="F164" s="34" t="s">
        <v>173</v>
      </c>
      <c r="G164" s="1" t="s">
        <v>206</v>
      </c>
      <c r="H164" s="34" t="s">
        <v>517</v>
      </c>
      <c r="I164" s="39">
        <v>43508</v>
      </c>
      <c r="J164" s="5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 t="s">
        <v>51</v>
      </c>
      <c r="B165" s="34" t="s">
        <v>439</v>
      </c>
      <c r="C165" s="36">
        <v>5597.76</v>
      </c>
      <c r="D165" s="1" t="s">
        <v>560</v>
      </c>
      <c r="E165" s="34" t="s">
        <v>325</v>
      </c>
      <c r="F165" s="34" t="s">
        <v>173</v>
      </c>
      <c r="G165" s="1" t="s">
        <v>206</v>
      </c>
      <c r="H165" s="34" t="s">
        <v>518</v>
      </c>
      <c r="I165" s="39">
        <v>43508</v>
      </c>
      <c r="J165" s="5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 t="s">
        <v>108</v>
      </c>
      <c r="B166" s="34" t="s">
        <v>440</v>
      </c>
      <c r="C166" s="36">
        <v>5950</v>
      </c>
      <c r="D166" s="1" t="s">
        <v>561</v>
      </c>
      <c r="E166" s="34" t="s">
        <v>334</v>
      </c>
      <c r="F166" s="34" t="s">
        <v>173</v>
      </c>
      <c r="G166" s="1" t="s">
        <v>206</v>
      </c>
      <c r="H166" s="34" t="s">
        <v>519</v>
      </c>
      <c r="I166" s="39">
        <v>43532</v>
      </c>
      <c r="J166" s="5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 t="s">
        <v>106</v>
      </c>
      <c r="B167" s="34" t="s">
        <v>441</v>
      </c>
      <c r="C167" s="36">
        <v>4585.75</v>
      </c>
      <c r="D167" s="1" t="s">
        <v>562</v>
      </c>
      <c r="E167" s="34" t="s">
        <v>334</v>
      </c>
      <c r="F167" s="34" t="s">
        <v>173</v>
      </c>
      <c r="G167" s="1" t="s">
        <v>206</v>
      </c>
      <c r="H167" s="34" t="s">
        <v>520</v>
      </c>
      <c r="I167" s="39">
        <v>43566</v>
      </c>
      <c r="J167" s="5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 t="s">
        <v>106</v>
      </c>
      <c r="B168" s="34" t="s">
        <v>442</v>
      </c>
      <c r="C168" s="36">
        <v>5950</v>
      </c>
      <c r="D168" s="1" t="s">
        <v>563</v>
      </c>
      <c r="E168" s="34" t="s">
        <v>334</v>
      </c>
      <c r="F168" s="34" t="s">
        <v>173</v>
      </c>
      <c r="G168" s="1" t="s">
        <v>206</v>
      </c>
      <c r="H168" s="34" t="s">
        <v>521</v>
      </c>
      <c r="I168" s="39">
        <v>43566</v>
      </c>
      <c r="J168" s="5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 t="s">
        <v>260</v>
      </c>
      <c r="B169" s="34" t="s">
        <v>443</v>
      </c>
      <c r="C169" s="36">
        <v>5831</v>
      </c>
      <c r="D169" s="1" t="s">
        <v>564</v>
      </c>
      <c r="E169" s="34" t="s">
        <v>325</v>
      </c>
      <c r="F169" s="34" t="s">
        <v>173</v>
      </c>
      <c r="G169" s="1" t="s">
        <v>206</v>
      </c>
      <c r="H169" s="34" t="s">
        <v>522</v>
      </c>
      <c r="I169" s="39">
        <v>43595</v>
      </c>
      <c r="J169" s="5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 t="s">
        <v>260</v>
      </c>
      <c r="B170" s="34" t="s">
        <v>444</v>
      </c>
      <c r="C170" s="36">
        <v>4494.03</v>
      </c>
      <c r="D170" s="1" t="s">
        <v>565</v>
      </c>
      <c r="E170" s="34" t="s">
        <v>334</v>
      </c>
      <c r="F170" s="34" t="s">
        <v>173</v>
      </c>
      <c r="G170" s="1" t="s">
        <v>206</v>
      </c>
      <c r="H170" s="34" t="s">
        <v>523</v>
      </c>
      <c r="I170" s="39">
        <v>43595</v>
      </c>
      <c r="J170" s="5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 t="s">
        <v>340</v>
      </c>
      <c r="B171" s="34" t="s">
        <v>444</v>
      </c>
      <c r="C171" s="36">
        <v>91.72</v>
      </c>
      <c r="D171" s="1" t="s">
        <v>465</v>
      </c>
      <c r="E171" s="34" t="s">
        <v>334</v>
      </c>
      <c r="F171" s="34" t="s">
        <v>173</v>
      </c>
      <c r="G171" s="1" t="s">
        <v>206</v>
      </c>
      <c r="H171" s="34" t="s">
        <v>523</v>
      </c>
      <c r="I171" s="39">
        <v>43595</v>
      </c>
      <c r="J171" s="5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 t="s">
        <v>340</v>
      </c>
      <c r="B172" s="34" t="s">
        <v>443</v>
      </c>
      <c r="C172" s="36">
        <v>119</v>
      </c>
      <c r="D172" s="1" t="s">
        <v>465</v>
      </c>
      <c r="E172" s="34" t="s">
        <v>325</v>
      </c>
      <c r="F172" s="34" t="s">
        <v>173</v>
      </c>
      <c r="G172" s="1" t="s">
        <v>206</v>
      </c>
      <c r="H172" s="34" t="s">
        <v>522</v>
      </c>
      <c r="I172" s="39">
        <v>43595</v>
      </c>
      <c r="J172" s="5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 t="s">
        <v>71</v>
      </c>
      <c r="B173" s="34" t="s">
        <v>445</v>
      </c>
      <c r="C173" s="36">
        <v>4585.75</v>
      </c>
      <c r="D173" s="1" t="s">
        <v>566</v>
      </c>
      <c r="E173" s="34" t="s">
        <v>334</v>
      </c>
      <c r="F173" s="34" t="s">
        <v>173</v>
      </c>
      <c r="G173" s="1" t="s">
        <v>206</v>
      </c>
      <c r="H173" s="34" t="s">
        <v>524</v>
      </c>
      <c r="I173" s="39">
        <v>43626</v>
      </c>
      <c r="J173" s="5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 t="s">
        <v>71</v>
      </c>
      <c r="B174" s="34" t="s">
        <v>446</v>
      </c>
      <c r="C174" s="36">
        <v>5950</v>
      </c>
      <c r="D174" s="1" t="s">
        <v>567</v>
      </c>
      <c r="E174" s="34" t="s">
        <v>334</v>
      </c>
      <c r="F174" s="34" t="s">
        <v>173</v>
      </c>
      <c r="G174" s="1" t="s">
        <v>206</v>
      </c>
      <c r="H174" s="34" t="s">
        <v>525</v>
      </c>
      <c r="I174" s="39">
        <v>43626</v>
      </c>
      <c r="J174" s="5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 t="s">
        <v>96</v>
      </c>
      <c r="B175" s="34" t="s">
        <v>447</v>
      </c>
      <c r="C175" s="36">
        <v>4585.75</v>
      </c>
      <c r="D175" s="1" t="s">
        <v>568</v>
      </c>
      <c r="E175" s="34" t="s">
        <v>334</v>
      </c>
      <c r="F175" s="34" t="s">
        <v>173</v>
      </c>
      <c r="G175" s="1" t="s">
        <v>206</v>
      </c>
      <c r="H175" s="34" t="s">
        <v>526</v>
      </c>
      <c r="I175" s="39">
        <v>43657</v>
      </c>
      <c r="J175" s="5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 t="s">
        <v>107</v>
      </c>
      <c r="B176" s="34" t="s">
        <v>448</v>
      </c>
      <c r="C176" s="36">
        <v>4585.75</v>
      </c>
      <c r="D176" s="1" t="s">
        <v>569</v>
      </c>
      <c r="E176" s="34" t="s">
        <v>334</v>
      </c>
      <c r="F176" s="34" t="s">
        <v>173</v>
      </c>
      <c r="G176" s="1" t="s">
        <v>206</v>
      </c>
      <c r="H176" s="34" t="s">
        <v>527</v>
      </c>
      <c r="I176" s="39">
        <v>43679</v>
      </c>
      <c r="J176" s="5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 t="s">
        <v>107</v>
      </c>
      <c r="B177" s="34" t="s">
        <v>449</v>
      </c>
      <c r="C177" s="36">
        <v>5950</v>
      </c>
      <c r="D177" s="1" t="s">
        <v>570</v>
      </c>
      <c r="E177" s="34" t="s">
        <v>334</v>
      </c>
      <c r="F177" s="34" t="s">
        <v>173</v>
      </c>
      <c r="G177" s="1" t="s">
        <v>206</v>
      </c>
      <c r="H177" s="34" t="s">
        <v>528</v>
      </c>
      <c r="I177" s="39">
        <v>43679</v>
      </c>
      <c r="J177" s="5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 t="s">
        <v>83</v>
      </c>
      <c r="B178" s="34" t="s">
        <v>450</v>
      </c>
      <c r="C178" s="36">
        <v>5950</v>
      </c>
      <c r="D178" s="1" t="s">
        <v>571</v>
      </c>
      <c r="E178" s="34" t="s">
        <v>334</v>
      </c>
      <c r="F178" s="34" t="s">
        <v>173</v>
      </c>
      <c r="G178" s="1" t="s">
        <v>206</v>
      </c>
      <c r="H178" s="34" t="s">
        <v>529</v>
      </c>
      <c r="I178" s="39">
        <v>43724</v>
      </c>
      <c r="J178" s="5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thickBot="1" x14ac:dyDescent="0.3">
      <c r="A179" s="1" t="s">
        <v>84</v>
      </c>
      <c r="B179" s="34" t="s">
        <v>451</v>
      </c>
      <c r="C179" s="36">
        <v>5950</v>
      </c>
      <c r="D179" s="1" t="s">
        <v>572</v>
      </c>
      <c r="E179" s="34" t="s">
        <v>334</v>
      </c>
      <c r="F179" s="34" t="s">
        <v>173</v>
      </c>
      <c r="G179" s="1" t="s">
        <v>206</v>
      </c>
      <c r="H179" s="34" t="s">
        <v>530</v>
      </c>
      <c r="I179" s="39">
        <v>43747</v>
      </c>
      <c r="J179" s="5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thickTop="1" x14ac:dyDescent="0.25">
      <c r="A180" s="1" t="s">
        <v>310</v>
      </c>
      <c r="B180" s="1"/>
      <c r="C180" s="35">
        <f>SUM(C154:C179)</f>
        <v>109743.26000000001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thickBot="1" x14ac:dyDescent="0.3">
      <c r="A181" s="1" t="s">
        <v>71</v>
      </c>
      <c r="B181" s="34" t="s">
        <v>341</v>
      </c>
      <c r="C181" s="36">
        <v>1000</v>
      </c>
      <c r="D181" s="1" t="s">
        <v>452</v>
      </c>
      <c r="E181" s="34" t="s">
        <v>334</v>
      </c>
      <c r="F181" s="34" t="s">
        <v>317</v>
      </c>
      <c r="G181" s="1" t="s">
        <v>466</v>
      </c>
      <c r="H181" s="34" t="s">
        <v>472</v>
      </c>
      <c r="I181" s="39">
        <v>43616</v>
      </c>
      <c r="J181" s="1" t="s">
        <v>592</v>
      </c>
    </row>
    <row r="182" spans="1:24" ht="15.75" thickTop="1" x14ac:dyDescent="0.25">
      <c r="A182" s="1" t="s">
        <v>225</v>
      </c>
      <c r="B182" s="34" t="s">
        <v>342</v>
      </c>
      <c r="C182" s="36">
        <v>4000</v>
      </c>
      <c r="D182" s="1" t="s">
        <v>453</v>
      </c>
      <c r="E182" s="34" t="s">
        <v>334</v>
      </c>
      <c r="F182" s="34" t="s">
        <v>173</v>
      </c>
      <c r="G182" s="1" t="s">
        <v>617</v>
      </c>
      <c r="H182" s="34" t="s">
        <v>253</v>
      </c>
      <c r="I182" s="39">
        <v>43774</v>
      </c>
      <c r="J182" s="53" t="s">
        <v>593</v>
      </c>
    </row>
    <row r="183" spans="1:24" x14ac:dyDescent="0.25">
      <c r="A183" s="1" t="s">
        <v>195</v>
      </c>
      <c r="B183" s="34" t="s">
        <v>343</v>
      </c>
      <c r="C183" s="36">
        <v>2950</v>
      </c>
      <c r="D183" s="1" t="s">
        <v>453</v>
      </c>
      <c r="E183" s="34" t="s">
        <v>334</v>
      </c>
      <c r="F183" s="34" t="s">
        <v>173</v>
      </c>
      <c r="G183" s="1" t="s">
        <v>467</v>
      </c>
      <c r="H183" s="34" t="s">
        <v>247</v>
      </c>
      <c r="I183" s="39">
        <v>43801</v>
      </c>
      <c r="J183" s="54" t="s">
        <v>594</v>
      </c>
    </row>
    <row r="184" spans="1:24" x14ac:dyDescent="0.25">
      <c r="A184" s="1" t="s">
        <v>107</v>
      </c>
      <c r="B184" s="34" t="s">
        <v>344</v>
      </c>
      <c r="C184" s="36">
        <v>3000</v>
      </c>
      <c r="D184" s="1" t="s">
        <v>453</v>
      </c>
      <c r="E184" s="34" t="s">
        <v>334</v>
      </c>
      <c r="F184" s="34" t="s">
        <v>173</v>
      </c>
      <c r="G184" s="1" t="s">
        <v>625</v>
      </c>
      <c r="H184" s="34" t="s">
        <v>251</v>
      </c>
      <c r="I184" s="39">
        <v>43712</v>
      </c>
      <c r="J184" s="54" t="s">
        <v>595</v>
      </c>
    </row>
    <row r="185" spans="1:24" x14ac:dyDescent="0.25">
      <c r="A185" s="1" t="s">
        <v>84</v>
      </c>
      <c r="B185" s="34" t="s">
        <v>345</v>
      </c>
      <c r="C185" s="36">
        <v>3370</v>
      </c>
      <c r="D185" s="1" t="s">
        <v>453</v>
      </c>
      <c r="E185" s="34" t="s">
        <v>334</v>
      </c>
      <c r="F185" s="34" t="s">
        <v>173</v>
      </c>
      <c r="G185" s="1" t="s">
        <v>625</v>
      </c>
      <c r="H185" s="34" t="s">
        <v>249</v>
      </c>
      <c r="I185" s="39">
        <v>43745</v>
      </c>
      <c r="J185" s="54" t="s">
        <v>596</v>
      </c>
    </row>
    <row r="186" spans="1:24" x14ac:dyDescent="0.25">
      <c r="A186" s="1" t="s">
        <v>225</v>
      </c>
      <c r="B186" s="34" t="s">
        <v>346</v>
      </c>
      <c r="C186" s="36">
        <v>1605</v>
      </c>
      <c r="D186" s="1" t="s">
        <v>453</v>
      </c>
      <c r="E186" s="34" t="s">
        <v>334</v>
      </c>
      <c r="F186" s="34" t="s">
        <v>173</v>
      </c>
      <c r="G186" s="1" t="s">
        <v>625</v>
      </c>
      <c r="H186" s="34" t="s">
        <v>253</v>
      </c>
      <c r="I186" s="39">
        <v>43774</v>
      </c>
      <c r="J186" s="54" t="s">
        <v>597</v>
      </c>
    </row>
    <row r="187" spans="1:24" x14ac:dyDescent="0.25">
      <c r="A187" s="1" t="s">
        <v>195</v>
      </c>
      <c r="B187" s="34" t="s">
        <v>229</v>
      </c>
      <c r="C187" s="36">
        <v>1415</v>
      </c>
      <c r="D187" s="1" t="s">
        <v>453</v>
      </c>
      <c r="E187" s="34" t="s">
        <v>334</v>
      </c>
      <c r="F187" s="34" t="s">
        <v>173</v>
      </c>
      <c r="G187" s="1" t="s">
        <v>625</v>
      </c>
      <c r="H187" s="34" t="s">
        <v>247</v>
      </c>
      <c r="I187" s="39">
        <v>43801</v>
      </c>
      <c r="J187" s="54"/>
    </row>
    <row r="188" spans="1:24" x14ac:dyDescent="0.25">
      <c r="A188" s="1" t="s">
        <v>335</v>
      </c>
      <c r="B188" s="34" t="s">
        <v>347</v>
      </c>
      <c r="C188" s="36">
        <v>250</v>
      </c>
      <c r="D188" s="1" t="s">
        <v>453</v>
      </c>
      <c r="E188" s="34" t="s">
        <v>334</v>
      </c>
      <c r="F188" s="34" t="s">
        <v>173</v>
      </c>
      <c r="G188" s="1" t="s">
        <v>625</v>
      </c>
      <c r="H188" s="34" t="s">
        <v>473</v>
      </c>
      <c r="I188" s="39">
        <v>43836</v>
      </c>
      <c r="J188" s="54"/>
    </row>
    <row r="189" spans="1:24" x14ac:dyDescent="0.25">
      <c r="A189" s="1" t="s">
        <v>223</v>
      </c>
      <c r="B189" s="34" t="s">
        <v>348</v>
      </c>
      <c r="C189" s="36">
        <v>195</v>
      </c>
      <c r="D189" s="1" t="s">
        <v>453</v>
      </c>
      <c r="E189" s="34" t="s">
        <v>334</v>
      </c>
      <c r="F189" s="34" t="s">
        <v>173</v>
      </c>
      <c r="G189" s="1" t="s">
        <v>628</v>
      </c>
      <c r="H189" s="34" t="s">
        <v>248</v>
      </c>
      <c r="I189" s="39">
        <v>43487</v>
      </c>
      <c r="J189" s="54"/>
    </row>
    <row r="190" spans="1:24" x14ac:dyDescent="0.25">
      <c r="A190" s="1" t="s">
        <v>51</v>
      </c>
      <c r="B190" s="34" t="s">
        <v>349</v>
      </c>
      <c r="C190" s="36">
        <v>1244</v>
      </c>
      <c r="D190" s="1" t="s">
        <v>453</v>
      </c>
      <c r="E190" s="34" t="s">
        <v>334</v>
      </c>
      <c r="F190" s="34" t="s">
        <v>173</v>
      </c>
      <c r="G190" s="1" t="s">
        <v>628</v>
      </c>
      <c r="H190" s="34" t="s">
        <v>474</v>
      </c>
      <c r="I190" s="39">
        <v>43514</v>
      </c>
      <c r="J190" s="54"/>
    </row>
    <row r="191" spans="1:24" x14ac:dyDescent="0.25">
      <c r="A191" s="1" t="s">
        <v>226</v>
      </c>
      <c r="B191" s="34" t="s">
        <v>350</v>
      </c>
      <c r="C191" s="36">
        <v>250</v>
      </c>
      <c r="D191" s="1" t="s">
        <v>453</v>
      </c>
      <c r="E191" s="34" t="s">
        <v>334</v>
      </c>
      <c r="F191" s="34" t="s">
        <v>173</v>
      </c>
      <c r="G191" s="1" t="s">
        <v>628</v>
      </c>
      <c r="H191" s="34" t="s">
        <v>254</v>
      </c>
      <c r="I191" s="39">
        <v>43682</v>
      </c>
      <c r="J191" s="54"/>
    </row>
    <row r="192" spans="1:24" x14ac:dyDescent="0.25">
      <c r="A192" s="1" t="s">
        <v>225</v>
      </c>
      <c r="B192" s="34" t="s">
        <v>351</v>
      </c>
      <c r="C192" s="36">
        <v>2210</v>
      </c>
      <c r="D192" s="1" t="s">
        <v>453</v>
      </c>
      <c r="E192" s="34" t="s">
        <v>334</v>
      </c>
      <c r="F192" s="34" t="s">
        <v>173</v>
      </c>
      <c r="G192" s="1" t="s">
        <v>628</v>
      </c>
      <c r="H192" s="34" t="s">
        <v>253</v>
      </c>
      <c r="I192" s="39">
        <v>43774</v>
      </c>
      <c r="J192" s="54"/>
    </row>
    <row r="193" spans="1:10" x14ac:dyDescent="0.25">
      <c r="A193" s="1" t="s">
        <v>195</v>
      </c>
      <c r="B193" s="34" t="s">
        <v>352</v>
      </c>
      <c r="C193" s="36">
        <v>1528</v>
      </c>
      <c r="D193" s="1" t="s">
        <v>453</v>
      </c>
      <c r="E193" s="34" t="s">
        <v>334</v>
      </c>
      <c r="F193" s="34" t="s">
        <v>173</v>
      </c>
      <c r="G193" s="1" t="s">
        <v>628</v>
      </c>
      <c r="H193" s="34" t="s">
        <v>247</v>
      </c>
      <c r="I193" s="39">
        <v>43801</v>
      </c>
      <c r="J193" s="54"/>
    </row>
    <row r="194" spans="1:10" x14ac:dyDescent="0.25">
      <c r="A194" s="1" t="s">
        <v>224</v>
      </c>
      <c r="B194" s="34" t="s">
        <v>353</v>
      </c>
      <c r="C194" s="36">
        <v>379</v>
      </c>
      <c r="D194" s="1" t="s">
        <v>453</v>
      </c>
      <c r="E194" s="34" t="s">
        <v>334</v>
      </c>
      <c r="F194" s="34" t="s">
        <v>173</v>
      </c>
      <c r="G194" s="1" t="s">
        <v>628</v>
      </c>
      <c r="H194" s="34" t="s">
        <v>250</v>
      </c>
      <c r="I194" s="39">
        <v>43809</v>
      </c>
      <c r="J194" s="54"/>
    </row>
    <row r="195" spans="1:10" x14ac:dyDescent="0.25">
      <c r="A195" s="1" t="s">
        <v>195</v>
      </c>
      <c r="B195" s="34" t="s">
        <v>354</v>
      </c>
      <c r="C195" s="36">
        <v>9939.1</v>
      </c>
      <c r="D195" s="1" t="s">
        <v>453</v>
      </c>
      <c r="E195" s="34" t="s">
        <v>334</v>
      </c>
      <c r="F195" s="34" t="s">
        <v>173</v>
      </c>
      <c r="G195" s="1" t="s">
        <v>615</v>
      </c>
      <c r="H195" s="34" t="s">
        <v>247</v>
      </c>
      <c r="I195" s="39">
        <v>43801</v>
      </c>
      <c r="J195" s="54"/>
    </row>
    <row r="196" spans="1:10" x14ac:dyDescent="0.25">
      <c r="A196" s="1" t="s">
        <v>106</v>
      </c>
      <c r="B196" s="34" t="s">
        <v>355</v>
      </c>
      <c r="C196" s="36">
        <v>1300</v>
      </c>
      <c r="D196" s="1" t="s">
        <v>453</v>
      </c>
      <c r="E196" s="34" t="s">
        <v>334</v>
      </c>
      <c r="F196" s="34" t="s">
        <v>173</v>
      </c>
      <c r="G196" s="1" t="s">
        <v>629</v>
      </c>
      <c r="H196" s="34" t="s">
        <v>252</v>
      </c>
      <c r="I196" s="39">
        <v>43571</v>
      </c>
      <c r="J196" s="54"/>
    </row>
    <row r="197" spans="1:10" x14ac:dyDescent="0.25">
      <c r="A197" s="1" t="s">
        <v>195</v>
      </c>
      <c r="B197" s="34" t="s">
        <v>356</v>
      </c>
      <c r="C197" s="36">
        <v>5000</v>
      </c>
      <c r="D197" s="1" t="s">
        <v>453</v>
      </c>
      <c r="E197" s="34" t="s">
        <v>334</v>
      </c>
      <c r="F197" s="34" t="s">
        <v>173</v>
      </c>
      <c r="G197" s="1" t="s">
        <v>629</v>
      </c>
      <c r="H197" s="34" t="s">
        <v>247</v>
      </c>
      <c r="I197" s="39">
        <v>43801</v>
      </c>
      <c r="J197" s="54"/>
    </row>
    <row r="198" spans="1:10" x14ac:dyDescent="0.25">
      <c r="A198" s="1" t="s">
        <v>107</v>
      </c>
      <c r="B198" s="34" t="s">
        <v>357</v>
      </c>
      <c r="C198" s="36">
        <v>630</v>
      </c>
      <c r="D198" s="1" t="s">
        <v>453</v>
      </c>
      <c r="E198" s="34" t="s">
        <v>334</v>
      </c>
      <c r="F198" s="34" t="s">
        <v>173</v>
      </c>
      <c r="G198" s="1" t="s">
        <v>468</v>
      </c>
      <c r="H198" s="34" t="s">
        <v>251</v>
      </c>
      <c r="I198" s="39">
        <v>43712</v>
      </c>
      <c r="J198" s="54"/>
    </row>
    <row r="199" spans="1:10" x14ac:dyDescent="0.25">
      <c r="A199" s="1" t="s">
        <v>84</v>
      </c>
      <c r="B199" s="34" t="s">
        <v>358</v>
      </c>
      <c r="C199" s="36">
        <v>2521.5</v>
      </c>
      <c r="D199" s="1" t="s">
        <v>453</v>
      </c>
      <c r="E199" s="34" t="s">
        <v>334</v>
      </c>
      <c r="F199" s="34" t="s">
        <v>173</v>
      </c>
      <c r="G199" s="1" t="s">
        <v>468</v>
      </c>
      <c r="H199" s="34" t="s">
        <v>249</v>
      </c>
      <c r="I199" s="39">
        <v>43745</v>
      </c>
      <c r="J199" s="54"/>
    </row>
    <row r="200" spans="1:10" x14ac:dyDescent="0.25">
      <c r="A200" s="1" t="s">
        <v>225</v>
      </c>
      <c r="B200" s="34" t="s">
        <v>359</v>
      </c>
      <c r="C200" s="36">
        <v>522.5</v>
      </c>
      <c r="D200" s="1" t="s">
        <v>453</v>
      </c>
      <c r="E200" s="34" t="s">
        <v>334</v>
      </c>
      <c r="F200" s="34" t="s">
        <v>173</v>
      </c>
      <c r="G200" s="1" t="s">
        <v>468</v>
      </c>
      <c r="H200" s="34" t="s">
        <v>253</v>
      </c>
      <c r="I200" s="39">
        <v>43774</v>
      </c>
      <c r="J200" s="54"/>
    </row>
    <row r="201" spans="1:10" x14ac:dyDescent="0.25">
      <c r="A201" s="1" t="s">
        <v>195</v>
      </c>
      <c r="B201" s="34" t="s">
        <v>360</v>
      </c>
      <c r="C201" s="36">
        <v>4126</v>
      </c>
      <c r="D201" s="1" t="s">
        <v>453</v>
      </c>
      <c r="E201" s="34" t="s">
        <v>334</v>
      </c>
      <c r="F201" s="34" t="s">
        <v>173</v>
      </c>
      <c r="G201" s="1" t="s">
        <v>468</v>
      </c>
      <c r="H201" s="34" t="s">
        <v>247</v>
      </c>
      <c r="I201" s="39">
        <v>43801</v>
      </c>
      <c r="J201" s="54"/>
    </row>
    <row r="202" spans="1:10" x14ac:dyDescent="0.25">
      <c r="A202" s="1" t="s">
        <v>84</v>
      </c>
      <c r="B202" s="34" t="s">
        <v>231</v>
      </c>
      <c r="C202" s="36">
        <v>5695.14</v>
      </c>
      <c r="D202" s="1" t="s">
        <v>453</v>
      </c>
      <c r="E202" s="34" t="s">
        <v>334</v>
      </c>
      <c r="F202" s="34" t="s">
        <v>173</v>
      </c>
      <c r="G202" s="1" t="s">
        <v>101</v>
      </c>
      <c r="H202" s="34" t="s">
        <v>249</v>
      </c>
      <c r="I202" s="39">
        <v>43745</v>
      </c>
      <c r="J202" s="54"/>
    </row>
    <row r="203" spans="1:10" x14ac:dyDescent="0.25">
      <c r="A203" s="1" t="s">
        <v>224</v>
      </c>
      <c r="B203" s="34" t="s">
        <v>232</v>
      </c>
      <c r="C203" s="36">
        <v>4304.8599999999997</v>
      </c>
      <c r="D203" s="1" t="s">
        <v>453</v>
      </c>
      <c r="E203" s="34" t="s">
        <v>334</v>
      </c>
      <c r="F203" s="34" t="s">
        <v>173</v>
      </c>
      <c r="G203" s="1" t="s">
        <v>101</v>
      </c>
      <c r="H203" s="34" t="s">
        <v>250</v>
      </c>
      <c r="I203" s="39">
        <v>43809</v>
      </c>
      <c r="J203" s="54"/>
    </row>
    <row r="204" spans="1:10" x14ac:dyDescent="0.25">
      <c r="A204" s="1" t="s">
        <v>106</v>
      </c>
      <c r="B204" s="34" t="s">
        <v>361</v>
      </c>
      <c r="C204" s="36">
        <v>2373.4</v>
      </c>
      <c r="D204" s="1" t="s">
        <v>453</v>
      </c>
      <c r="E204" s="34" t="s">
        <v>334</v>
      </c>
      <c r="F204" s="34" t="s">
        <v>173</v>
      </c>
      <c r="G204" s="1" t="s">
        <v>626</v>
      </c>
      <c r="H204" s="34" t="s">
        <v>252</v>
      </c>
      <c r="I204" s="39">
        <v>43571</v>
      </c>
      <c r="J204" s="54"/>
    </row>
    <row r="205" spans="1:10" x14ac:dyDescent="0.25">
      <c r="A205" s="1" t="s">
        <v>107</v>
      </c>
      <c r="B205" s="34" t="s">
        <v>233</v>
      </c>
      <c r="C205" s="36">
        <v>3203.25</v>
      </c>
      <c r="D205" s="1" t="s">
        <v>453</v>
      </c>
      <c r="E205" s="34" t="s">
        <v>334</v>
      </c>
      <c r="F205" s="34" t="s">
        <v>173</v>
      </c>
      <c r="G205" s="1" t="s">
        <v>626</v>
      </c>
      <c r="H205" s="34" t="s">
        <v>251</v>
      </c>
      <c r="I205" s="39">
        <v>43712</v>
      </c>
      <c r="J205" s="54"/>
    </row>
    <row r="206" spans="1:10" x14ac:dyDescent="0.25">
      <c r="A206" s="1" t="s">
        <v>225</v>
      </c>
      <c r="B206" s="34" t="s">
        <v>241</v>
      </c>
      <c r="C206" s="36">
        <v>1475</v>
      </c>
      <c r="D206" s="1" t="s">
        <v>453</v>
      </c>
      <c r="E206" s="34" t="s">
        <v>334</v>
      </c>
      <c r="F206" s="34" t="s">
        <v>173</v>
      </c>
      <c r="G206" s="1" t="s">
        <v>626</v>
      </c>
      <c r="H206" s="34" t="s">
        <v>253</v>
      </c>
      <c r="I206" s="39">
        <v>43774</v>
      </c>
      <c r="J206" s="54"/>
    </row>
    <row r="207" spans="1:10" x14ac:dyDescent="0.25">
      <c r="A207" s="1" t="s">
        <v>223</v>
      </c>
      <c r="B207" s="34" t="s">
        <v>362</v>
      </c>
      <c r="C207" s="36">
        <v>825</v>
      </c>
      <c r="D207" s="1" t="s">
        <v>453</v>
      </c>
      <c r="E207" s="34" t="s">
        <v>334</v>
      </c>
      <c r="F207" s="34" t="s">
        <v>173</v>
      </c>
      <c r="G207" s="1" t="s">
        <v>619</v>
      </c>
      <c r="H207" s="34" t="s">
        <v>248</v>
      </c>
      <c r="I207" s="39">
        <v>43487</v>
      </c>
      <c r="J207" s="54"/>
    </row>
    <row r="208" spans="1:10" x14ac:dyDescent="0.25">
      <c r="A208" s="1" t="s">
        <v>51</v>
      </c>
      <c r="B208" s="34" t="s">
        <v>363</v>
      </c>
      <c r="C208" s="36">
        <v>1625</v>
      </c>
      <c r="D208" s="1" t="s">
        <v>453</v>
      </c>
      <c r="E208" s="34" t="s">
        <v>334</v>
      </c>
      <c r="F208" s="34" t="s">
        <v>173</v>
      </c>
      <c r="G208" s="1" t="s">
        <v>619</v>
      </c>
      <c r="H208" s="34" t="s">
        <v>474</v>
      </c>
      <c r="I208" s="39">
        <v>43514</v>
      </c>
      <c r="J208" s="54"/>
    </row>
    <row r="209" spans="1:10" x14ac:dyDescent="0.25">
      <c r="A209" s="1" t="s">
        <v>108</v>
      </c>
      <c r="B209" s="34" t="s">
        <v>364</v>
      </c>
      <c r="C209" s="36">
        <v>1225</v>
      </c>
      <c r="D209" s="1" t="s">
        <v>453</v>
      </c>
      <c r="E209" s="34" t="s">
        <v>334</v>
      </c>
      <c r="F209" s="34" t="s">
        <v>173</v>
      </c>
      <c r="G209" s="1" t="s">
        <v>619</v>
      </c>
      <c r="H209" s="34" t="s">
        <v>245</v>
      </c>
      <c r="I209" s="39">
        <v>43542</v>
      </c>
      <c r="J209" s="54"/>
    </row>
    <row r="210" spans="1:10" x14ac:dyDescent="0.25">
      <c r="A210" s="1" t="s">
        <v>106</v>
      </c>
      <c r="B210" s="34" t="s">
        <v>365</v>
      </c>
      <c r="C210" s="36">
        <v>700</v>
      </c>
      <c r="D210" s="1" t="s">
        <v>453</v>
      </c>
      <c r="E210" s="34" t="s">
        <v>334</v>
      </c>
      <c r="F210" s="34" t="s">
        <v>173</v>
      </c>
      <c r="G210" s="1" t="s">
        <v>619</v>
      </c>
      <c r="H210" s="34" t="s">
        <v>252</v>
      </c>
      <c r="I210" s="39">
        <v>43571</v>
      </c>
      <c r="J210" s="54"/>
    </row>
    <row r="211" spans="1:10" x14ac:dyDescent="0.25">
      <c r="A211" s="1" t="s">
        <v>332</v>
      </c>
      <c r="B211" s="34" t="s">
        <v>366</v>
      </c>
      <c r="C211" s="36">
        <v>475</v>
      </c>
      <c r="D211" s="1" t="s">
        <v>453</v>
      </c>
      <c r="E211" s="34" t="s">
        <v>334</v>
      </c>
      <c r="F211" s="34" t="s">
        <v>173</v>
      </c>
      <c r="G211" s="1" t="s">
        <v>619</v>
      </c>
      <c r="H211" s="34" t="s">
        <v>475</v>
      </c>
      <c r="I211" s="39">
        <v>43592</v>
      </c>
      <c r="J211" s="54"/>
    </row>
    <row r="212" spans="1:10" x14ac:dyDescent="0.25">
      <c r="A212" s="1" t="s">
        <v>222</v>
      </c>
      <c r="B212" s="34" t="s">
        <v>367</v>
      </c>
      <c r="C212" s="36">
        <v>1795</v>
      </c>
      <c r="D212" s="1" t="s">
        <v>453</v>
      </c>
      <c r="E212" s="34" t="s">
        <v>334</v>
      </c>
      <c r="F212" s="34" t="s">
        <v>173</v>
      </c>
      <c r="G212" s="1" t="s">
        <v>619</v>
      </c>
      <c r="H212" s="34" t="s">
        <v>246</v>
      </c>
      <c r="I212" s="39">
        <v>43619</v>
      </c>
      <c r="J212" s="54"/>
    </row>
    <row r="213" spans="1:10" x14ac:dyDescent="0.25">
      <c r="A213" s="1" t="s">
        <v>226</v>
      </c>
      <c r="B213" s="34" t="s">
        <v>368</v>
      </c>
      <c r="C213" s="36">
        <v>1645</v>
      </c>
      <c r="D213" s="1" t="s">
        <v>453</v>
      </c>
      <c r="E213" s="34" t="s">
        <v>334</v>
      </c>
      <c r="F213" s="34" t="s">
        <v>173</v>
      </c>
      <c r="G213" s="1" t="s">
        <v>619</v>
      </c>
      <c r="H213" s="34" t="s">
        <v>254</v>
      </c>
      <c r="I213" s="39">
        <v>43682</v>
      </c>
      <c r="J213" s="54"/>
    </row>
    <row r="214" spans="1:10" x14ac:dyDescent="0.25">
      <c r="A214" s="1" t="s">
        <v>107</v>
      </c>
      <c r="B214" s="34" t="s">
        <v>369</v>
      </c>
      <c r="C214" s="36">
        <v>405</v>
      </c>
      <c r="D214" s="1" t="s">
        <v>453</v>
      </c>
      <c r="E214" s="34" t="s">
        <v>334</v>
      </c>
      <c r="F214" s="34" t="s">
        <v>173</v>
      </c>
      <c r="G214" s="1" t="s">
        <v>619</v>
      </c>
      <c r="H214" s="34" t="s">
        <v>251</v>
      </c>
      <c r="I214" s="39">
        <v>43712</v>
      </c>
      <c r="J214" s="54"/>
    </row>
    <row r="215" spans="1:10" x14ac:dyDescent="0.25">
      <c r="A215" s="1" t="s">
        <v>106</v>
      </c>
      <c r="B215" s="34" t="s">
        <v>370</v>
      </c>
      <c r="C215" s="36">
        <v>2530</v>
      </c>
      <c r="D215" s="1" t="s">
        <v>453</v>
      </c>
      <c r="E215" s="34" t="s">
        <v>334</v>
      </c>
      <c r="F215" s="34" t="s">
        <v>173</v>
      </c>
      <c r="G215" s="1" t="s">
        <v>630</v>
      </c>
      <c r="H215" s="34" t="s">
        <v>252</v>
      </c>
      <c r="I215" s="39">
        <v>43571</v>
      </c>
      <c r="J215" s="56"/>
    </row>
    <row r="216" spans="1:10" x14ac:dyDescent="0.25">
      <c r="A216" s="1" t="s">
        <v>225</v>
      </c>
      <c r="B216" s="34" t="s">
        <v>371</v>
      </c>
      <c r="C216" s="36">
        <v>2685.35</v>
      </c>
      <c r="D216" s="1" t="s">
        <v>453</v>
      </c>
      <c r="E216" s="34" t="s">
        <v>334</v>
      </c>
      <c r="F216" s="34" t="s">
        <v>173</v>
      </c>
      <c r="G216" s="1" t="s">
        <v>630</v>
      </c>
      <c r="H216" s="34" t="s">
        <v>253</v>
      </c>
      <c r="I216" s="39">
        <v>43774</v>
      </c>
      <c r="J216" s="56"/>
    </row>
    <row r="217" spans="1:10" x14ac:dyDescent="0.25">
      <c r="A217" s="1" t="s">
        <v>195</v>
      </c>
      <c r="B217" s="34" t="s">
        <v>372</v>
      </c>
      <c r="C217" s="36">
        <v>2376.5</v>
      </c>
      <c r="D217" s="1" t="s">
        <v>453</v>
      </c>
      <c r="E217" s="34" t="s">
        <v>334</v>
      </c>
      <c r="F217" s="34" t="s">
        <v>173</v>
      </c>
      <c r="G217" s="1" t="s">
        <v>630</v>
      </c>
      <c r="H217" s="34" t="s">
        <v>247</v>
      </c>
      <c r="I217" s="39">
        <v>43801</v>
      </c>
      <c r="J217" s="56"/>
    </row>
    <row r="218" spans="1:10" x14ac:dyDescent="0.25">
      <c r="A218" s="1" t="s">
        <v>51</v>
      </c>
      <c r="B218" s="34" t="s">
        <v>373</v>
      </c>
      <c r="C218" s="36">
        <v>974</v>
      </c>
      <c r="D218" s="1" t="s">
        <v>453</v>
      </c>
      <c r="E218" s="34" t="s">
        <v>334</v>
      </c>
      <c r="F218" s="34" t="s">
        <v>173</v>
      </c>
      <c r="G218" s="1" t="s">
        <v>616</v>
      </c>
      <c r="H218" s="34" t="s">
        <v>474</v>
      </c>
      <c r="I218" s="39">
        <v>43514</v>
      </c>
      <c r="J218" s="56"/>
    </row>
    <row r="219" spans="1:10" x14ac:dyDescent="0.25">
      <c r="A219" s="1" t="s">
        <v>106</v>
      </c>
      <c r="B219" s="34" t="s">
        <v>374</v>
      </c>
      <c r="C219" s="36">
        <v>950</v>
      </c>
      <c r="D219" s="1" t="s">
        <v>453</v>
      </c>
      <c r="E219" s="34" t="s">
        <v>334</v>
      </c>
      <c r="F219" s="34" t="s">
        <v>173</v>
      </c>
      <c r="G219" s="1" t="s">
        <v>616</v>
      </c>
      <c r="H219" s="34" t="s">
        <v>252</v>
      </c>
      <c r="I219" s="39">
        <v>43571</v>
      </c>
      <c r="J219" s="56"/>
    </row>
    <row r="220" spans="1:10" x14ac:dyDescent="0.25">
      <c r="A220" s="1" t="s">
        <v>336</v>
      </c>
      <c r="B220" s="34" t="s">
        <v>375</v>
      </c>
      <c r="C220" s="36">
        <v>370</v>
      </c>
      <c r="D220" s="1" t="s">
        <v>453</v>
      </c>
      <c r="E220" s="34" t="s">
        <v>334</v>
      </c>
      <c r="F220" s="34" t="s">
        <v>173</v>
      </c>
      <c r="G220" s="1" t="s">
        <v>616</v>
      </c>
      <c r="H220" s="34" t="s">
        <v>246</v>
      </c>
      <c r="I220" s="39">
        <v>43619</v>
      </c>
      <c r="J220" s="56"/>
    </row>
    <row r="221" spans="1:10" x14ac:dyDescent="0.25">
      <c r="A221" s="1" t="s">
        <v>226</v>
      </c>
      <c r="B221" s="34" t="s">
        <v>376</v>
      </c>
      <c r="C221" s="36">
        <v>2.25</v>
      </c>
      <c r="D221" s="1" t="s">
        <v>453</v>
      </c>
      <c r="E221" s="34" t="s">
        <v>334</v>
      </c>
      <c r="F221" s="34" t="s">
        <v>173</v>
      </c>
      <c r="G221" s="1" t="s">
        <v>616</v>
      </c>
      <c r="H221" s="34" t="s">
        <v>254</v>
      </c>
      <c r="I221" s="39">
        <v>43682</v>
      </c>
      <c r="J221" s="56"/>
    </row>
    <row r="222" spans="1:10" x14ac:dyDescent="0.25">
      <c r="A222" s="1" t="s">
        <v>337</v>
      </c>
      <c r="B222" s="34" t="s">
        <v>377</v>
      </c>
      <c r="C222" s="36">
        <v>783.44</v>
      </c>
      <c r="D222" s="1" t="s">
        <v>453</v>
      </c>
      <c r="E222" s="34" t="s">
        <v>334</v>
      </c>
      <c r="F222" s="34" t="s">
        <v>173</v>
      </c>
      <c r="G222" s="1" t="s">
        <v>616</v>
      </c>
      <c r="H222" s="34" t="s">
        <v>251</v>
      </c>
      <c r="I222" s="39">
        <v>43712</v>
      </c>
      <c r="J222" s="56"/>
    </row>
    <row r="223" spans="1:10" x14ac:dyDescent="0.25">
      <c r="A223" s="1" t="s">
        <v>225</v>
      </c>
      <c r="B223" s="34" t="s">
        <v>378</v>
      </c>
      <c r="C223" s="36">
        <v>4793.3100000000004</v>
      </c>
      <c r="D223" s="1" t="s">
        <v>453</v>
      </c>
      <c r="E223" s="34" t="s">
        <v>334</v>
      </c>
      <c r="F223" s="34" t="s">
        <v>173</v>
      </c>
      <c r="G223" s="1" t="s">
        <v>616</v>
      </c>
      <c r="H223" s="34" t="s">
        <v>253</v>
      </c>
      <c r="I223" s="39">
        <v>43774</v>
      </c>
      <c r="J223" s="56"/>
    </row>
    <row r="224" spans="1:10" x14ac:dyDescent="0.25">
      <c r="A224" s="1" t="s">
        <v>108</v>
      </c>
      <c r="B224" s="34" t="s">
        <v>379</v>
      </c>
      <c r="C224" s="36">
        <v>1554</v>
      </c>
      <c r="D224" s="1" t="s">
        <v>453</v>
      </c>
      <c r="E224" s="34" t="s">
        <v>334</v>
      </c>
      <c r="F224" s="34" t="s">
        <v>173</v>
      </c>
      <c r="G224" s="1" t="s">
        <v>469</v>
      </c>
      <c r="H224" s="34" t="s">
        <v>245</v>
      </c>
      <c r="I224" s="39">
        <v>43542</v>
      </c>
      <c r="J224" s="56"/>
    </row>
    <row r="225" spans="1:10" x14ac:dyDescent="0.25">
      <c r="A225" s="1" t="s">
        <v>106</v>
      </c>
      <c r="B225" s="34" t="s">
        <v>380</v>
      </c>
      <c r="C225" s="36">
        <v>1554</v>
      </c>
      <c r="D225" s="1" t="s">
        <v>453</v>
      </c>
      <c r="E225" s="34" t="s">
        <v>334</v>
      </c>
      <c r="F225" s="34" t="s">
        <v>173</v>
      </c>
      <c r="G225" s="1" t="s">
        <v>469</v>
      </c>
      <c r="H225" s="34" t="s">
        <v>252</v>
      </c>
      <c r="I225" s="39">
        <v>43571</v>
      </c>
      <c r="J225" s="56"/>
    </row>
    <row r="226" spans="1:10" x14ac:dyDescent="0.25">
      <c r="A226" s="1" t="s">
        <v>332</v>
      </c>
      <c r="B226" s="34" t="s">
        <v>381</v>
      </c>
      <c r="C226" s="36">
        <v>1554</v>
      </c>
      <c r="D226" s="1" t="s">
        <v>453</v>
      </c>
      <c r="E226" s="34" t="s">
        <v>334</v>
      </c>
      <c r="F226" s="34" t="s">
        <v>173</v>
      </c>
      <c r="G226" s="1" t="s">
        <v>469</v>
      </c>
      <c r="H226" s="34" t="s">
        <v>475</v>
      </c>
      <c r="I226" s="39">
        <v>43592</v>
      </c>
      <c r="J226" s="56"/>
    </row>
    <row r="227" spans="1:10" x14ac:dyDescent="0.25">
      <c r="A227" s="1" t="s">
        <v>222</v>
      </c>
      <c r="B227" s="34" t="s">
        <v>382</v>
      </c>
      <c r="C227" s="36">
        <v>2104</v>
      </c>
      <c r="D227" s="1" t="s">
        <v>453</v>
      </c>
      <c r="E227" s="34" t="s">
        <v>334</v>
      </c>
      <c r="F227" s="34" t="s">
        <v>173</v>
      </c>
      <c r="G227" s="1" t="s">
        <v>469</v>
      </c>
      <c r="H227" s="34" t="s">
        <v>246</v>
      </c>
      <c r="I227" s="39">
        <v>43619</v>
      </c>
      <c r="J227" s="56"/>
    </row>
    <row r="228" spans="1:10" x14ac:dyDescent="0.25">
      <c r="A228" s="1" t="s">
        <v>226</v>
      </c>
      <c r="B228" s="34" t="s">
        <v>383</v>
      </c>
      <c r="C228" s="36">
        <v>1404</v>
      </c>
      <c r="D228" s="1" t="s">
        <v>453</v>
      </c>
      <c r="E228" s="34" t="s">
        <v>334</v>
      </c>
      <c r="F228" s="34" t="s">
        <v>173</v>
      </c>
      <c r="G228" s="1" t="s">
        <v>469</v>
      </c>
      <c r="H228" s="34" t="s">
        <v>254</v>
      </c>
      <c r="I228" s="39">
        <v>43682</v>
      </c>
      <c r="J228" s="56"/>
    </row>
    <row r="229" spans="1:10" x14ac:dyDescent="0.25">
      <c r="A229" s="1" t="s">
        <v>107</v>
      </c>
      <c r="B229" s="34" t="s">
        <v>384</v>
      </c>
      <c r="C229" s="36">
        <v>27</v>
      </c>
      <c r="D229" s="1" t="s">
        <v>453</v>
      </c>
      <c r="E229" s="34" t="s">
        <v>334</v>
      </c>
      <c r="F229" s="34" t="s">
        <v>173</v>
      </c>
      <c r="G229" s="1" t="s">
        <v>469</v>
      </c>
      <c r="H229" s="34" t="s">
        <v>251</v>
      </c>
      <c r="I229" s="39">
        <v>43712</v>
      </c>
      <c r="J229" s="56"/>
    </row>
    <row r="230" spans="1:10" x14ac:dyDescent="0.25">
      <c r="A230" s="1" t="s">
        <v>223</v>
      </c>
      <c r="B230" s="34" t="s">
        <v>385</v>
      </c>
      <c r="C230" s="36">
        <v>275</v>
      </c>
      <c r="D230" s="1" t="s">
        <v>453</v>
      </c>
      <c r="E230" s="34" t="s">
        <v>334</v>
      </c>
      <c r="F230" s="34" t="s">
        <v>173</v>
      </c>
      <c r="G230" s="1" t="s">
        <v>618</v>
      </c>
      <c r="H230" s="34" t="s">
        <v>248</v>
      </c>
      <c r="I230" s="39">
        <v>43487</v>
      </c>
      <c r="J230" s="56"/>
    </row>
    <row r="231" spans="1:10" x14ac:dyDescent="0.25">
      <c r="A231" s="1" t="s">
        <v>51</v>
      </c>
      <c r="B231" s="34" t="s">
        <v>386</v>
      </c>
      <c r="C231" s="36">
        <v>605</v>
      </c>
      <c r="D231" s="1" t="s">
        <v>453</v>
      </c>
      <c r="E231" s="34" t="s">
        <v>334</v>
      </c>
      <c r="F231" s="34" t="s">
        <v>173</v>
      </c>
      <c r="G231" s="1" t="s">
        <v>618</v>
      </c>
      <c r="H231" s="34" t="s">
        <v>474</v>
      </c>
      <c r="I231" s="39">
        <v>43514</v>
      </c>
      <c r="J231" s="56"/>
    </row>
    <row r="232" spans="1:10" x14ac:dyDescent="0.25">
      <c r="A232" s="1" t="s">
        <v>108</v>
      </c>
      <c r="B232" s="34" t="s">
        <v>387</v>
      </c>
      <c r="C232" s="36">
        <v>275</v>
      </c>
      <c r="D232" s="1" t="s">
        <v>453</v>
      </c>
      <c r="E232" s="34" t="s">
        <v>334</v>
      </c>
      <c r="F232" s="34" t="s">
        <v>173</v>
      </c>
      <c r="G232" s="1" t="s">
        <v>618</v>
      </c>
      <c r="H232" s="34" t="s">
        <v>245</v>
      </c>
      <c r="I232" s="39">
        <v>43542</v>
      </c>
      <c r="J232" s="56"/>
    </row>
    <row r="233" spans="1:10" x14ac:dyDescent="0.25">
      <c r="A233" s="1" t="s">
        <v>106</v>
      </c>
      <c r="B233" s="34" t="s">
        <v>234</v>
      </c>
      <c r="C233" s="36">
        <v>2030</v>
      </c>
      <c r="D233" s="1" t="s">
        <v>453</v>
      </c>
      <c r="E233" s="34" t="s">
        <v>334</v>
      </c>
      <c r="F233" s="34" t="s">
        <v>173</v>
      </c>
      <c r="G233" s="1" t="s">
        <v>618</v>
      </c>
      <c r="H233" s="34" t="s">
        <v>252</v>
      </c>
      <c r="I233" s="39">
        <v>43571</v>
      </c>
      <c r="J233" s="56"/>
    </row>
    <row r="234" spans="1:10" x14ac:dyDescent="0.25">
      <c r="A234" s="1" t="s">
        <v>222</v>
      </c>
      <c r="B234" s="34" t="s">
        <v>388</v>
      </c>
      <c r="C234" s="36">
        <v>1025</v>
      </c>
      <c r="D234" s="1" t="s">
        <v>453</v>
      </c>
      <c r="E234" s="34" t="s">
        <v>334</v>
      </c>
      <c r="F234" s="34" t="s">
        <v>173</v>
      </c>
      <c r="G234" s="1" t="s">
        <v>618</v>
      </c>
      <c r="H234" s="34" t="s">
        <v>246</v>
      </c>
      <c r="I234" s="39">
        <v>43619</v>
      </c>
      <c r="J234" s="56"/>
    </row>
    <row r="235" spans="1:10" x14ac:dyDescent="0.25">
      <c r="A235" s="1" t="s">
        <v>226</v>
      </c>
      <c r="B235" s="34" t="s">
        <v>389</v>
      </c>
      <c r="C235" s="36">
        <v>755</v>
      </c>
      <c r="D235" s="1" t="s">
        <v>453</v>
      </c>
      <c r="E235" s="34" t="s">
        <v>334</v>
      </c>
      <c r="F235" s="34" t="s">
        <v>173</v>
      </c>
      <c r="G235" s="1" t="s">
        <v>618</v>
      </c>
      <c r="H235" s="34" t="s">
        <v>254</v>
      </c>
      <c r="I235" s="39">
        <v>43682</v>
      </c>
      <c r="J235" s="56"/>
    </row>
    <row r="236" spans="1:10" x14ac:dyDescent="0.25">
      <c r="A236" s="1" t="s">
        <v>107</v>
      </c>
      <c r="B236" s="34" t="s">
        <v>390</v>
      </c>
      <c r="C236" s="36">
        <v>1816.3</v>
      </c>
      <c r="D236" s="1" t="s">
        <v>453</v>
      </c>
      <c r="E236" s="34" t="s">
        <v>334</v>
      </c>
      <c r="F236" s="34" t="s">
        <v>173</v>
      </c>
      <c r="G236" s="1" t="s">
        <v>618</v>
      </c>
      <c r="H236" s="34" t="s">
        <v>251</v>
      </c>
      <c r="I236" s="39">
        <v>43712</v>
      </c>
      <c r="J236" s="56"/>
    </row>
    <row r="237" spans="1:10" x14ac:dyDescent="0.25">
      <c r="A237" s="1" t="s">
        <v>84</v>
      </c>
      <c r="B237" s="34" t="s">
        <v>391</v>
      </c>
      <c r="C237" s="36">
        <v>1794</v>
      </c>
      <c r="D237" s="1" t="s">
        <v>453</v>
      </c>
      <c r="E237" s="34" t="s">
        <v>334</v>
      </c>
      <c r="F237" s="34" t="s">
        <v>173</v>
      </c>
      <c r="G237" s="1" t="s">
        <v>618</v>
      </c>
      <c r="H237" s="34" t="s">
        <v>249</v>
      </c>
      <c r="I237" s="39">
        <v>43745</v>
      </c>
      <c r="J237" s="56"/>
    </row>
    <row r="238" spans="1:10" x14ac:dyDescent="0.25">
      <c r="A238" s="1" t="s">
        <v>225</v>
      </c>
      <c r="B238" s="34" t="s">
        <v>235</v>
      </c>
      <c r="C238" s="36">
        <v>223</v>
      </c>
      <c r="D238" s="1" t="s">
        <v>453</v>
      </c>
      <c r="E238" s="34" t="s">
        <v>334</v>
      </c>
      <c r="F238" s="34" t="s">
        <v>173</v>
      </c>
      <c r="G238" s="1" t="s">
        <v>618</v>
      </c>
      <c r="H238" s="34" t="s">
        <v>253</v>
      </c>
      <c r="I238" s="39">
        <v>43774</v>
      </c>
      <c r="J238" s="56"/>
    </row>
    <row r="239" spans="1:10" x14ac:dyDescent="0.25">
      <c r="A239" s="1" t="s">
        <v>223</v>
      </c>
      <c r="B239" s="34" t="s">
        <v>237</v>
      </c>
      <c r="C239" s="36">
        <v>7687.5</v>
      </c>
      <c r="D239" s="1" t="s">
        <v>453</v>
      </c>
      <c r="E239" s="34" t="s">
        <v>334</v>
      </c>
      <c r="F239" s="34" t="s">
        <v>173</v>
      </c>
      <c r="G239" s="1" t="s">
        <v>244</v>
      </c>
      <c r="H239" s="34" t="s">
        <v>248</v>
      </c>
      <c r="I239" s="39">
        <v>43487</v>
      </c>
      <c r="J239" s="56"/>
    </row>
    <row r="240" spans="1:10" x14ac:dyDescent="0.25">
      <c r="A240" s="1" t="s">
        <v>108</v>
      </c>
      <c r="B240" s="34" t="s">
        <v>392</v>
      </c>
      <c r="C240" s="36">
        <v>298</v>
      </c>
      <c r="D240" s="1" t="s">
        <v>453</v>
      </c>
      <c r="E240" s="34" t="s">
        <v>334</v>
      </c>
      <c r="F240" s="34" t="s">
        <v>173</v>
      </c>
      <c r="G240" s="1" t="s">
        <v>244</v>
      </c>
      <c r="H240" s="34" t="s">
        <v>245</v>
      </c>
      <c r="I240" s="39">
        <v>43542</v>
      </c>
      <c r="J240" s="56"/>
    </row>
    <row r="241" spans="1:10" x14ac:dyDescent="0.25">
      <c r="A241" s="1" t="s">
        <v>106</v>
      </c>
      <c r="B241" s="34" t="s">
        <v>238</v>
      </c>
      <c r="C241" s="36">
        <v>297.5</v>
      </c>
      <c r="D241" s="1" t="s">
        <v>453</v>
      </c>
      <c r="E241" s="34" t="s">
        <v>334</v>
      </c>
      <c r="F241" s="34" t="s">
        <v>173</v>
      </c>
      <c r="G241" s="1" t="s">
        <v>244</v>
      </c>
      <c r="H241" s="34" t="s">
        <v>252</v>
      </c>
      <c r="I241" s="39">
        <v>43571</v>
      </c>
      <c r="J241" s="56"/>
    </row>
    <row r="242" spans="1:10" x14ac:dyDescent="0.25">
      <c r="A242" s="1" t="s">
        <v>332</v>
      </c>
      <c r="B242" s="34" t="s">
        <v>393</v>
      </c>
      <c r="C242" s="36">
        <v>400</v>
      </c>
      <c r="D242" s="1" t="s">
        <v>453</v>
      </c>
      <c r="E242" s="34" t="s">
        <v>334</v>
      </c>
      <c r="F242" s="34" t="s">
        <v>173</v>
      </c>
      <c r="G242" s="1" t="s">
        <v>244</v>
      </c>
      <c r="H242" s="34" t="s">
        <v>475</v>
      </c>
      <c r="I242" s="39">
        <v>43592</v>
      </c>
      <c r="J242" s="56"/>
    </row>
    <row r="243" spans="1:10" x14ac:dyDescent="0.25">
      <c r="A243" s="1" t="s">
        <v>222</v>
      </c>
      <c r="B243" s="34" t="s">
        <v>394</v>
      </c>
      <c r="C243" s="36">
        <v>173.75</v>
      </c>
      <c r="D243" s="1" t="s">
        <v>453</v>
      </c>
      <c r="E243" s="34" t="s">
        <v>334</v>
      </c>
      <c r="F243" s="34" t="s">
        <v>173</v>
      </c>
      <c r="G243" s="1" t="s">
        <v>244</v>
      </c>
      <c r="H243" s="34" t="s">
        <v>246</v>
      </c>
      <c r="I243" s="39">
        <v>43619</v>
      </c>
      <c r="J243" s="56"/>
    </row>
    <row r="244" spans="1:10" x14ac:dyDescent="0.25">
      <c r="A244" s="1" t="s">
        <v>226</v>
      </c>
      <c r="B244" s="34" t="s">
        <v>239</v>
      </c>
      <c r="C244" s="36">
        <v>185</v>
      </c>
      <c r="D244" s="1" t="s">
        <v>453</v>
      </c>
      <c r="E244" s="34" t="s">
        <v>334</v>
      </c>
      <c r="F244" s="34" t="s">
        <v>173</v>
      </c>
      <c r="G244" s="1" t="s">
        <v>244</v>
      </c>
      <c r="H244" s="34" t="s">
        <v>254</v>
      </c>
      <c r="I244" s="39">
        <v>43682</v>
      </c>
      <c r="J244" s="56"/>
    </row>
    <row r="245" spans="1:10" x14ac:dyDescent="0.25">
      <c r="A245" s="1" t="s">
        <v>84</v>
      </c>
      <c r="B245" s="34" t="s">
        <v>395</v>
      </c>
      <c r="C245" s="36">
        <v>795</v>
      </c>
      <c r="D245" s="1" t="s">
        <v>453</v>
      </c>
      <c r="E245" s="34" t="s">
        <v>334</v>
      </c>
      <c r="F245" s="34" t="s">
        <v>173</v>
      </c>
      <c r="G245" s="1" t="s">
        <v>244</v>
      </c>
      <c r="H245" s="34" t="s">
        <v>249</v>
      </c>
      <c r="I245" s="39">
        <v>43745</v>
      </c>
      <c r="J245" s="56"/>
    </row>
    <row r="246" spans="1:10" x14ac:dyDescent="0.25">
      <c r="A246" s="1" t="s">
        <v>225</v>
      </c>
      <c r="B246" s="34" t="s">
        <v>396</v>
      </c>
      <c r="C246" s="36">
        <v>79.95</v>
      </c>
      <c r="D246" s="1" t="s">
        <v>453</v>
      </c>
      <c r="E246" s="34" t="s">
        <v>334</v>
      </c>
      <c r="F246" s="34" t="s">
        <v>173</v>
      </c>
      <c r="G246" s="1" t="s">
        <v>244</v>
      </c>
      <c r="H246" s="34" t="s">
        <v>253</v>
      </c>
      <c r="I246" s="39">
        <v>43774</v>
      </c>
      <c r="J246" s="56"/>
    </row>
    <row r="247" spans="1:10" ht="15.75" thickBot="1" x14ac:dyDescent="0.3">
      <c r="A247" s="1" t="s">
        <v>195</v>
      </c>
      <c r="B247" s="34" t="s">
        <v>240</v>
      </c>
      <c r="C247" s="36">
        <v>83.3</v>
      </c>
      <c r="D247" s="1" t="s">
        <v>453</v>
      </c>
      <c r="E247" s="34" t="s">
        <v>334</v>
      </c>
      <c r="F247" s="34" t="s">
        <v>173</v>
      </c>
      <c r="G247" s="1" t="s">
        <v>244</v>
      </c>
      <c r="H247" s="34" t="s">
        <v>247</v>
      </c>
      <c r="I247" s="39">
        <v>43801</v>
      </c>
      <c r="J247" s="57"/>
    </row>
    <row r="248" spans="1:10" ht="15.75" thickTop="1" x14ac:dyDescent="0.25">
      <c r="A248" s="1" t="s">
        <v>108</v>
      </c>
      <c r="B248" s="34" t="s">
        <v>397</v>
      </c>
      <c r="C248" s="36">
        <v>204</v>
      </c>
      <c r="D248" s="1" t="s">
        <v>454</v>
      </c>
      <c r="E248" s="34" t="s">
        <v>334</v>
      </c>
      <c r="F248" s="34" t="s">
        <v>173</v>
      </c>
      <c r="G248" s="1" t="s">
        <v>126</v>
      </c>
      <c r="H248" s="34" t="s">
        <v>476</v>
      </c>
      <c r="I248" s="39">
        <v>43539</v>
      </c>
      <c r="J248" s="45" t="s">
        <v>598</v>
      </c>
    </row>
    <row r="249" spans="1:10" ht="15.75" thickBot="1" x14ac:dyDescent="0.3">
      <c r="A249" s="1" t="s">
        <v>83</v>
      </c>
      <c r="B249" s="34" t="s">
        <v>398</v>
      </c>
      <c r="C249" s="36">
        <v>442</v>
      </c>
      <c r="D249" s="1" t="s">
        <v>541</v>
      </c>
      <c r="E249" s="34" t="s">
        <v>334</v>
      </c>
      <c r="F249" s="34" t="s">
        <v>173</v>
      </c>
      <c r="G249" s="1" t="s">
        <v>126</v>
      </c>
      <c r="H249" s="34" t="s">
        <v>477</v>
      </c>
      <c r="I249" s="39">
        <v>43724</v>
      </c>
      <c r="J249" s="45" t="s">
        <v>598</v>
      </c>
    </row>
    <row r="250" spans="1:10" ht="15.75" thickTop="1" x14ac:dyDescent="0.25">
      <c r="A250" s="1" t="s">
        <v>108</v>
      </c>
      <c r="B250" s="34" t="s">
        <v>399</v>
      </c>
      <c r="C250" s="36">
        <v>1100</v>
      </c>
      <c r="D250" s="1" t="s">
        <v>573</v>
      </c>
      <c r="E250" s="34" t="s">
        <v>334</v>
      </c>
      <c r="F250" s="34" t="s">
        <v>173</v>
      </c>
      <c r="G250" s="1" t="s">
        <v>470</v>
      </c>
      <c r="H250" s="34" t="s">
        <v>478</v>
      </c>
      <c r="I250" s="39">
        <v>43529</v>
      </c>
      <c r="J250" s="58" t="s">
        <v>599</v>
      </c>
    </row>
    <row r="251" spans="1:10" x14ac:dyDescent="0.25">
      <c r="A251" s="1" t="s">
        <v>108</v>
      </c>
      <c r="B251" s="34" t="s">
        <v>400</v>
      </c>
      <c r="C251" s="36">
        <v>1423.77</v>
      </c>
      <c r="D251" s="1" t="s">
        <v>574</v>
      </c>
      <c r="E251" s="34" t="s">
        <v>334</v>
      </c>
      <c r="F251" s="34" t="s">
        <v>173</v>
      </c>
      <c r="G251" s="1" t="s">
        <v>470</v>
      </c>
      <c r="H251" s="34" t="s">
        <v>479</v>
      </c>
      <c r="I251" s="39">
        <v>43529</v>
      </c>
      <c r="J251" s="59" t="s">
        <v>600</v>
      </c>
    </row>
    <row r="252" spans="1:10" x14ac:dyDescent="0.25">
      <c r="A252" s="1" t="s">
        <v>108</v>
      </c>
      <c r="B252" s="34" t="s">
        <v>400</v>
      </c>
      <c r="C252" s="36">
        <v>4477.62</v>
      </c>
      <c r="D252" s="1" t="s">
        <v>577</v>
      </c>
      <c r="E252" s="34" t="s">
        <v>334</v>
      </c>
      <c r="F252" s="34" t="s">
        <v>173</v>
      </c>
      <c r="G252" s="1" t="s">
        <v>470</v>
      </c>
      <c r="H252" s="34" t="s">
        <v>479</v>
      </c>
      <c r="I252" s="39">
        <v>43529</v>
      </c>
      <c r="J252" s="59" t="s">
        <v>601</v>
      </c>
    </row>
    <row r="253" spans="1:10" x14ac:dyDescent="0.25">
      <c r="A253" s="1" t="s">
        <v>108</v>
      </c>
      <c r="B253" s="34" t="s">
        <v>400</v>
      </c>
      <c r="C253" s="36">
        <v>1004.34</v>
      </c>
      <c r="D253" s="1" t="s">
        <v>576</v>
      </c>
      <c r="E253" s="34" t="s">
        <v>334</v>
      </c>
      <c r="F253" s="34" t="s">
        <v>173</v>
      </c>
      <c r="G253" s="1" t="s">
        <v>470</v>
      </c>
      <c r="H253" s="34" t="s">
        <v>479</v>
      </c>
      <c r="I253" s="39">
        <v>43529</v>
      </c>
      <c r="J253" s="59" t="s">
        <v>602</v>
      </c>
    </row>
    <row r="254" spans="1:10" x14ac:dyDescent="0.25">
      <c r="A254" s="1" t="s">
        <v>108</v>
      </c>
      <c r="B254" s="34" t="s">
        <v>400</v>
      </c>
      <c r="C254" s="36">
        <v>1628.13</v>
      </c>
      <c r="D254" s="1" t="s">
        <v>575</v>
      </c>
      <c r="E254" s="34" t="s">
        <v>334</v>
      </c>
      <c r="F254" s="34" t="s">
        <v>173</v>
      </c>
      <c r="G254" s="1" t="s">
        <v>470</v>
      </c>
      <c r="H254" s="34" t="s">
        <v>479</v>
      </c>
      <c r="I254" s="39">
        <v>43529</v>
      </c>
      <c r="J254" s="59" t="s">
        <v>603</v>
      </c>
    </row>
    <row r="255" spans="1:10" x14ac:dyDescent="0.25">
      <c r="A255" s="1" t="s">
        <v>338</v>
      </c>
      <c r="B255" s="34" t="s">
        <v>401</v>
      </c>
      <c r="C255" s="36">
        <v>5490.57</v>
      </c>
      <c r="D255" s="1" t="s">
        <v>577</v>
      </c>
      <c r="E255" s="34" t="s">
        <v>334</v>
      </c>
      <c r="F255" s="34" t="s">
        <v>173</v>
      </c>
      <c r="G255" s="1" t="s">
        <v>470</v>
      </c>
      <c r="H255" s="34" t="s">
        <v>480</v>
      </c>
      <c r="I255" s="39">
        <v>43557</v>
      </c>
      <c r="J255" s="59" t="s">
        <v>604</v>
      </c>
    </row>
    <row r="256" spans="1:10" x14ac:dyDescent="0.25">
      <c r="A256" s="1" t="s">
        <v>71</v>
      </c>
      <c r="B256" s="34" t="s">
        <v>402</v>
      </c>
      <c r="C256" s="36">
        <v>5492.3</v>
      </c>
      <c r="D256" s="1" t="s">
        <v>455</v>
      </c>
      <c r="E256" s="34" t="s">
        <v>334</v>
      </c>
      <c r="F256" s="34" t="s">
        <v>173</v>
      </c>
      <c r="G256" s="1" t="s">
        <v>470</v>
      </c>
      <c r="H256" s="34" t="s">
        <v>481</v>
      </c>
      <c r="I256" s="39">
        <v>43633</v>
      </c>
      <c r="J256" s="59" t="s">
        <v>605</v>
      </c>
    </row>
    <row r="257" spans="1:10" x14ac:dyDescent="0.25">
      <c r="A257" s="1" t="s">
        <v>96</v>
      </c>
      <c r="B257" s="34" t="s">
        <v>403</v>
      </c>
      <c r="C257" s="36">
        <v>5028.3999999999996</v>
      </c>
      <c r="D257" s="1" t="s">
        <v>455</v>
      </c>
      <c r="E257" s="34" t="s">
        <v>334</v>
      </c>
      <c r="F257" s="34" t="s">
        <v>173</v>
      </c>
      <c r="G257" s="1" t="s">
        <v>470</v>
      </c>
      <c r="H257" s="34" t="s">
        <v>482</v>
      </c>
      <c r="I257" s="39">
        <v>43647</v>
      </c>
      <c r="J257" s="59"/>
    </row>
    <row r="258" spans="1:10" x14ac:dyDescent="0.25">
      <c r="A258" s="1" t="s">
        <v>96</v>
      </c>
      <c r="B258" s="34" t="s">
        <v>404</v>
      </c>
      <c r="C258" s="36">
        <v>5490.57</v>
      </c>
      <c r="D258" s="1" t="s">
        <v>456</v>
      </c>
      <c r="E258" s="34" t="s">
        <v>334</v>
      </c>
      <c r="F258" s="34" t="s">
        <v>173</v>
      </c>
      <c r="G258" s="1" t="s">
        <v>470</v>
      </c>
      <c r="H258" s="34" t="s">
        <v>483</v>
      </c>
      <c r="I258" s="39">
        <v>43661</v>
      </c>
      <c r="J258" s="59"/>
    </row>
    <row r="259" spans="1:10" x14ac:dyDescent="0.25">
      <c r="A259" s="1" t="s">
        <v>226</v>
      </c>
      <c r="B259" s="34" t="s">
        <v>405</v>
      </c>
      <c r="C259" s="36">
        <v>1423.77</v>
      </c>
      <c r="D259" s="1" t="s">
        <v>578</v>
      </c>
      <c r="E259" s="34" t="s">
        <v>334</v>
      </c>
      <c r="F259" s="34" t="s">
        <v>173</v>
      </c>
      <c r="G259" s="1" t="s">
        <v>470</v>
      </c>
      <c r="H259" s="34" t="s">
        <v>484</v>
      </c>
      <c r="I259" s="39">
        <v>43678</v>
      </c>
      <c r="J259" s="59"/>
    </row>
    <row r="260" spans="1:10" x14ac:dyDescent="0.25">
      <c r="A260" s="1" t="s">
        <v>226</v>
      </c>
      <c r="B260" s="34" t="s">
        <v>405</v>
      </c>
      <c r="C260" s="36">
        <v>573.9</v>
      </c>
      <c r="D260" s="1" t="s">
        <v>579</v>
      </c>
      <c r="E260" s="34" t="s">
        <v>334</v>
      </c>
      <c r="F260" s="34" t="s">
        <v>173</v>
      </c>
      <c r="G260" s="1" t="s">
        <v>470</v>
      </c>
      <c r="H260" s="34" t="s">
        <v>484</v>
      </c>
      <c r="I260" s="39">
        <v>43678</v>
      </c>
      <c r="J260" s="59"/>
    </row>
    <row r="261" spans="1:10" x14ac:dyDescent="0.25">
      <c r="A261" s="1" t="s">
        <v>226</v>
      </c>
      <c r="B261" s="34" t="s">
        <v>405</v>
      </c>
      <c r="C261" s="36">
        <v>920.4</v>
      </c>
      <c r="D261" s="1" t="s">
        <v>580</v>
      </c>
      <c r="E261" s="34" t="s">
        <v>334</v>
      </c>
      <c r="F261" s="34" t="s">
        <v>173</v>
      </c>
      <c r="G261" s="1" t="s">
        <v>470</v>
      </c>
      <c r="H261" s="34" t="s">
        <v>484</v>
      </c>
      <c r="I261" s="39">
        <v>43678</v>
      </c>
      <c r="J261" s="59"/>
    </row>
    <row r="262" spans="1:10" x14ac:dyDescent="0.25">
      <c r="A262" s="1" t="s">
        <v>226</v>
      </c>
      <c r="B262" s="34" t="s">
        <v>405</v>
      </c>
      <c r="C262" s="36">
        <v>2572.5</v>
      </c>
      <c r="D262" s="1" t="s">
        <v>581</v>
      </c>
      <c r="E262" s="34" t="s">
        <v>334</v>
      </c>
      <c r="F262" s="34" t="s">
        <v>173</v>
      </c>
      <c r="G262" s="1" t="s">
        <v>470</v>
      </c>
      <c r="H262" s="34" t="s">
        <v>484</v>
      </c>
      <c r="I262" s="39">
        <v>43678</v>
      </c>
      <c r="J262" s="59"/>
    </row>
    <row r="263" spans="1:10" x14ac:dyDescent="0.25">
      <c r="A263" s="1" t="s">
        <v>333</v>
      </c>
      <c r="B263" s="34" t="s">
        <v>406</v>
      </c>
      <c r="C263" s="36">
        <v>1423.77</v>
      </c>
      <c r="D263" s="1" t="s">
        <v>574</v>
      </c>
      <c r="E263" s="34" t="s">
        <v>334</v>
      </c>
      <c r="F263" s="34" t="s">
        <v>173</v>
      </c>
      <c r="G263" s="1" t="s">
        <v>470</v>
      </c>
      <c r="H263" s="34" t="s">
        <v>485</v>
      </c>
      <c r="I263" s="39">
        <v>43712</v>
      </c>
      <c r="J263" s="59"/>
    </row>
    <row r="264" spans="1:10" x14ac:dyDescent="0.25">
      <c r="A264" s="1" t="s">
        <v>333</v>
      </c>
      <c r="B264" s="34" t="s">
        <v>406</v>
      </c>
      <c r="C264" s="36">
        <v>3284.73</v>
      </c>
      <c r="D264" s="1" t="s">
        <v>577</v>
      </c>
      <c r="E264" s="34" t="s">
        <v>334</v>
      </c>
      <c r="F264" s="34" t="s">
        <v>173</v>
      </c>
      <c r="G264" s="1" t="s">
        <v>470</v>
      </c>
      <c r="H264" s="34" t="s">
        <v>485</v>
      </c>
      <c r="I264" s="39">
        <v>43712</v>
      </c>
      <c r="J264" s="59"/>
    </row>
    <row r="265" spans="1:10" x14ac:dyDescent="0.25">
      <c r="A265" s="1" t="s">
        <v>333</v>
      </c>
      <c r="B265" s="34" t="s">
        <v>406</v>
      </c>
      <c r="C265" s="36">
        <v>717.71</v>
      </c>
      <c r="D265" s="1" t="s">
        <v>576</v>
      </c>
      <c r="E265" s="34" t="s">
        <v>334</v>
      </c>
      <c r="F265" s="34" t="s">
        <v>173</v>
      </c>
      <c r="G265" s="1" t="s">
        <v>470</v>
      </c>
      <c r="H265" s="34" t="s">
        <v>485</v>
      </c>
      <c r="I265" s="39">
        <v>43712</v>
      </c>
      <c r="J265" s="59"/>
    </row>
    <row r="266" spans="1:10" x14ac:dyDescent="0.25">
      <c r="A266" s="1" t="s">
        <v>333</v>
      </c>
      <c r="B266" s="34" t="s">
        <v>406</v>
      </c>
      <c r="C266" s="36">
        <v>1156.4000000000001</v>
      </c>
      <c r="D266" s="1" t="s">
        <v>575</v>
      </c>
      <c r="E266" s="34" t="s">
        <v>334</v>
      </c>
      <c r="F266" s="34" t="s">
        <v>173</v>
      </c>
      <c r="G266" s="1" t="s">
        <v>470</v>
      </c>
      <c r="H266" s="34" t="s">
        <v>485</v>
      </c>
      <c r="I266" s="39">
        <v>43712</v>
      </c>
      <c r="J266" s="59"/>
    </row>
    <row r="267" spans="1:10" x14ac:dyDescent="0.25">
      <c r="A267" s="1" t="s">
        <v>84</v>
      </c>
      <c r="B267" s="34" t="s">
        <v>407</v>
      </c>
      <c r="C267" s="36">
        <v>3284.73</v>
      </c>
      <c r="D267" s="1" t="s">
        <v>577</v>
      </c>
      <c r="E267" s="34" t="s">
        <v>334</v>
      </c>
      <c r="F267" s="34" t="s">
        <v>173</v>
      </c>
      <c r="G267" s="1" t="s">
        <v>470</v>
      </c>
      <c r="H267" s="34" t="s">
        <v>486</v>
      </c>
      <c r="I267" s="39">
        <v>43739</v>
      </c>
      <c r="J267" s="59"/>
    </row>
    <row r="268" spans="1:10" x14ac:dyDescent="0.25">
      <c r="A268" s="1" t="s">
        <v>84</v>
      </c>
      <c r="B268" s="34" t="s">
        <v>407</v>
      </c>
      <c r="C268" s="36">
        <v>573.9</v>
      </c>
      <c r="D268" s="1" t="s">
        <v>576</v>
      </c>
      <c r="E268" s="34" t="s">
        <v>334</v>
      </c>
      <c r="F268" s="34" t="s">
        <v>173</v>
      </c>
      <c r="G268" s="1" t="s">
        <v>470</v>
      </c>
      <c r="H268" s="34" t="s">
        <v>486</v>
      </c>
      <c r="I268" s="39">
        <v>43739</v>
      </c>
      <c r="J268" s="59"/>
    </row>
    <row r="269" spans="1:10" x14ac:dyDescent="0.25">
      <c r="A269" s="1" t="s">
        <v>84</v>
      </c>
      <c r="B269" s="34" t="s">
        <v>407</v>
      </c>
      <c r="C269" s="36">
        <v>920.4</v>
      </c>
      <c r="D269" s="1" t="s">
        <v>575</v>
      </c>
      <c r="E269" s="34" t="s">
        <v>334</v>
      </c>
      <c r="F269" s="34" t="s">
        <v>173</v>
      </c>
      <c r="G269" s="1" t="s">
        <v>470</v>
      </c>
      <c r="H269" s="34" t="s">
        <v>486</v>
      </c>
      <c r="I269" s="39">
        <v>43739</v>
      </c>
      <c r="J269" s="59"/>
    </row>
    <row r="270" spans="1:10" x14ac:dyDescent="0.25">
      <c r="A270" s="1" t="s">
        <v>195</v>
      </c>
      <c r="B270" s="34" t="s">
        <v>408</v>
      </c>
      <c r="C270" s="36">
        <v>1423.77</v>
      </c>
      <c r="D270" s="1" t="s">
        <v>574</v>
      </c>
      <c r="E270" s="34" t="s">
        <v>334</v>
      </c>
      <c r="F270" s="34" t="s">
        <v>173</v>
      </c>
      <c r="G270" s="1" t="s">
        <v>470</v>
      </c>
      <c r="H270" s="34" t="s">
        <v>487</v>
      </c>
      <c r="I270" s="39">
        <v>43770</v>
      </c>
      <c r="J270" s="59"/>
    </row>
    <row r="271" spans="1:10" x14ac:dyDescent="0.25">
      <c r="A271" s="1" t="s">
        <v>195</v>
      </c>
      <c r="B271" s="34" t="s">
        <v>408</v>
      </c>
      <c r="C271" s="36">
        <v>3284.73</v>
      </c>
      <c r="D271" s="1" t="s">
        <v>577</v>
      </c>
      <c r="E271" s="34" t="s">
        <v>334</v>
      </c>
      <c r="F271" s="34" t="s">
        <v>173</v>
      </c>
      <c r="G271" s="1" t="s">
        <v>470</v>
      </c>
      <c r="H271" s="34" t="s">
        <v>487</v>
      </c>
      <c r="I271" s="39">
        <v>43770</v>
      </c>
      <c r="J271" s="59"/>
    </row>
    <row r="272" spans="1:10" x14ac:dyDescent="0.25">
      <c r="A272" s="1" t="s">
        <v>195</v>
      </c>
      <c r="B272" s="34" t="s">
        <v>408</v>
      </c>
      <c r="C272" s="36">
        <v>573.9</v>
      </c>
      <c r="D272" s="1" t="s">
        <v>576</v>
      </c>
      <c r="E272" s="34" t="s">
        <v>334</v>
      </c>
      <c r="F272" s="34" t="s">
        <v>173</v>
      </c>
      <c r="G272" s="1" t="s">
        <v>470</v>
      </c>
      <c r="H272" s="34" t="s">
        <v>487</v>
      </c>
      <c r="I272" s="39">
        <v>43770</v>
      </c>
      <c r="J272" s="59"/>
    </row>
    <row r="273" spans="1:10" x14ac:dyDescent="0.25">
      <c r="A273" s="1" t="s">
        <v>195</v>
      </c>
      <c r="B273" s="34" t="s">
        <v>408</v>
      </c>
      <c r="C273" s="36">
        <v>920.4</v>
      </c>
      <c r="D273" s="1" t="s">
        <v>575</v>
      </c>
      <c r="E273" s="34" t="s">
        <v>334</v>
      </c>
      <c r="F273" s="34" t="s">
        <v>173</v>
      </c>
      <c r="G273" s="1" t="s">
        <v>470</v>
      </c>
      <c r="H273" s="34" t="s">
        <v>487</v>
      </c>
      <c r="I273" s="39">
        <v>43770</v>
      </c>
      <c r="J273" s="59"/>
    </row>
    <row r="274" spans="1:10" x14ac:dyDescent="0.25">
      <c r="A274" s="1" t="s">
        <v>224</v>
      </c>
      <c r="B274" s="34" t="s">
        <v>409</v>
      </c>
      <c r="C274" s="36">
        <v>3284.73</v>
      </c>
      <c r="D274" s="1" t="s">
        <v>577</v>
      </c>
      <c r="E274" s="34" t="s">
        <v>334</v>
      </c>
      <c r="F274" s="34" t="s">
        <v>173</v>
      </c>
      <c r="G274" s="1" t="s">
        <v>470</v>
      </c>
      <c r="H274" s="34" t="s">
        <v>488</v>
      </c>
      <c r="I274" s="39">
        <v>43801</v>
      </c>
      <c r="J274" s="59"/>
    </row>
    <row r="275" spans="1:10" x14ac:dyDescent="0.25">
      <c r="A275" s="1" t="s">
        <v>224</v>
      </c>
      <c r="B275" s="34" t="s">
        <v>409</v>
      </c>
      <c r="C275" s="36">
        <v>717.38</v>
      </c>
      <c r="D275" s="1" t="s">
        <v>576</v>
      </c>
      <c r="E275" s="34" t="s">
        <v>334</v>
      </c>
      <c r="F275" s="34" t="s">
        <v>173</v>
      </c>
      <c r="G275" s="1" t="s">
        <v>470</v>
      </c>
      <c r="H275" s="34" t="s">
        <v>488</v>
      </c>
      <c r="I275" s="39">
        <v>43801</v>
      </c>
      <c r="J275" s="59"/>
    </row>
    <row r="276" spans="1:10" ht="15.75" thickBot="1" x14ac:dyDescent="0.3">
      <c r="A276" s="1" t="s">
        <v>224</v>
      </c>
      <c r="B276" s="34" t="s">
        <v>409</v>
      </c>
      <c r="C276" s="36">
        <v>1156.4000000000001</v>
      </c>
      <c r="D276" s="1" t="s">
        <v>575</v>
      </c>
      <c r="E276" s="34" t="s">
        <v>334</v>
      </c>
      <c r="F276" s="34" t="s">
        <v>173</v>
      </c>
      <c r="G276" s="1" t="s">
        <v>470</v>
      </c>
      <c r="H276" s="34" t="s">
        <v>488</v>
      </c>
      <c r="I276" s="39">
        <v>43801</v>
      </c>
      <c r="J276" s="60"/>
    </row>
    <row r="277" spans="1:10" ht="15.75" thickTop="1" x14ac:dyDescent="0.25">
      <c r="A277" s="1" t="s">
        <v>107</v>
      </c>
      <c r="B277" s="34" t="s">
        <v>410</v>
      </c>
      <c r="C277" s="36">
        <v>989.5</v>
      </c>
      <c r="D277" s="1" t="s">
        <v>457</v>
      </c>
      <c r="E277" s="34" t="s">
        <v>334</v>
      </c>
      <c r="F277" s="34" t="s">
        <v>173</v>
      </c>
      <c r="G277" s="1" t="s">
        <v>631</v>
      </c>
      <c r="H277" s="34" t="s">
        <v>489</v>
      </c>
      <c r="I277" s="39">
        <v>43691</v>
      </c>
      <c r="J277" s="45" t="s">
        <v>598</v>
      </c>
    </row>
    <row r="278" spans="1:10" x14ac:dyDescent="0.25">
      <c r="A278" s="1" t="s">
        <v>108</v>
      </c>
      <c r="B278" s="34" t="s">
        <v>426</v>
      </c>
      <c r="C278" s="36">
        <v>810</v>
      </c>
      <c r="D278" s="1" t="s">
        <v>582</v>
      </c>
      <c r="E278" s="34" t="s">
        <v>334</v>
      </c>
      <c r="F278" s="34" t="s">
        <v>173</v>
      </c>
      <c r="G278" s="1" t="s">
        <v>471</v>
      </c>
      <c r="H278" s="34" t="s">
        <v>505</v>
      </c>
      <c r="I278" s="39">
        <v>43544</v>
      </c>
      <c r="J278" s="45" t="s">
        <v>598</v>
      </c>
    </row>
    <row r="279" spans="1:10" ht="15.75" thickBot="1" x14ac:dyDescent="0.3">
      <c r="A279" s="1" t="s">
        <v>83</v>
      </c>
      <c r="B279" s="34" t="s">
        <v>427</v>
      </c>
      <c r="C279" s="36">
        <v>2129</v>
      </c>
      <c r="D279" s="1" t="s">
        <v>582</v>
      </c>
      <c r="E279" s="34" t="s">
        <v>334</v>
      </c>
      <c r="F279" s="34" t="s">
        <v>173</v>
      </c>
      <c r="G279" s="1" t="s">
        <v>471</v>
      </c>
      <c r="H279" s="34" t="s">
        <v>506</v>
      </c>
      <c r="I279" s="39">
        <v>43712</v>
      </c>
      <c r="J279" s="45" t="s">
        <v>598</v>
      </c>
    </row>
    <row r="280" spans="1:10" ht="15.75" thickTop="1" x14ac:dyDescent="0.25">
      <c r="A280" s="1" t="s">
        <v>225</v>
      </c>
      <c r="B280" s="34" t="s">
        <v>342</v>
      </c>
      <c r="C280" s="36">
        <v>1800</v>
      </c>
      <c r="D280" s="37" t="s">
        <v>536</v>
      </c>
      <c r="E280" s="34" t="s">
        <v>334</v>
      </c>
      <c r="F280" s="34" t="s">
        <v>173</v>
      </c>
      <c r="G280" s="1" t="s">
        <v>617</v>
      </c>
      <c r="H280" s="34" t="s">
        <v>253</v>
      </c>
      <c r="I280" s="39">
        <v>43774</v>
      </c>
      <c r="J280" s="58" t="s">
        <v>606</v>
      </c>
    </row>
    <row r="281" spans="1:10" x14ac:dyDescent="0.25">
      <c r="A281" s="1" t="s">
        <v>195</v>
      </c>
      <c r="B281" s="34" t="s">
        <v>343</v>
      </c>
      <c r="C281" s="36">
        <v>390</v>
      </c>
      <c r="D281" s="37" t="s">
        <v>536</v>
      </c>
      <c r="E281" s="34" t="s">
        <v>334</v>
      </c>
      <c r="F281" s="34" t="s">
        <v>173</v>
      </c>
      <c r="G281" s="1" t="s">
        <v>467</v>
      </c>
      <c r="H281" s="34" t="s">
        <v>247</v>
      </c>
      <c r="I281" s="39">
        <v>43801</v>
      </c>
      <c r="J281" s="59" t="s">
        <v>607</v>
      </c>
    </row>
    <row r="282" spans="1:10" x14ac:dyDescent="0.25">
      <c r="A282" s="1" t="s">
        <v>108</v>
      </c>
      <c r="B282" s="34" t="s">
        <v>531</v>
      </c>
      <c r="C282" s="36">
        <v>500</v>
      </c>
      <c r="D282" s="37" t="s">
        <v>536</v>
      </c>
      <c r="E282" s="34" t="s">
        <v>334</v>
      </c>
      <c r="F282" s="34" t="s">
        <v>173</v>
      </c>
      <c r="G282" s="1" t="s">
        <v>615</v>
      </c>
      <c r="H282" s="34" t="s">
        <v>245</v>
      </c>
      <c r="I282" s="39">
        <v>43542</v>
      </c>
      <c r="J282" s="59" t="s">
        <v>608</v>
      </c>
    </row>
    <row r="283" spans="1:10" x14ac:dyDescent="0.25">
      <c r="A283" s="1" t="s">
        <v>84</v>
      </c>
      <c r="B283" s="34" t="s">
        <v>532</v>
      </c>
      <c r="C283" s="36">
        <v>1131.76</v>
      </c>
      <c r="D283" s="37" t="s">
        <v>536</v>
      </c>
      <c r="E283" s="34" t="s">
        <v>334</v>
      </c>
      <c r="F283" s="34" t="s">
        <v>173</v>
      </c>
      <c r="G283" s="1" t="s">
        <v>615</v>
      </c>
      <c r="H283" s="34" t="s">
        <v>249</v>
      </c>
      <c r="I283" s="39">
        <v>43745</v>
      </c>
      <c r="J283" s="59" t="s">
        <v>609</v>
      </c>
    </row>
    <row r="284" spans="1:10" x14ac:dyDescent="0.25">
      <c r="A284" s="1" t="s">
        <v>106</v>
      </c>
      <c r="B284" s="34" t="s">
        <v>355</v>
      </c>
      <c r="C284" s="36">
        <v>250</v>
      </c>
      <c r="D284" s="37" t="s">
        <v>536</v>
      </c>
      <c r="E284" s="34" t="s">
        <v>334</v>
      </c>
      <c r="F284" s="34" t="s">
        <v>173</v>
      </c>
      <c r="G284" s="1" t="s">
        <v>629</v>
      </c>
      <c r="H284" s="34" t="s">
        <v>252</v>
      </c>
      <c r="I284" s="39">
        <v>43571</v>
      </c>
      <c r="J284" s="59" t="s">
        <v>610</v>
      </c>
    </row>
    <row r="285" spans="1:10" x14ac:dyDescent="0.25">
      <c r="A285" s="1" t="s">
        <v>107</v>
      </c>
      <c r="B285" s="34" t="s">
        <v>357</v>
      </c>
      <c r="C285" s="36">
        <v>852.5</v>
      </c>
      <c r="D285" s="37" t="s">
        <v>536</v>
      </c>
      <c r="E285" s="34" t="s">
        <v>334</v>
      </c>
      <c r="F285" s="34" t="s">
        <v>173</v>
      </c>
      <c r="G285" s="1" t="s">
        <v>468</v>
      </c>
      <c r="H285" s="34" t="s">
        <v>251</v>
      </c>
      <c r="I285" s="39">
        <v>43712</v>
      </c>
      <c r="J285" s="59" t="s">
        <v>611</v>
      </c>
    </row>
    <row r="286" spans="1:10" x14ac:dyDescent="0.25">
      <c r="A286" s="1" t="s">
        <v>84</v>
      </c>
      <c r="B286" s="34" t="s">
        <v>231</v>
      </c>
      <c r="C286" s="36">
        <v>1325</v>
      </c>
      <c r="D286" s="37" t="s">
        <v>536</v>
      </c>
      <c r="E286" s="34" t="s">
        <v>334</v>
      </c>
      <c r="F286" s="34" t="s">
        <v>173</v>
      </c>
      <c r="G286" s="1" t="s">
        <v>101</v>
      </c>
      <c r="H286" s="34" t="s">
        <v>249</v>
      </c>
      <c r="I286" s="39">
        <v>43745</v>
      </c>
      <c r="J286" s="59"/>
    </row>
    <row r="287" spans="1:10" x14ac:dyDescent="0.25">
      <c r="A287" s="1" t="s">
        <v>224</v>
      </c>
      <c r="B287" s="34" t="s">
        <v>232</v>
      </c>
      <c r="C287" s="36">
        <v>475</v>
      </c>
      <c r="D287" s="37" t="s">
        <v>536</v>
      </c>
      <c r="E287" s="34" t="s">
        <v>334</v>
      </c>
      <c r="F287" s="34" t="s">
        <v>173</v>
      </c>
      <c r="G287" s="1" t="s">
        <v>101</v>
      </c>
      <c r="H287" s="34" t="s">
        <v>250</v>
      </c>
      <c r="I287" s="39">
        <v>43809</v>
      </c>
      <c r="J287" s="59"/>
    </row>
    <row r="288" spans="1:10" x14ac:dyDescent="0.25">
      <c r="A288" s="1" t="s">
        <v>107</v>
      </c>
      <c r="B288" s="34" t="s">
        <v>233</v>
      </c>
      <c r="C288" s="36">
        <v>1800</v>
      </c>
      <c r="D288" s="37" t="s">
        <v>536</v>
      </c>
      <c r="E288" s="34" t="s">
        <v>334</v>
      </c>
      <c r="F288" s="34" t="s">
        <v>173</v>
      </c>
      <c r="G288" s="1" t="s">
        <v>626</v>
      </c>
      <c r="H288" s="34" t="s">
        <v>251</v>
      </c>
      <c r="I288" s="39">
        <v>43712</v>
      </c>
      <c r="J288" s="59"/>
    </row>
    <row r="289" spans="1:10" x14ac:dyDescent="0.25">
      <c r="A289" s="1" t="s">
        <v>195</v>
      </c>
      <c r="B289" s="34" t="s">
        <v>372</v>
      </c>
      <c r="C289" s="36">
        <v>1800</v>
      </c>
      <c r="D289" s="37" t="s">
        <v>536</v>
      </c>
      <c r="E289" s="34" t="s">
        <v>334</v>
      </c>
      <c r="F289" s="34" t="s">
        <v>173</v>
      </c>
      <c r="G289" s="1" t="s">
        <v>630</v>
      </c>
      <c r="H289" s="34" t="s">
        <v>247</v>
      </c>
      <c r="I289" s="39">
        <v>43801</v>
      </c>
      <c r="J289" s="59"/>
    </row>
    <row r="290" spans="1:10" x14ac:dyDescent="0.25">
      <c r="A290" s="1" t="s">
        <v>332</v>
      </c>
      <c r="B290" s="34" t="s">
        <v>533</v>
      </c>
      <c r="C290" s="36">
        <v>750</v>
      </c>
      <c r="D290" s="37" t="s">
        <v>536</v>
      </c>
      <c r="E290" s="34" t="s">
        <v>334</v>
      </c>
      <c r="F290" s="34" t="s">
        <v>173</v>
      </c>
      <c r="G290" s="1" t="s">
        <v>616</v>
      </c>
      <c r="H290" s="34" t="s">
        <v>475</v>
      </c>
      <c r="I290" s="39">
        <v>43592</v>
      </c>
      <c r="J290" s="59"/>
    </row>
    <row r="291" spans="1:10" x14ac:dyDescent="0.25">
      <c r="A291" s="1" t="s">
        <v>225</v>
      </c>
      <c r="B291" s="34" t="s">
        <v>378</v>
      </c>
      <c r="C291" s="36">
        <v>147.5</v>
      </c>
      <c r="D291" s="37" t="s">
        <v>536</v>
      </c>
      <c r="E291" s="34" t="s">
        <v>334</v>
      </c>
      <c r="F291" s="34" t="s">
        <v>173</v>
      </c>
      <c r="G291" s="1" t="s">
        <v>616</v>
      </c>
      <c r="H291" s="34" t="s">
        <v>253</v>
      </c>
      <c r="I291" s="39">
        <v>43774</v>
      </c>
      <c r="J291" s="59"/>
    </row>
    <row r="292" spans="1:10" x14ac:dyDescent="0.25">
      <c r="A292" s="1" t="s">
        <v>222</v>
      </c>
      <c r="B292" s="34" t="s">
        <v>382</v>
      </c>
      <c r="C292" s="36">
        <v>1800</v>
      </c>
      <c r="D292" s="37" t="s">
        <v>536</v>
      </c>
      <c r="E292" s="34" t="s">
        <v>334</v>
      </c>
      <c r="F292" s="34" t="s">
        <v>173</v>
      </c>
      <c r="G292" s="1" t="s">
        <v>469</v>
      </c>
      <c r="H292" s="34" t="s">
        <v>246</v>
      </c>
      <c r="I292" s="39">
        <v>43619</v>
      </c>
      <c r="J292" s="59"/>
    </row>
    <row r="293" spans="1:10" x14ac:dyDescent="0.25">
      <c r="A293" s="1" t="s">
        <v>223</v>
      </c>
      <c r="B293" s="34" t="s">
        <v>237</v>
      </c>
      <c r="C293" s="36">
        <v>500</v>
      </c>
      <c r="D293" s="37" t="s">
        <v>536</v>
      </c>
      <c r="E293" s="34" t="s">
        <v>334</v>
      </c>
      <c r="F293" s="34" t="s">
        <v>173</v>
      </c>
      <c r="G293" s="1" t="s">
        <v>244</v>
      </c>
      <c r="H293" s="34" t="s">
        <v>248</v>
      </c>
      <c r="I293" s="39">
        <v>43487</v>
      </c>
      <c r="J293" s="59"/>
    </row>
    <row r="294" spans="1:10" x14ac:dyDescent="0.25">
      <c r="A294" s="1" t="s">
        <v>106</v>
      </c>
      <c r="B294" s="34" t="s">
        <v>238</v>
      </c>
      <c r="C294" s="36">
        <v>100</v>
      </c>
      <c r="D294" s="37" t="s">
        <v>536</v>
      </c>
      <c r="E294" s="34" t="s">
        <v>334</v>
      </c>
      <c r="F294" s="34" t="s">
        <v>173</v>
      </c>
      <c r="G294" s="1" t="s">
        <v>244</v>
      </c>
      <c r="H294" s="34" t="s">
        <v>252</v>
      </c>
      <c r="I294" s="39">
        <v>43571</v>
      </c>
      <c r="J294" s="59"/>
    </row>
    <row r="295" spans="1:10" x14ac:dyDescent="0.25">
      <c r="A295" s="1" t="s">
        <v>222</v>
      </c>
      <c r="B295" s="34" t="s">
        <v>394</v>
      </c>
      <c r="C295" s="36">
        <v>875</v>
      </c>
      <c r="D295" s="37" t="s">
        <v>536</v>
      </c>
      <c r="E295" s="34" t="s">
        <v>334</v>
      </c>
      <c r="F295" s="34" t="s">
        <v>173</v>
      </c>
      <c r="G295" s="1" t="s">
        <v>244</v>
      </c>
      <c r="H295" s="34" t="s">
        <v>246</v>
      </c>
      <c r="I295" s="39">
        <v>43619</v>
      </c>
      <c r="J295" s="59"/>
    </row>
    <row r="296" spans="1:10" x14ac:dyDescent="0.25">
      <c r="A296" s="1" t="s">
        <v>337</v>
      </c>
      <c r="B296" s="34" t="s">
        <v>534</v>
      </c>
      <c r="C296" s="36">
        <v>325</v>
      </c>
      <c r="D296" s="37" t="s">
        <v>536</v>
      </c>
      <c r="E296" s="34" t="s">
        <v>334</v>
      </c>
      <c r="F296" s="34" t="s">
        <v>173</v>
      </c>
      <c r="G296" s="1" t="s">
        <v>244</v>
      </c>
      <c r="H296" s="34" t="s">
        <v>251</v>
      </c>
      <c r="I296" s="39">
        <v>43712</v>
      </c>
      <c r="J296" s="59"/>
    </row>
    <row r="297" spans="1:10" ht="15.75" thickBot="1" x14ac:dyDescent="0.3">
      <c r="A297" s="1" t="s">
        <v>106</v>
      </c>
      <c r="B297" s="34" t="s">
        <v>535</v>
      </c>
      <c r="C297" s="36">
        <v>6600</v>
      </c>
      <c r="D297" s="37" t="s">
        <v>548</v>
      </c>
      <c r="E297" s="34" t="s">
        <v>325</v>
      </c>
      <c r="F297" s="34" t="s">
        <v>173</v>
      </c>
      <c r="G297" s="1" t="s">
        <v>632</v>
      </c>
      <c r="H297" s="34" t="s">
        <v>537</v>
      </c>
      <c r="I297" s="39">
        <v>43555</v>
      </c>
      <c r="J297" s="60"/>
    </row>
    <row r="298" spans="1:10" ht="15.75" thickTop="1" x14ac:dyDescent="0.25">
      <c r="A298" s="1" t="s">
        <v>311</v>
      </c>
      <c r="C298" s="35">
        <f>SUM(C181:C297)</f>
        <v>200987.37999999998</v>
      </c>
    </row>
    <row r="300" spans="1:10" x14ac:dyDescent="0.25">
      <c r="A300" s="31" t="s">
        <v>549</v>
      </c>
      <c r="B300" s="1"/>
      <c r="C300" s="40">
        <f>C148+C153+C180+C298</f>
        <v>376664.98</v>
      </c>
      <c r="D300" s="44" t="s">
        <v>316</v>
      </c>
      <c r="E300" s="40">
        <f>SUM(C280:C297)</f>
        <v>21421.760000000002</v>
      </c>
    </row>
    <row r="302" spans="1:10" x14ac:dyDescent="0.25">
      <c r="A302" s="31" t="s">
        <v>612</v>
      </c>
      <c r="B302" s="31"/>
      <c r="C302" s="40">
        <f>C83+C128+C300</f>
        <v>502354.97</v>
      </c>
      <c r="D302" s="44" t="s">
        <v>613</v>
      </c>
      <c r="E302" s="40">
        <f>E83+E128+E300</f>
        <v>87595.59</v>
      </c>
    </row>
  </sheetData>
  <pageMargins left="0.7" right="0.7" top="0.75" bottom="0.75" header="0.3" footer="0.3"/>
  <pageSetup scale="46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L1</vt:lpstr>
      <vt:lpstr>Transaction Detail</vt:lpstr>
      <vt:lpstr>'Transaction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2021-04-12T15:15:44Z</cp:lastPrinted>
  <dcterms:created xsi:type="dcterms:W3CDTF">2021-04-07T19:42:08Z</dcterms:created>
  <dcterms:modified xsi:type="dcterms:W3CDTF">2021-04-12T15:17:04Z</dcterms:modified>
</cp:coreProperties>
</file>