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Pricing\Share\000 - PSC Cases\PSC Case 2021-00103 - Rate Case\DR1 - Dated 03-04-2021\Excel Responses - ISS\"/>
    </mc:Choice>
  </mc:AlternateContent>
  <bookViews>
    <workbookView xWindow="0" yWindow="0" windowWidth="28800" windowHeight="12900"/>
  </bookViews>
  <sheets>
    <sheet name="Calendar Year, Page 1" sheetId="1" r:id="rId1"/>
    <sheet name="Test Year, Page 2" sheetId="2" r:id="rId2"/>
  </sheets>
  <definedNames>
    <definedName name="_xlnm.Print_Titles" localSheetId="0">'Calendar Year, Page 1'!$1:$12</definedName>
    <definedName name="_xlnm.Print_Titles" localSheetId="1">'Test Year, Page 2'!$1:$12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4" i="1" l="1"/>
  <c r="F204" i="1"/>
  <c r="L202" i="1"/>
  <c r="L218" i="2"/>
  <c r="B202" i="1" l="1"/>
  <c r="L197" i="1"/>
  <c r="L196" i="1"/>
  <c r="L195" i="1"/>
  <c r="L194" i="1"/>
  <c r="L193" i="1"/>
  <c r="L192" i="1"/>
  <c r="L191" i="1"/>
  <c r="L190" i="1"/>
  <c r="L189" i="1"/>
  <c r="B189" i="1"/>
  <c r="B190" i="1" s="1"/>
  <c r="L188" i="1"/>
  <c r="L187" i="1"/>
  <c r="M220" i="2" l="1"/>
  <c r="L220" i="2"/>
  <c r="F220" i="2"/>
  <c r="B218" i="2"/>
  <c r="M216" i="2" l="1"/>
  <c r="F216" i="2"/>
  <c r="M42" i="2"/>
  <c r="F42" i="2"/>
  <c r="M35" i="2"/>
  <c r="F35" i="2"/>
  <c r="M19" i="2"/>
  <c r="L17" i="2"/>
  <c r="L16" i="2"/>
  <c r="L19" i="2" s="1"/>
  <c r="F19"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0" i="2"/>
  <c r="L39" i="2"/>
  <c r="L33" i="2"/>
  <c r="L32" i="2"/>
  <c r="L31" i="2"/>
  <c r="L30" i="2"/>
  <c r="L29" i="2"/>
  <c r="L28" i="2"/>
  <c r="L27" i="2"/>
  <c r="L26" i="2"/>
  <c r="L25" i="2"/>
  <c r="L15" i="2"/>
  <c r="L35" i="2" l="1"/>
  <c r="L216" i="2"/>
  <c r="L42" i="2"/>
  <c r="L175" i="1"/>
  <c r="L177" i="1"/>
  <c r="L176"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98" i="1"/>
  <c r="L186" i="1"/>
  <c r="L185" i="1"/>
  <c r="L184" i="1"/>
  <c r="L183" i="1"/>
  <c r="L182" i="1"/>
  <c r="L181" i="1"/>
  <c r="L180" i="1"/>
  <c r="L179" i="1"/>
  <c r="L178"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F200" i="1"/>
  <c r="F34" i="1"/>
  <c r="M224" i="2" l="1"/>
  <c r="L222" i="2"/>
  <c r="L200" i="1"/>
  <c r="L32" i="1"/>
  <c r="L31" i="1"/>
  <c r="L30" i="1"/>
  <c r="L29" i="1"/>
  <c r="L28" i="1"/>
  <c r="L27" i="1"/>
  <c r="L26" i="1"/>
  <c r="L25" i="1"/>
  <c r="F19" i="1"/>
  <c r="L17" i="1"/>
  <c r="L16" i="1"/>
  <c r="L15" i="1"/>
  <c r="L34" i="1" l="1"/>
  <c r="L19" i="1"/>
  <c r="B16" i="2"/>
  <c r="B17" i="2" s="1"/>
  <c r="B25" i="2" s="1"/>
  <c r="B26" i="2" s="1"/>
  <c r="B27" i="2" s="1"/>
  <c r="B28" i="2" s="1"/>
  <c r="B29" i="2" s="1"/>
  <c r="B30" i="2" s="1"/>
  <c r="B31" i="2" s="1"/>
  <c r="B32" i="2" s="1"/>
  <c r="B33" i="2" s="1"/>
  <c r="B39" i="2" s="1"/>
  <c r="L206" i="1" l="1"/>
  <c r="B40" i="2"/>
  <c r="B16" i="1"/>
  <c r="B17" i="1" s="1"/>
  <c r="B25" i="1" s="1"/>
  <c r="B26" i="1" s="1"/>
  <c r="B27" i="1" s="1"/>
  <c r="B28" i="1" l="1"/>
  <c r="B29" i="1" s="1"/>
  <c r="B30" i="1" s="1"/>
  <c r="B31" i="1" s="1"/>
  <c r="B32" i="1" s="1"/>
  <c r="B38" i="1" s="1"/>
  <c r="B39" i="1" s="1"/>
  <c r="B46" i="2"/>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40" i="1" l="1"/>
  <c r="B41" i="1" s="1"/>
  <c r="B42" i="1" s="1"/>
  <c r="B43" i="1" s="1"/>
  <c r="B44" i="1" s="1"/>
  <c r="B45" i="1" s="1"/>
  <c r="B46" i="1" s="1"/>
  <c r="B47" i="1" s="1"/>
  <c r="B48" i="1" s="1"/>
  <c r="B49" i="1" s="1"/>
  <c r="B50" i="1" s="1"/>
  <c r="B51" i="1" s="1"/>
  <c r="B52" i="1" l="1"/>
  <c r="B53" i="1" s="1"/>
  <c r="B54" i="1" l="1"/>
  <c r="B55" i="1" s="1"/>
  <c r="B56" i="1" s="1"/>
  <c r="B57" i="1" s="1"/>
  <c r="B58" i="1" s="1"/>
  <c r="B59" i="1" s="1"/>
  <c r="B60" i="1" s="1"/>
  <c r="B61" i="1" s="1"/>
  <c r="B62" i="1" s="1"/>
  <c r="B63" i="1" s="1"/>
  <c r="B64" i="1" s="1"/>
  <c r="B65" i="1" s="1"/>
  <c r="B66" i="1" s="1"/>
  <c r="B67" i="1" s="1"/>
  <c r="B68" i="1" s="1"/>
  <c r="B69" i="1" s="1"/>
  <c r="B70" i="1" s="1"/>
  <c r="B71" i="1" s="1"/>
  <c r="B72" i="1" s="1"/>
  <c r="B73" i="1" s="1"/>
  <c r="B74" i="1" s="1"/>
  <c r="B75" i="1" l="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l="1"/>
  <c r="B176" i="1" s="1"/>
  <c r="B177" i="1" s="1"/>
  <c r="B178" i="1" s="1"/>
  <c r="B179" i="1" s="1"/>
  <c r="B180" i="1" s="1"/>
  <c r="B181" i="1" s="1"/>
  <c r="B182" i="1" s="1"/>
  <c r="B183" i="1" s="1"/>
  <c r="B184" i="1" s="1"/>
  <c r="B185" i="1" s="1"/>
  <c r="B186" i="1" s="1"/>
  <c r="B187" i="1" s="1"/>
  <c r="B188" i="1" s="1"/>
  <c r="B191" i="1" s="1"/>
  <c r="B192" i="1" s="1"/>
  <c r="B193" i="1" s="1"/>
  <c r="B194" i="1" s="1"/>
  <c r="B195" i="1" s="1"/>
  <c r="B196" i="1" s="1"/>
  <c r="B197" i="1" s="1"/>
  <c r="B198" i="1" s="1"/>
</calcChain>
</file>

<file path=xl/sharedStrings.xml><?xml version="1.0" encoding="utf-8"?>
<sst xmlns="http://schemas.openxmlformats.org/spreadsheetml/2006/main" count="1192" uniqueCount="278">
  <si>
    <t>(a)</t>
  </si>
  <si>
    <t>(b)</t>
  </si>
  <si>
    <t>(c)</t>
  </si>
  <si>
    <t>(d)</t>
  </si>
  <si>
    <t>(e)</t>
  </si>
  <si>
    <t>(f)</t>
  </si>
  <si>
    <t>(g)</t>
  </si>
  <si>
    <t>(h)</t>
  </si>
  <si>
    <t>(i)</t>
  </si>
  <si>
    <t>(j)</t>
  </si>
  <si>
    <t>Line No.</t>
  </si>
  <si>
    <t>Type of</t>
  </si>
  <si>
    <t>Debt Issue</t>
  </si>
  <si>
    <t>Date of</t>
  </si>
  <si>
    <t>Issue</t>
  </si>
  <si>
    <t>Maturity</t>
  </si>
  <si>
    <t>Amount</t>
  </si>
  <si>
    <t>Outstanding</t>
  </si>
  <si>
    <t>Coupon</t>
  </si>
  <si>
    <t>Interest</t>
  </si>
  <si>
    <r>
      <t>Rate</t>
    </r>
    <r>
      <rPr>
        <vertAlign val="superscript"/>
        <sz val="11"/>
        <color theme="1"/>
        <rFont val="Arial"/>
        <family val="2"/>
      </rPr>
      <t>(1)</t>
    </r>
  </si>
  <si>
    <t>Cost Rate</t>
  </si>
  <si>
    <t>at</t>
  </si>
  <si>
    <r>
      <t>Issue</t>
    </r>
    <r>
      <rPr>
        <vertAlign val="superscript"/>
        <sz val="11"/>
        <color theme="1"/>
        <rFont val="Arial"/>
        <family val="2"/>
      </rPr>
      <t>(2)</t>
    </r>
  </si>
  <si>
    <r>
      <t>Maturity</t>
    </r>
    <r>
      <rPr>
        <vertAlign val="superscript"/>
        <sz val="11"/>
        <color theme="1"/>
        <rFont val="Arial"/>
        <family val="2"/>
      </rPr>
      <t>(3)</t>
    </r>
  </si>
  <si>
    <t>Bond Rating</t>
  </si>
  <si>
    <t>at Time of</t>
  </si>
  <si>
    <r>
      <t>Issue</t>
    </r>
    <r>
      <rPr>
        <vertAlign val="superscript"/>
        <sz val="11"/>
        <color theme="1"/>
        <rFont val="Arial"/>
        <family val="2"/>
      </rPr>
      <t>(4)</t>
    </r>
  </si>
  <si>
    <t>Obligation</t>
  </si>
  <si>
    <t>Annualized</t>
  </si>
  <si>
    <t>Cost</t>
  </si>
  <si>
    <t>Col. (d) x (g)</t>
  </si>
  <si>
    <t>A.  Bonds</t>
  </si>
  <si>
    <t>Total Bonds</t>
  </si>
  <si>
    <t>B.  Notes</t>
  </si>
  <si>
    <t>National Rural Utilities Cooperative Finance Corporation ("CFC")</t>
  </si>
  <si>
    <t>Total CFC</t>
  </si>
  <si>
    <t>Rural Utilities Service Notes ("RUS")</t>
  </si>
  <si>
    <t>Total RUS</t>
  </si>
  <si>
    <t>Federal Financing Bank Notes ("FFB")</t>
  </si>
  <si>
    <t>Total FFB</t>
  </si>
  <si>
    <t>Total Long Term Debt and Annualized Cost</t>
  </si>
  <si>
    <t>Annualized Cost Rate [Total Col. (j) / Total Col. (d)]</t>
  </si>
  <si>
    <t>East Kentucky Power Cooperative, Inc.</t>
  </si>
  <si>
    <t>Schedule of Outstanding Long Term Debt</t>
  </si>
  <si>
    <r>
      <t>(1)</t>
    </r>
    <r>
      <rPr>
        <sz val="11"/>
        <color theme="1"/>
        <rFont val="Arial"/>
        <family val="2"/>
      </rPr>
      <t xml:space="preserve"> Nominal Rate</t>
    </r>
  </si>
  <si>
    <r>
      <t>(2)</t>
    </r>
    <r>
      <rPr>
        <sz val="11"/>
        <color theme="1"/>
        <rFont val="Arial"/>
        <family val="2"/>
      </rPr>
      <t xml:space="preserve"> Nominal Rate plus Discount or Premium Amortization</t>
    </r>
  </si>
  <si>
    <r>
      <t>(4)</t>
    </r>
    <r>
      <rPr>
        <sz val="11"/>
        <color theme="1"/>
        <rFont val="Arial"/>
        <family val="2"/>
      </rPr>
      <t xml:space="preserve"> Standard and Poor's, Moody, etc.</t>
    </r>
  </si>
  <si>
    <t>Actual Test</t>
  </si>
  <si>
    <t>Year</t>
  </si>
  <si>
    <t>(k)</t>
  </si>
  <si>
    <r>
      <t>Interest Cost</t>
    </r>
    <r>
      <rPr>
        <vertAlign val="superscript"/>
        <sz val="11"/>
        <color theme="1"/>
        <rFont val="Arial"/>
        <family val="2"/>
      </rPr>
      <t>(5)</t>
    </r>
  </si>
  <si>
    <t>Actual Test Year Cost Rate</t>
  </si>
  <si>
    <r>
      <t>(5)</t>
    </r>
    <r>
      <rPr>
        <sz val="11"/>
        <color theme="1"/>
        <rFont val="Arial"/>
        <family val="2"/>
      </rPr>
      <t xml:space="preserve"> Sum of Accrued Interest Amortization of Discount or Premium and Issuance Cost</t>
    </r>
  </si>
  <si>
    <t>For the Test Year Ended December 31, 2019</t>
  </si>
  <si>
    <t>Private Placement Bonds</t>
  </si>
  <si>
    <t>Fitch BBB / S&amp;P BBB</t>
  </si>
  <si>
    <t>Private Placement Bonds - 2019</t>
  </si>
  <si>
    <t>Cooper Solid Waste Disposal Bonds</t>
  </si>
  <si>
    <t>Not Rated</t>
  </si>
  <si>
    <t>CFC - Term Loan</t>
  </si>
  <si>
    <t>Clean Renewable Energy Bonds</t>
  </si>
  <si>
    <t>New Clean Renewable Energy Bonds</t>
  </si>
  <si>
    <t>Fitch A- / S&amp;P A-</t>
  </si>
  <si>
    <t>NCSC Unsecured - #9061010</t>
  </si>
  <si>
    <t>NCSC Unsecured - #9061011</t>
  </si>
  <si>
    <t>NCSC Unsecured - #9061012</t>
  </si>
  <si>
    <t>NCSC Unsecured - #9061013</t>
  </si>
  <si>
    <t>NCSC Unsecured - #9061014</t>
  </si>
  <si>
    <t>H0615</t>
  </si>
  <si>
    <t>H0635</t>
  </si>
  <si>
    <t>H0640</t>
  </si>
  <si>
    <t>H0645</t>
  </si>
  <si>
    <t>H0655</t>
  </si>
  <si>
    <t>H0670</t>
  </si>
  <si>
    <t>H0660</t>
  </si>
  <si>
    <t>H0665</t>
  </si>
  <si>
    <t>H0675</t>
  </si>
  <si>
    <t>H0680</t>
  </si>
  <si>
    <t>H0685</t>
  </si>
  <si>
    <t>H0690</t>
  </si>
  <si>
    <t>H0695</t>
  </si>
  <si>
    <t>H0700</t>
  </si>
  <si>
    <t>H0705</t>
  </si>
  <si>
    <t>H0710</t>
  </si>
  <si>
    <t>H0715</t>
  </si>
  <si>
    <t>H0720</t>
  </si>
  <si>
    <t>H0725</t>
  </si>
  <si>
    <t>H0730</t>
  </si>
  <si>
    <t>H0735</t>
  </si>
  <si>
    <t>H0740</t>
  </si>
  <si>
    <t>H0745</t>
  </si>
  <si>
    <t>H0750</t>
  </si>
  <si>
    <t>H0755</t>
  </si>
  <si>
    <t>H0760</t>
  </si>
  <si>
    <t>H0765</t>
  </si>
  <si>
    <t>H0770</t>
  </si>
  <si>
    <t>H0775</t>
  </si>
  <si>
    <t>H0780</t>
  </si>
  <si>
    <t>H0785</t>
  </si>
  <si>
    <t>H0790</t>
  </si>
  <si>
    <t>H0795</t>
  </si>
  <si>
    <t>H0800</t>
  </si>
  <si>
    <t>H0805</t>
  </si>
  <si>
    <t>H0810</t>
  </si>
  <si>
    <t>H0815</t>
  </si>
  <si>
    <t>H0820</t>
  </si>
  <si>
    <t>H0825</t>
  </si>
  <si>
    <t>H0830</t>
  </si>
  <si>
    <t>H0835</t>
  </si>
  <si>
    <t>H0840</t>
  </si>
  <si>
    <t>H0845</t>
  </si>
  <si>
    <t>H0850</t>
  </si>
  <si>
    <t>H0855</t>
  </si>
  <si>
    <t>H0860</t>
  </si>
  <si>
    <t>H0865</t>
  </si>
  <si>
    <t>H0870</t>
  </si>
  <si>
    <t>H0875</t>
  </si>
  <si>
    <t>H0880</t>
  </si>
  <si>
    <t>H0885</t>
  </si>
  <si>
    <t>H0890</t>
  </si>
  <si>
    <t>H0895</t>
  </si>
  <si>
    <t>H0900</t>
  </si>
  <si>
    <t>H0905</t>
  </si>
  <si>
    <t>H0910</t>
  </si>
  <si>
    <t>H0915</t>
  </si>
  <si>
    <t>H0920</t>
  </si>
  <si>
    <t>H0925</t>
  </si>
  <si>
    <t>H0930</t>
  </si>
  <si>
    <t>H0935</t>
  </si>
  <si>
    <t>H0940</t>
  </si>
  <si>
    <t>H0945</t>
  </si>
  <si>
    <t>H0950</t>
  </si>
  <si>
    <t>H0955</t>
  </si>
  <si>
    <t>H0960</t>
  </si>
  <si>
    <t>H0965</t>
  </si>
  <si>
    <t>H0970</t>
  </si>
  <si>
    <t>H0975</t>
  </si>
  <si>
    <t>H0980</t>
  </si>
  <si>
    <t>H0985</t>
  </si>
  <si>
    <t>H0990</t>
  </si>
  <si>
    <t>H0995</t>
  </si>
  <si>
    <t>H1000</t>
  </si>
  <si>
    <t>H1005</t>
  </si>
  <si>
    <t>H1010</t>
  </si>
  <si>
    <t>H1015</t>
  </si>
  <si>
    <t>H1020</t>
  </si>
  <si>
    <t>H1025</t>
  </si>
  <si>
    <t>H1030</t>
  </si>
  <si>
    <t>H1035</t>
  </si>
  <si>
    <t>H1040</t>
  </si>
  <si>
    <t>H1045</t>
  </si>
  <si>
    <t>H1050</t>
  </si>
  <si>
    <t>H1055</t>
  </si>
  <si>
    <t>H1060</t>
  </si>
  <si>
    <t>H1065</t>
  </si>
  <si>
    <t>H1070</t>
  </si>
  <si>
    <t>H1075</t>
  </si>
  <si>
    <t>H1080</t>
  </si>
  <si>
    <t>H1085</t>
  </si>
  <si>
    <t>H1090</t>
  </si>
  <si>
    <t>H1095</t>
  </si>
  <si>
    <t>H1100</t>
  </si>
  <si>
    <t>H1105</t>
  </si>
  <si>
    <t>H1110</t>
  </si>
  <si>
    <t>H1115</t>
  </si>
  <si>
    <t>H1120</t>
  </si>
  <si>
    <t>H1125</t>
  </si>
  <si>
    <t>H1130</t>
  </si>
  <si>
    <t>H1135</t>
  </si>
  <si>
    <t>H1140</t>
  </si>
  <si>
    <t>H1145</t>
  </si>
  <si>
    <t>H1150</t>
  </si>
  <si>
    <t>H1155</t>
  </si>
  <si>
    <t>H1160</t>
  </si>
  <si>
    <t>H1165</t>
  </si>
  <si>
    <t>H1170</t>
  </si>
  <si>
    <t>H1175</t>
  </si>
  <si>
    <t>H1180</t>
  </si>
  <si>
    <t>H1185</t>
  </si>
  <si>
    <t>H1190</t>
  </si>
  <si>
    <t>H1195</t>
  </si>
  <si>
    <t>H1200</t>
  </si>
  <si>
    <t>H1205</t>
  </si>
  <si>
    <t>H1210</t>
  </si>
  <si>
    <t>H1215</t>
  </si>
  <si>
    <t>H1220</t>
  </si>
  <si>
    <t>H1225</t>
  </si>
  <si>
    <t>H1230</t>
  </si>
  <si>
    <t>H1235</t>
  </si>
  <si>
    <t>H1240</t>
  </si>
  <si>
    <t>H1245</t>
  </si>
  <si>
    <t>H1250</t>
  </si>
  <si>
    <t>H1255</t>
  </si>
  <si>
    <t>H1260</t>
  </si>
  <si>
    <t>H1265</t>
  </si>
  <si>
    <t>H1270</t>
  </si>
  <si>
    <t>H1275</t>
  </si>
  <si>
    <t>H1280</t>
  </si>
  <si>
    <t>H1285</t>
  </si>
  <si>
    <t>H1290</t>
  </si>
  <si>
    <t>H1295</t>
  </si>
  <si>
    <t>H1300</t>
  </si>
  <si>
    <t>H1305</t>
  </si>
  <si>
    <t>H1310</t>
  </si>
  <si>
    <t>H1315</t>
  </si>
  <si>
    <t>H1320</t>
  </si>
  <si>
    <t>H1325</t>
  </si>
  <si>
    <t>H1330</t>
  </si>
  <si>
    <t>Fitch BBB+ / S&amp;P BBB</t>
  </si>
  <si>
    <t>H1335</t>
  </si>
  <si>
    <t>H1340</t>
  </si>
  <si>
    <t>H1345</t>
  </si>
  <si>
    <t>H1350</t>
  </si>
  <si>
    <t>Fitch BBB+ / S&amp;P A-</t>
  </si>
  <si>
    <t>H1355</t>
  </si>
  <si>
    <t>H1360</t>
  </si>
  <si>
    <t>F1365</t>
  </si>
  <si>
    <t>FFB-25-1</t>
  </si>
  <si>
    <t>Fitch A- / S&amp;P A</t>
  </si>
  <si>
    <t>FFB-26-1</t>
  </si>
  <si>
    <t>F1380</t>
  </si>
  <si>
    <t>FFB-25-2</t>
  </si>
  <si>
    <t>F1390</t>
  </si>
  <si>
    <t>FFB-25-3</t>
  </si>
  <si>
    <t>F1400</t>
  </si>
  <si>
    <t>FFB-25-4</t>
  </si>
  <si>
    <t>FFB-24-5</t>
  </si>
  <si>
    <t>FFB-25-5</t>
  </si>
  <si>
    <t>FFB-24-6</t>
  </si>
  <si>
    <t>FFB-25-6</t>
  </si>
  <si>
    <t>FFB-25-7</t>
  </si>
  <si>
    <t>FFB-26-2</t>
  </si>
  <si>
    <t>FFB-27-1</t>
  </si>
  <si>
    <t>FFB-28-1</t>
  </si>
  <si>
    <t>FFB-24-7</t>
  </si>
  <si>
    <t>FFB-25-8</t>
  </si>
  <si>
    <t>FFB-24-8</t>
  </si>
  <si>
    <t>Fitch BBB+ / S&amp;P A</t>
  </si>
  <si>
    <t>FFB-25-9</t>
  </si>
  <si>
    <t>FFB-24-9</t>
  </si>
  <si>
    <t>FFB-25-10</t>
  </si>
  <si>
    <t>Fitch A- / S%P A-</t>
  </si>
  <si>
    <t>NCSC Unsecured #9061009</t>
  </si>
  <si>
    <t>NCSC Unsecured #9061010</t>
  </si>
  <si>
    <t>NCSC Unsecured #9061011</t>
  </si>
  <si>
    <t>NCSC Unsecured #9061012</t>
  </si>
  <si>
    <t>NCSC Unsecured #9061013</t>
  </si>
  <si>
    <t>NCSC Unsecured #9061014</t>
  </si>
  <si>
    <t>T62-1-B650</t>
  </si>
  <si>
    <t>T62-1-B655</t>
  </si>
  <si>
    <t>Solid Waste Disposal Revenue Bonds</t>
  </si>
  <si>
    <t>First Mortgage Notes</t>
  </si>
  <si>
    <t>First Mortgage Bonds</t>
  </si>
  <si>
    <t>Secured First Mortgage Promissory Note</t>
  </si>
  <si>
    <t>Unsecured Notes</t>
  </si>
  <si>
    <t>Case No. 2021-00103</t>
  </si>
  <si>
    <t>PSC DR1 Response 3.xlsx</t>
  </si>
  <si>
    <t>Schedule B1, Page 2</t>
  </si>
  <si>
    <t xml:space="preserve">  [Total Col. (k) / Total Col. (d)]</t>
  </si>
  <si>
    <t>Unsecured Credit Facility</t>
  </si>
  <si>
    <t>Variable</t>
  </si>
  <si>
    <t>Credit Facility</t>
  </si>
  <si>
    <t>Schedule B1, Page 1</t>
  </si>
  <si>
    <t>For the Year Ended December 31, 2020</t>
  </si>
  <si>
    <t>FFB-24-10</t>
  </si>
  <si>
    <t>FFB-25-11</t>
  </si>
  <si>
    <t>FFB-30-1</t>
  </si>
  <si>
    <t>FFB-24-11</t>
  </si>
  <si>
    <t>FFB-25-12</t>
  </si>
  <si>
    <t>FFB-30-2</t>
  </si>
  <si>
    <t>FFB-31-1</t>
  </si>
  <si>
    <t>FFB-25-13</t>
  </si>
  <si>
    <t>FFB-24-12</t>
  </si>
  <si>
    <t>FFB-25-14</t>
  </si>
  <si>
    <t>FFB-31-2</t>
  </si>
  <si>
    <r>
      <t>(3)</t>
    </r>
    <r>
      <rPr>
        <sz val="11"/>
        <color theme="1"/>
        <rFont val="Arial"/>
        <family val="2"/>
      </rPr>
      <t xml:space="preserve"> Nominal Rate plus Discount or Premium Amortization and Issuance Cost.  Please note that for the Unsecured Credit Facility, the stated interest rate is as of December 31, 2019, as the interest rate is variable.</t>
    </r>
  </si>
  <si>
    <r>
      <t>(3)</t>
    </r>
    <r>
      <rPr>
        <sz val="11"/>
        <color theme="1"/>
        <rFont val="Arial"/>
        <family val="2"/>
      </rPr>
      <t xml:space="preserve"> Nominal Rate plus Discount or Premium Amortization and Issuance Cost.  Please note that for the Unsecured Credit Facility, the stated interest rate is as of December 31, 2020, as the interest rate is variable.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</si>
</sst>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m/d/yyyy;@"/>
    <numFmt numFmtId="165" formatCode="0.000%"/>
  </numFmts>
  <fonts count="4" x14ac:knownFonts="1">
    <font>
      <sz val="11"/>
      <color theme="1"/>
      <name val="Arial"/>
      <family val="2"/>
    </font>
    <font>
      <b/>
      <sz val="11"/>
      <color theme="1"/>
      <name val="Arial"/>
      <family val="2"/>
    </font>
    <font>
      <vertAlign val="superscript"/>
      <sz val="11"/>
      <color theme="1"/>
      <name val="Arial"/>
      <family val="2"/>
    </font>
    <font>
      <u/>
      <sz val="11"/>
      <color theme="1"/>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right style="double">
        <color auto="1"/>
      </right>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double">
        <color auto="1"/>
      </right>
      <top/>
      <bottom style="thin">
        <color indexed="64"/>
      </bottom>
      <diagonal/>
    </border>
  </borders>
  <cellStyleXfs count="1">
    <xf numFmtId="0" fontId="0" fillId="0" borderId="0"/>
  </cellStyleXfs>
  <cellXfs count="52">
    <xf numFmtId="0" fontId="0" fillId="0" borderId="0" xfId="0"/>
    <xf numFmtId="0" fontId="0" fillId="0" borderId="2" xfId="0" applyBorder="1" applyAlignment="1">
      <alignment horizontal="center"/>
    </xf>
    <xf numFmtId="0" fontId="0" fillId="0" borderId="1" xfId="0"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8" fontId="0" fillId="0" borderId="0" xfId="0" applyNumberFormat="1"/>
    <xf numFmtId="0" fontId="0" fillId="0" borderId="6" xfId="0" applyBorder="1"/>
    <xf numFmtId="0" fontId="0" fillId="0" borderId="0" xfId="0" applyBorder="1"/>
    <xf numFmtId="0" fontId="0" fillId="0" borderId="7" xfId="0" applyBorder="1"/>
    <xf numFmtId="0" fontId="0" fillId="0" borderId="8" xfId="0" applyBorder="1"/>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38" fontId="0" fillId="0" borderId="6" xfId="0" applyNumberFormat="1" applyBorder="1" applyAlignment="1">
      <alignment horizontal="center"/>
    </xf>
    <xf numFmtId="164" fontId="0" fillId="0" borderId="0" xfId="0" applyNumberFormat="1" applyBorder="1"/>
    <xf numFmtId="8" fontId="0" fillId="0" borderId="0" xfId="0" applyNumberFormat="1" applyBorder="1"/>
    <xf numFmtId="165" fontId="0" fillId="0" borderId="0" xfId="0" applyNumberFormat="1" applyBorder="1" applyAlignment="1">
      <alignment horizontal="center"/>
    </xf>
    <xf numFmtId="0" fontId="0" fillId="0" borderId="0" xfId="0" applyBorder="1" applyAlignment="1">
      <alignment horizontal="center"/>
    </xf>
    <xf numFmtId="8" fontId="0" fillId="0" borderId="7" xfId="0" applyNumberFormat="1" applyBorder="1"/>
    <xf numFmtId="0" fontId="3" fillId="0" borderId="0" xfId="0" applyFont="1" applyBorder="1"/>
    <xf numFmtId="0" fontId="0" fillId="0" borderId="11" xfId="0" applyBorder="1"/>
    <xf numFmtId="0" fontId="0" fillId="0" borderId="12" xfId="0" applyBorder="1"/>
    <xf numFmtId="8" fontId="0" fillId="0" borderId="12" xfId="0" applyNumberFormat="1" applyBorder="1"/>
    <xf numFmtId="8" fontId="0" fillId="0" borderId="13" xfId="0" applyNumberFormat="1" applyBorder="1"/>
    <xf numFmtId="0" fontId="0" fillId="0" borderId="13" xfId="0" applyBorder="1"/>
    <xf numFmtId="0" fontId="1" fillId="0" borderId="0" xfId="0" applyFont="1" applyAlignment="1">
      <alignment horizontal="right"/>
    </xf>
    <xf numFmtId="0" fontId="2" fillId="0" borderId="0" xfId="0" applyFont="1"/>
    <xf numFmtId="0" fontId="0" fillId="0" borderId="0" xfId="0" applyFill="1" applyBorder="1"/>
    <xf numFmtId="0" fontId="0" fillId="0" borderId="7" xfId="0" applyFill="1" applyBorder="1" applyAlignment="1">
      <alignment horizontal="center"/>
    </xf>
    <xf numFmtId="0" fontId="0" fillId="0" borderId="14" xfId="0" applyFill="1" applyBorder="1" applyAlignment="1">
      <alignment horizontal="center"/>
    </xf>
    <xf numFmtId="0" fontId="0" fillId="0" borderId="12" xfId="0" applyFill="1" applyBorder="1"/>
    <xf numFmtId="0" fontId="0" fillId="0" borderId="0" xfId="0" applyBorder="1" applyAlignment="1">
      <alignment horizontal="center"/>
    </xf>
    <xf numFmtId="164" fontId="0" fillId="0" borderId="0" xfId="0" applyNumberFormat="1" applyBorder="1" applyAlignment="1">
      <alignment horizontal="center"/>
    </xf>
    <xf numFmtId="0" fontId="0" fillId="0" borderId="0" xfId="0" applyBorder="1" applyAlignment="1">
      <alignment horizontal="center"/>
    </xf>
    <xf numFmtId="165" fontId="0" fillId="0" borderId="7" xfId="0" applyNumberFormat="1" applyBorder="1"/>
    <xf numFmtId="0" fontId="0" fillId="0" borderId="0" xfId="0" applyBorder="1" applyAlignment="1">
      <alignment horizontal="center"/>
    </xf>
    <xf numFmtId="0" fontId="0" fillId="0" borderId="0" xfId="0" applyBorder="1" applyAlignment="1">
      <alignment horizontal="center"/>
    </xf>
    <xf numFmtId="165" fontId="0" fillId="0" borderId="0" xfId="0" applyNumberFormat="1" applyBorder="1"/>
    <xf numFmtId="8" fontId="0" fillId="0" borderId="0" xfId="0" applyNumberFormat="1" applyFill="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65" fontId="0" fillId="0" borderId="7" xfId="0" applyNumberFormat="1" applyFill="1"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15"/>
  <sheetViews>
    <sheetView tabSelected="1" zoomScale="80" zoomScaleNormal="80" workbookViewId="0">
      <selection activeCell="L205" sqref="L205"/>
    </sheetView>
  </sheetViews>
  <sheetFormatPr defaultColWidth="15.625" defaultRowHeight="14.25" x14ac:dyDescent="0.2"/>
  <cols>
    <col min="1" max="1" width="4.625" customWidth="1"/>
    <col min="2" max="2" width="10.625" customWidth="1"/>
    <col min="3" max="3" width="37.625" customWidth="1"/>
    <col min="6" max="6" width="18.625" customWidth="1"/>
    <col min="7" max="9" width="13.625" customWidth="1"/>
    <col min="10" max="10" width="20.125" bestFit="1" customWidth="1"/>
    <col min="11" max="11" width="35.625" customWidth="1"/>
    <col min="12" max="12" width="18.625" customWidth="1"/>
  </cols>
  <sheetData>
    <row r="1" spans="2:12" x14ac:dyDescent="0.2">
      <c r="B1" t="s">
        <v>257</v>
      </c>
    </row>
    <row r="2" spans="2:12" ht="15.75" thickBot="1" x14ac:dyDescent="0.3">
      <c r="L2" s="25" t="s">
        <v>263</v>
      </c>
    </row>
    <row r="3" spans="2:12" ht="15" thickTop="1" x14ac:dyDescent="0.2">
      <c r="B3" s="43" t="s">
        <v>43</v>
      </c>
      <c r="C3" s="44"/>
      <c r="D3" s="44"/>
      <c r="E3" s="44"/>
      <c r="F3" s="44"/>
      <c r="G3" s="44"/>
      <c r="H3" s="44"/>
      <c r="I3" s="44"/>
      <c r="J3" s="44"/>
      <c r="K3" s="44"/>
      <c r="L3" s="45"/>
    </row>
    <row r="4" spans="2:12" x14ac:dyDescent="0.2">
      <c r="B4" s="46" t="s">
        <v>256</v>
      </c>
      <c r="C4" s="47"/>
      <c r="D4" s="47"/>
      <c r="E4" s="47"/>
      <c r="F4" s="47"/>
      <c r="G4" s="47"/>
      <c r="H4" s="47"/>
      <c r="I4" s="47"/>
      <c r="J4" s="47"/>
      <c r="K4" s="47"/>
      <c r="L4" s="48"/>
    </row>
    <row r="5" spans="2:12" x14ac:dyDescent="0.2">
      <c r="B5" s="6"/>
      <c r="C5" s="7"/>
      <c r="D5" s="7"/>
      <c r="E5" s="7"/>
      <c r="F5" s="7"/>
      <c r="G5" s="7"/>
      <c r="H5" s="7"/>
      <c r="I5" s="7"/>
      <c r="J5" s="7"/>
      <c r="K5" s="7"/>
      <c r="L5" s="8"/>
    </row>
    <row r="6" spans="2:12" x14ac:dyDescent="0.2">
      <c r="B6" s="46" t="s">
        <v>44</v>
      </c>
      <c r="C6" s="47"/>
      <c r="D6" s="47"/>
      <c r="E6" s="47"/>
      <c r="F6" s="47"/>
      <c r="G6" s="47"/>
      <c r="H6" s="47"/>
      <c r="I6" s="47"/>
      <c r="J6" s="47"/>
      <c r="K6" s="47"/>
      <c r="L6" s="48"/>
    </row>
    <row r="7" spans="2:12" ht="15" thickBot="1" x14ac:dyDescent="0.25">
      <c r="B7" s="49" t="s">
        <v>264</v>
      </c>
      <c r="C7" s="50"/>
      <c r="D7" s="50"/>
      <c r="E7" s="50"/>
      <c r="F7" s="50"/>
      <c r="G7" s="50"/>
      <c r="H7" s="50"/>
      <c r="I7" s="50"/>
      <c r="J7" s="50"/>
      <c r="K7" s="50"/>
      <c r="L7" s="51"/>
    </row>
    <row r="8" spans="2:12" ht="15" thickTop="1" x14ac:dyDescent="0.2">
      <c r="B8" s="9"/>
      <c r="C8" s="1"/>
      <c r="D8" s="1"/>
      <c r="E8" s="1"/>
      <c r="F8" s="1"/>
      <c r="G8" s="1" t="s">
        <v>18</v>
      </c>
      <c r="H8" s="1" t="s">
        <v>21</v>
      </c>
      <c r="I8" s="1" t="s">
        <v>21</v>
      </c>
      <c r="J8" s="1" t="s">
        <v>25</v>
      </c>
      <c r="K8" s="1"/>
      <c r="L8" s="10" t="s">
        <v>29</v>
      </c>
    </row>
    <row r="9" spans="2:12" x14ac:dyDescent="0.2">
      <c r="B9" s="9"/>
      <c r="C9" s="1" t="s">
        <v>11</v>
      </c>
      <c r="D9" s="1" t="s">
        <v>13</v>
      </c>
      <c r="E9" s="1" t="s">
        <v>13</v>
      </c>
      <c r="F9" s="1" t="s">
        <v>16</v>
      </c>
      <c r="G9" s="1" t="s">
        <v>19</v>
      </c>
      <c r="H9" s="1" t="s">
        <v>22</v>
      </c>
      <c r="I9" s="1" t="s">
        <v>22</v>
      </c>
      <c r="J9" s="1" t="s">
        <v>26</v>
      </c>
      <c r="K9" s="1" t="s">
        <v>11</v>
      </c>
      <c r="L9" s="10" t="s">
        <v>30</v>
      </c>
    </row>
    <row r="10" spans="2:12" ht="16.5" x14ac:dyDescent="0.2">
      <c r="B10" s="9"/>
      <c r="C10" s="1" t="s">
        <v>12</v>
      </c>
      <c r="D10" s="1" t="s">
        <v>14</v>
      </c>
      <c r="E10" s="1" t="s">
        <v>15</v>
      </c>
      <c r="F10" s="1" t="s">
        <v>17</v>
      </c>
      <c r="G10" s="1" t="s">
        <v>20</v>
      </c>
      <c r="H10" s="1" t="s">
        <v>23</v>
      </c>
      <c r="I10" s="1" t="s">
        <v>24</v>
      </c>
      <c r="J10" s="1" t="s">
        <v>27</v>
      </c>
      <c r="K10" s="1" t="s">
        <v>28</v>
      </c>
      <c r="L10" s="10" t="s">
        <v>31</v>
      </c>
    </row>
    <row r="11" spans="2:12" x14ac:dyDescent="0.2">
      <c r="B11" s="11" t="s">
        <v>10</v>
      </c>
      <c r="C11" s="2" t="s">
        <v>0</v>
      </c>
      <c r="D11" s="2" t="s">
        <v>1</v>
      </c>
      <c r="E11" s="2" t="s">
        <v>2</v>
      </c>
      <c r="F11" s="2" t="s">
        <v>3</v>
      </c>
      <c r="G11" s="2" t="s">
        <v>4</v>
      </c>
      <c r="H11" s="2" t="s">
        <v>5</v>
      </c>
      <c r="I11" s="2" t="s">
        <v>6</v>
      </c>
      <c r="J11" s="2" t="s">
        <v>7</v>
      </c>
      <c r="K11" s="2" t="s">
        <v>8</v>
      </c>
      <c r="L11" s="12" t="s">
        <v>9</v>
      </c>
    </row>
    <row r="12" spans="2:12" x14ac:dyDescent="0.2">
      <c r="B12" s="6"/>
      <c r="C12" s="7"/>
      <c r="D12" s="7"/>
      <c r="E12" s="7"/>
      <c r="F12" s="7"/>
      <c r="G12" s="7"/>
      <c r="H12" s="7"/>
      <c r="I12" s="7"/>
      <c r="J12" s="7"/>
      <c r="K12" s="7"/>
      <c r="L12" s="8"/>
    </row>
    <row r="13" spans="2:12" x14ac:dyDescent="0.2">
      <c r="B13" s="13"/>
      <c r="C13" s="4" t="s">
        <v>32</v>
      </c>
      <c r="D13" s="7"/>
      <c r="E13" s="7"/>
      <c r="F13" s="7"/>
      <c r="G13" s="7"/>
      <c r="H13" s="7"/>
      <c r="I13" s="7"/>
      <c r="J13" s="7"/>
      <c r="K13" s="7"/>
      <c r="L13" s="8"/>
    </row>
    <row r="14" spans="2:12" x14ac:dyDescent="0.2">
      <c r="B14" s="13"/>
      <c r="C14" s="4"/>
      <c r="D14" s="14"/>
      <c r="E14" s="14"/>
      <c r="F14" s="15"/>
      <c r="G14" s="16"/>
      <c r="H14" s="16"/>
      <c r="I14" s="16"/>
      <c r="J14" s="17"/>
      <c r="K14" s="17"/>
      <c r="L14" s="18"/>
    </row>
    <row r="15" spans="2:12" x14ac:dyDescent="0.2">
      <c r="B15" s="13">
        <v>1</v>
      </c>
      <c r="C15" s="4" t="s">
        <v>55</v>
      </c>
      <c r="D15" s="32">
        <v>41676</v>
      </c>
      <c r="E15" s="32">
        <v>52633</v>
      </c>
      <c r="F15" s="15">
        <v>174000000</v>
      </c>
      <c r="G15" s="16">
        <v>4.6100000000000002E-2</v>
      </c>
      <c r="H15" s="16">
        <v>4.6100000000000002E-2</v>
      </c>
      <c r="I15" s="16">
        <v>4.6100000000000002E-2</v>
      </c>
      <c r="J15" s="17" t="s">
        <v>56</v>
      </c>
      <c r="K15" s="17" t="s">
        <v>253</v>
      </c>
      <c r="L15" s="18">
        <f>ROUND(F15*I15,2)</f>
        <v>8021400</v>
      </c>
    </row>
    <row r="16" spans="2:12" x14ac:dyDescent="0.2">
      <c r="B16" s="13">
        <f>B15+1</f>
        <v>2</v>
      </c>
      <c r="C16" s="4" t="s">
        <v>57</v>
      </c>
      <c r="D16" s="32">
        <v>43573</v>
      </c>
      <c r="E16" s="32">
        <v>54543</v>
      </c>
      <c r="F16" s="15">
        <v>145000000</v>
      </c>
      <c r="G16" s="16">
        <v>4.4499999999999998E-2</v>
      </c>
      <c r="H16" s="16">
        <v>4.4499999999999998E-2</v>
      </c>
      <c r="I16" s="16">
        <v>4.4499999999999998E-2</v>
      </c>
      <c r="J16" s="33" t="s">
        <v>63</v>
      </c>
      <c r="K16" s="17" t="s">
        <v>253</v>
      </c>
      <c r="L16" s="18">
        <f t="shared" ref="L16:L17" si="0">ROUND(F16*I16,2)</f>
        <v>6452500</v>
      </c>
    </row>
    <row r="17" spans="2:12" x14ac:dyDescent="0.2">
      <c r="B17" s="13">
        <f>B16+1</f>
        <v>3</v>
      </c>
      <c r="C17" s="4" t="s">
        <v>58</v>
      </c>
      <c r="D17" s="32">
        <v>34318</v>
      </c>
      <c r="E17" s="32">
        <v>45153</v>
      </c>
      <c r="F17" s="15">
        <v>2100000</v>
      </c>
      <c r="G17" s="16">
        <v>2.4500000000000001E-2</v>
      </c>
      <c r="H17" s="16">
        <v>5.0000000000000001E-3</v>
      </c>
      <c r="I17" s="16">
        <v>5.0000000000000001E-3</v>
      </c>
      <c r="J17" s="17" t="s">
        <v>59</v>
      </c>
      <c r="K17" s="36" t="s">
        <v>251</v>
      </c>
      <c r="L17" s="18">
        <f t="shared" si="0"/>
        <v>10500</v>
      </c>
    </row>
    <row r="18" spans="2:12" x14ac:dyDescent="0.2">
      <c r="B18" s="13"/>
      <c r="C18" s="7"/>
      <c r="D18" s="32"/>
      <c r="E18" s="32"/>
      <c r="F18" s="15"/>
      <c r="G18" s="16"/>
      <c r="H18" s="16"/>
      <c r="I18" s="16"/>
      <c r="J18" s="17"/>
      <c r="K18" s="17"/>
      <c r="L18" s="18"/>
    </row>
    <row r="19" spans="2:12" x14ac:dyDescent="0.2">
      <c r="B19" s="13"/>
      <c r="C19" s="4" t="s">
        <v>33</v>
      </c>
      <c r="D19" s="32"/>
      <c r="E19" s="32"/>
      <c r="F19" s="15">
        <f>SUM(F15:F17)</f>
        <v>321100000</v>
      </c>
      <c r="G19" s="16"/>
      <c r="H19" s="16"/>
      <c r="I19" s="16"/>
      <c r="J19" s="17"/>
      <c r="K19" s="17"/>
      <c r="L19" s="18">
        <f>SUM(L15:L17)</f>
        <v>14484400</v>
      </c>
    </row>
    <row r="20" spans="2:12" x14ac:dyDescent="0.2">
      <c r="B20" s="13"/>
      <c r="C20" s="7"/>
      <c r="D20" s="32"/>
      <c r="E20" s="32"/>
      <c r="F20" s="15"/>
      <c r="G20" s="16"/>
      <c r="H20" s="16"/>
      <c r="I20" s="16"/>
      <c r="J20" s="17"/>
      <c r="K20" s="17"/>
      <c r="L20" s="18"/>
    </row>
    <row r="21" spans="2:12" x14ac:dyDescent="0.2">
      <c r="B21" s="13"/>
      <c r="C21" s="7" t="s">
        <v>34</v>
      </c>
      <c r="D21" s="32"/>
      <c r="E21" s="32"/>
      <c r="F21" s="15"/>
      <c r="G21" s="16"/>
      <c r="H21" s="16"/>
      <c r="I21" s="16"/>
      <c r="J21" s="17"/>
      <c r="K21" s="17"/>
      <c r="L21" s="18"/>
    </row>
    <row r="22" spans="2:12" x14ac:dyDescent="0.2">
      <c r="B22" s="13"/>
      <c r="C22" s="7"/>
      <c r="D22" s="32"/>
      <c r="E22" s="32"/>
      <c r="F22" s="15"/>
      <c r="G22" s="16"/>
      <c r="H22" s="16"/>
      <c r="I22" s="16"/>
      <c r="J22" s="17"/>
      <c r="K22" s="17"/>
      <c r="L22" s="18"/>
    </row>
    <row r="23" spans="2:12" x14ac:dyDescent="0.2">
      <c r="B23" s="13"/>
      <c r="C23" s="19" t="s">
        <v>35</v>
      </c>
      <c r="D23" s="32"/>
      <c r="E23" s="32"/>
      <c r="F23" s="15"/>
      <c r="G23" s="16"/>
      <c r="H23" s="16"/>
      <c r="I23" s="16"/>
      <c r="J23" s="17"/>
      <c r="K23" s="17"/>
      <c r="L23" s="18"/>
    </row>
    <row r="24" spans="2:12" x14ac:dyDescent="0.2">
      <c r="B24" s="13"/>
      <c r="C24" s="19"/>
      <c r="D24" s="32"/>
      <c r="E24" s="32"/>
      <c r="F24" s="15"/>
      <c r="G24" s="16"/>
      <c r="H24" s="16"/>
      <c r="I24" s="16"/>
      <c r="J24" s="17"/>
      <c r="K24" s="17"/>
      <c r="L24" s="18"/>
    </row>
    <row r="25" spans="2:12" x14ac:dyDescent="0.2">
      <c r="B25" s="13">
        <f>B17+1</f>
        <v>4</v>
      </c>
      <c r="C25" s="4" t="s">
        <v>60</v>
      </c>
      <c r="D25" s="32">
        <v>43574</v>
      </c>
      <c r="E25" s="32">
        <v>54543</v>
      </c>
      <c r="F25" s="15">
        <v>96666666.670000002</v>
      </c>
      <c r="G25" s="16">
        <v>4.2999999999999997E-2</v>
      </c>
      <c r="H25" s="16">
        <v>4.2999999999999997E-2</v>
      </c>
      <c r="I25" s="16">
        <v>4.2999999999999997E-2</v>
      </c>
      <c r="J25" s="33" t="s">
        <v>63</v>
      </c>
      <c r="K25" s="17" t="s">
        <v>254</v>
      </c>
      <c r="L25" s="18">
        <f t="shared" ref="L25:L32" si="1">ROUND(F25*I25,2)</f>
        <v>4156666.67</v>
      </c>
    </row>
    <row r="26" spans="2:12" x14ac:dyDescent="0.2">
      <c r="B26" s="13">
        <f>B25+1</f>
        <v>5</v>
      </c>
      <c r="C26" s="4" t="s">
        <v>61</v>
      </c>
      <c r="D26" s="32">
        <v>39484</v>
      </c>
      <c r="E26" s="32">
        <v>45261</v>
      </c>
      <c r="F26" s="15">
        <v>1332628.21</v>
      </c>
      <c r="G26" s="16">
        <v>4.0000000000000001E-3</v>
      </c>
      <c r="H26" s="16">
        <v>4.0000000000000001E-3</v>
      </c>
      <c r="I26" s="16">
        <v>4.0000000000000001E-3</v>
      </c>
      <c r="J26" s="17" t="s">
        <v>59</v>
      </c>
      <c r="K26" s="17" t="s">
        <v>254</v>
      </c>
      <c r="L26" s="18">
        <f t="shared" si="1"/>
        <v>5330.51</v>
      </c>
    </row>
    <row r="27" spans="2:12" x14ac:dyDescent="0.2">
      <c r="B27" s="13">
        <f t="shared" ref="B27:B32" si="2">B26+1</f>
        <v>6</v>
      </c>
      <c r="C27" s="4" t="s">
        <v>62</v>
      </c>
      <c r="D27" s="32">
        <v>42789</v>
      </c>
      <c r="E27" s="32">
        <v>53723</v>
      </c>
      <c r="F27" s="15">
        <v>17074427.73</v>
      </c>
      <c r="G27" s="16">
        <v>1.5599999999999999E-2</v>
      </c>
      <c r="H27" s="16">
        <v>1.5299999999999999E-2</v>
      </c>
      <c r="I27" s="16">
        <v>1.5299999999999999E-2</v>
      </c>
      <c r="J27" s="17" t="s">
        <v>63</v>
      </c>
      <c r="K27" s="17" t="s">
        <v>254</v>
      </c>
      <c r="L27" s="18">
        <f t="shared" si="1"/>
        <v>261238.74</v>
      </c>
    </row>
    <row r="28" spans="2:12" x14ac:dyDescent="0.2">
      <c r="B28" s="13">
        <f t="shared" si="2"/>
        <v>7</v>
      </c>
      <c r="C28" s="4" t="s">
        <v>64</v>
      </c>
      <c r="D28" s="32">
        <v>40542</v>
      </c>
      <c r="E28" s="32">
        <v>44165</v>
      </c>
      <c r="F28" s="15">
        <v>0</v>
      </c>
      <c r="G28" s="16">
        <v>5.0500000000000003E-2</v>
      </c>
      <c r="H28" s="16">
        <v>5.0500000000000003E-2</v>
      </c>
      <c r="I28" s="16">
        <v>5.0500000000000003E-2</v>
      </c>
      <c r="J28" s="17" t="s">
        <v>59</v>
      </c>
      <c r="K28" s="17" t="s">
        <v>255</v>
      </c>
      <c r="L28" s="18">
        <f t="shared" si="1"/>
        <v>0</v>
      </c>
    </row>
    <row r="29" spans="2:12" x14ac:dyDescent="0.2">
      <c r="B29" s="13">
        <f t="shared" si="2"/>
        <v>8</v>
      </c>
      <c r="C29" s="4" t="s">
        <v>65</v>
      </c>
      <c r="D29" s="32">
        <v>40542</v>
      </c>
      <c r="E29" s="32">
        <v>44530</v>
      </c>
      <c r="F29" s="15">
        <v>1544167</v>
      </c>
      <c r="G29" s="16">
        <v>5.1499999999999997E-2</v>
      </c>
      <c r="H29" s="16">
        <v>5.1499999999999997E-2</v>
      </c>
      <c r="I29" s="16">
        <v>5.1499999999999997E-2</v>
      </c>
      <c r="J29" s="17" t="s">
        <v>59</v>
      </c>
      <c r="K29" s="17" t="s">
        <v>255</v>
      </c>
      <c r="L29" s="18">
        <f t="shared" si="1"/>
        <v>79524.600000000006</v>
      </c>
    </row>
    <row r="30" spans="2:12" x14ac:dyDescent="0.2">
      <c r="B30" s="13">
        <f t="shared" si="2"/>
        <v>9</v>
      </c>
      <c r="C30" s="4" t="s">
        <v>66</v>
      </c>
      <c r="D30" s="32">
        <v>40542</v>
      </c>
      <c r="E30" s="32">
        <v>44895</v>
      </c>
      <c r="F30" s="15">
        <v>1389610</v>
      </c>
      <c r="G30" s="16">
        <v>5.2499999999999998E-2</v>
      </c>
      <c r="H30" s="16">
        <v>5.2499999999999998E-2</v>
      </c>
      <c r="I30" s="16">
        <v>5.2499999999999998E-2</v>
      </c>
      <c r="J30" s="17" t="s">
        <v>59</v>
      </c>
      <c r="K30" s="17" t="s">
        <v>255</v>
      </c>
      <c r="L30" s="18">
        <f t="shared" si="1"/>
        <v>72954.53</v>
      </c>
    </row>
    <row r="31" spans="2:12" x14ac:dyDescent="0.2">
      <c r="B31" s="13">
        <f t="shared" si="2"/>
        <v>10</v>
      </c>
      <c r="C31" s="4" t="s">
        <v>67</v>
      </c>
      <c r="D31" s="32">
        <v>40542</v>
      </c>
      <c r="E31" s="32">
        <v>45260</v>
      </c>
      <c r="F31" s="15">
        <v>980127</v>
      </c>
      <c r="G31" s="16">
        <v>5.3999999999999999E-2</v>
      </c>
      <c r="H31" s="16">
        <v>5.3999999999999999E-2</v>
      </c>
      <c r="I31" s="16">
        <v>5.3999999999999999E-2</v>
      </c>
      <c r="J31" s="17" t="s">
        <v>59</v>
      </c>
      <c r="K31" s="17" t="s">
        <v>255</v>
      </c>
      <c r="L31" s="18">
        <f t="shared" si="1"/>
        <v>52926.86</v>
      </c>
    </row>
    <row r="32" spans="2:12" x14ac:dyDescent="0.2">
      <c r="B32" s="13">
        <f t="shared" si="2"/>
        <v>11</v>
      </c>
      <c r="C32" s="4" t="s">
        <v>68</v>
      </c>
      <c r="D32" s="32">
        <v>40542</v>
      </c>
      <c r="E32" s="32">
        <v>45626</v>
      </c>
      <c r="F32" s="15">
        <v>325315</v>
      </c>
      <c r="G32" s="16">
        <v>5.5E-2</v>
      </c>
      <c r="H32" s="16">
        <v>5.5E-2</v>
      </c>
      <c r="I32" s="16">
        <v>5.5E-2</v>
      </c>
      <c r="J32" s="17" t="s">
        <v>59</v>
      </c>
      <c r="K32" s="17" t="s">
        <v>255</v>
      </c>
      <c r="L32" s="18">
        <f t="shared" si="1"/>
        <v>17892.330000000002</v>
      </c>
    </row>
    <row r="33" spans="2:12" x14ac:dyDescent="0.2">
      <c r="B33" s="13"/>
      <c r="C33" s="7"/>
      <c r="D33" s="32"/>
      <c r="E33" s="32"/>
      <c r="F33" s="15"/>
      <c r="G33" s="16"/>
      <c r="H33" s="16"/>
      <c r="I33" s="16"/>
      <c r="J33" s="17"/>
      <c r="K33" s="17"/>
      <c r="L33" s="18"/>
    </row>
    <row r="34" spans="2:12" x14ac:dyDescent="0.2">
      <c r="B34" s="13"/>
      <c r="C34" s="4" t="s">
        <v>36</v>
      </c>
      <c r="D34" s="32"/>
      <c r="E34" s="32"/>
      <c r="F34" s="15">
        <f>SUM(F25:F32)</f>
        <v>119312941.61</v>
      </c>
      <c r="G34" s="16"/>
      <c r="H34" s="16"/>
      <c r="I34" s="16"/>
      <c r="J34" s="17"/>
      <c r="K34" s="17"/>
      <c r="L34" s="18">
        <f>SUM(L25:L32)</f>
        <v>4646534.24</v>
      </c>
    </row>
    <row r="35" spans="2:12" x14ac:dyDescent="0.2">
      <c r="B35" s="13"/>
      <c r="C35" s="7"/>
      <c r="D35" s="32"/>
      <c r="E35" s="32"/>
      <c r="F35" s="15"/>
      <c r="G35" s="16"/>
      <c r="H35" s="16"/>
      <c r="I35" s="16"/>
      <c r="J35" s="17"/>
      <c r="K35" s="17"/>
      <c r="L35" s="18"/>
    </row>
    <row r="36" spans="2:12" x14ac:dyDescent="0.2">
      <c r="B36" s="13"/>
      <c r="C36" s="19" t="s">
        <v>39</v>
      </c>
      <c r="D36" s="32"/>
      <c r="E36" s="32"/>
      <c r="F36" s="15"/>
      <c r="G36" s="16"/>
      <c r="H36" s="16"/>
      <c r="I36" s="16"/>
      <c r="J36" s="17"/>
      <c r="K36" s="17"/>
      <c r="L36" s="18"/>
    </row>
    <row r="37" spans="2:12" x14ac:dyDescent="0.2">
      <c r="B37" s="13"/>
      <c r="C37" s="19"/>
      <c r="D37" s="32"/>
      <c r="E37" s="32"/>
      <c r="F37" s="15"/>
      <c r="G37" s="16"/>
      <c r="H37" s="16"/>
      <c r="I37" s="16"/>
      <c r="J37" s="17"/>
      <c r="K37" s="17"/>
      <c r="L37" s="18"/>
    </row>
    <row r="38" spans="2:12" x14ac:dyDescent="0.2">
      <c r="B38" s="13">
        <f>B32+1</f>
        <v>12</v>
      </c>
      <c r="C38" s="3" t="s">
        <v>72</v>
      </c>
      <c r="D38" s="32">
        <v>37203</v>
      </c>
      <c r="E38" s="32">
        <v>45657</v>
      </c>
      <c r="F38" s="15">
        <v>3459678.82</v>
      </c>
      <c r="G38" s="16">
        <v>4.709E-2</v>
      </c>
      <c r="H38" s="16">
        <v>4.709E-2</v>
      </c>
      <c r="I38" s="16">
        <v>4.709E-2</v>
      </c>
      <c r="J38" s="31" t="s">
        <v>59</v>
      </c>
      <c r="K38" s="36" t="s">
        <v>252</v>
      </c>
      <c r="L38" s="18">
        <f t="shared" ref="L38:L82" si="3">ROUND(F38*I38,2)</f>
        <v>162916.28</v>
      </c>
    </row>
    <row r="39" spans="2:12" x14ac:dyDescent="0.2">
      <c r="B39" s="13">
        <f>B38+1</f>
        <v>13</v>
      </c>
      <c r="C39" s="3" t="s">
        <v>74</v>
      </c>
      <c r="D39" s="32">
        <v>37483</v>
      </c>
      <c r="E39" s="32">
        <v>45657</v>
      </c>
      <c r="F39" s="15">
        <v>4054298.65</v>
      </c>
      <c r="G39" s="16">
        <v>4.6949999999999999E-2</v>
      </c>
      <c r="H39" s="16">
        <v>4.6949999999999999E-2</v>
      </c>
      <c r="I39" s="16">
        <v>4.6949999999999999E-2</v>
      </c>
      <c r="J39" s="31" t="s">
        <v>59</v>
      </c>
      <c r="K39" s="36" t="s">
        <v>252</v>
      </c>
      <c r="L39" s="18">
        <f t="shared" si="3"/>
        <v>190349.32</v>
      </c>
    </row>
    <row r="40" spans="2:12" x14ac:dyDescent="0.2">
      <c r="B40" s="13">
        <f t="shared" ref="B40:B84" si="4">B39+1</f>
        <v>14</v>
      </c>
      <c r="C40" s="3" t="s">
        <v>77</v>
      </c>
      <c r="D40" s="32">
        <v>37490</v>
      </c>
      <c r="E40" s="32">
        <v>45657</v>
      </c>
      <c r="F40" s="15">
        <v>2722657.43</v>
      </c>
      <c r="G40" s="16">
        <v>4.802E-2</v>
      </c>
      <c r="H40" s="16">
        <v>4.802E-2</v>
      </c>
      <c r="I40" s="16">
        <v>4.802E-2</v>
      </c>
      <c r="J40" s="31" t="s">
        <v>59</v>
      </c>
      <c r="K40" s="36" t="s">
        <v>252</v>
      </c>
      <c r="L40" s="18">
        <f t="shared" si="3"/>
        <v>130742.01</v>
      </c>
    </row>
    <row r="41" spans="2:12" x14ac:dyDescent="0.2">
      <c r="B41" s="13">
        <f t="shared" si="4"/>
        <v>15</v>
      </c>
      <c r="C41" s="3" t="s">
        <v>78</v>
      </c>
      <c r="D41" s="32">
        <v>37523</v>
      </c>
      <c r="E41" s="32">
        <v>45657</v>
      </c>
      <c r="F41" s="15">
        <v>3963371.24</v>
      </c>
      <c r="G41" s="16">
        <v>4.3659999999999997E-2</v>
      </c>
      <c r="H41" s="16">
        <v>4.3659999999999997E-2</v>
      </c>
      <c r="I41" s="16">
        <v>4.3659999999999997E-2</v>
      </c>
      <c r="J41" s="31" t="s">
        <v>59</v>
      </c>
      <c r="K41" s="36" t="s">
        <v>252</v>
      </c>
      <c r="L41" s="18">
        <f t="shared" si="3"/>
        <v>173040.79</v>
      </c>
    </row>
    <row r="42" spans="2:12" x14ac:dyDescent="0.2">
      <c r="B42" s="13">
        <f t="shared" si="4"/>
        <v>16</v>
      </c>
      <c r="C42" s="3" t="s">
        <v>79</v>
      </c>
      <c r="D42" s="32">
        <v>37532</v>
      </c>
      <c r="E42" s="32">
        <v>45657</v>
      </c>
      <c r="F42" s="15">
        <v>2643901.0699999998</v>
      </c>
      <c r="G42" s="16">
        <v>4.3749999999999997E-2</v>
      </c>
      <c r="H42" s="16">
        <v>4.3749999999999997E-2</v>
      </c>
      <c r="I42" s="16">
        <v>4.3749999999999997E-2</v>
      </c>
      <c r="J42" s="31" t="s">
        <v>59</v>
      </c>
      <c r="K42" s="36" t="s">
        <v>252</v>
      </c>
      <c r="L42" s="18">
        <f t="shared" si="3"/>
        <v>115670.67</v>
      </c>
    </row>
    <row r="43" spans="2:12" x14ac:dyDescent="0.2">
      <c r="B43" s="13">
        <f t="shared" si="4"/>
        <v>17</v>
      </c>
      <c r="C43" s="3" t="s">
        <v>80</v>
      </c>
      <c r="D43" s="32">
        <v>37565</v>
      </c>
      <c r="E43" s="32">
        <v>45657</v>
      </c>
      <c r="F43" s="15">
        <v>4060397.66</v>
      </c>
      <c r="G43" s="16">
        <v>4.7169999999999997E-2</v>
      </c>
      <c r="H43" s="16">
        <v>4.7169999999999997E-2</v>
      </c>
      <c r="I43" s="16">
        <v>4.7169999999999997E-2</v>
      </c>
      <c r="J43" s="31" t="s">
        <v>59</v>
      </c>
      <c r="K43" s="36" t="s">
        <v>252</v>
      </c>
      <c r="L43" s="18">
        <f t="shared" si="3"/>
        <v>191528.95999999999</v>
      </c>
    </row>
    <row r="44" spans="2:12" x14ac:dyDescent="0.2">
      <c r="B44" s="13">
        <f t="shared" si="4"/>
        <v>18</v>
      </c>
      <c r="C44" s="3" t="s">
        <v>81</v>
      </c>
      <c r="D44" s="32">
        <v>37600</v>
      </c>
      <c r="E44" s="32">
        <v>45657</v>
      </c>
      <c r="F44" s="15">
        <v>2693444.71</v>
      </c>
      <c r="G44" s="16">
        <v>4.6440000000000002E-2</v>
      </c>
      <c r="H44" s="16">
        <v>4.6440000000000002E-2</v>
      </c>
      <c r="I44" s="16">
        <v>4.6440000000000002E-2</v>
      </c>
      <c r="J44" s="31" t="s">
        <v>59</v>
      </c>
      <c r="K44" s="36" t="s">
        <v>252</v>
      </c>
      <c r="L44" s="18">
        <f t="shared" si="3"/>
        <v>125083.57</v>
      </c>
    </row>
    <row r="45" spans="2:12" x14ac:dyDescent="0.2">
      <c r="B45" s="13">
        <f t="shared" si="4"/>
        <v>19</v>
      </c>
      <c r="C45" s="3" t="s">
        <v>82</v>
      </c>
      <c r="D45" s="32">
        <v>37644</v>
      </c>
      <c r="E45" s="32">
        <v>45657</v>
      </c>
      <c r="F45" s="15">
        <v>925844.36</v>
      </c>
      <c r="G45" s="16">
        <v>4.5569999999999999E-2</v>
      </c>
      <c r="H45" s="16">
        <v>4.5569999999999999E-2</v>
      </c>
      <c r="I45" s="16">
        <v>4.5569999999999999E-2</v>
      </c>
      <c r="J45" s="31" t="s">
        <v>59</v>
      </c>
      <c r="K45" s="36" t="s">
        <v>252</v>
      </c>
      <c r="L45" s="18">
        <f t="shared" si="3"/>
        <v>42190.73</v>
      </c>
    </row>
    <row r="46" spans="2:12" x14ac:dyDescent="0.2">
      <c r="B46" s="13">
        <f t="shared" si="4"/>
        <v>20</v>
      </c>
      <c r="C46" s="3" t="s">
        <v>83</v>
      </c>
      <c r="D46" s="32">
        <v>37644</v>
      </c>
      <c r="E46" s="32">
        <v>47848</v>
      </c>
      <c r="F46" s="15">
        <v>0</v>
      </c>
      <c r="G46" s="16">
        <v>4.7899999999999998E-2</v>
      </c>
      <c r="H46" s="16">
        <v>4.7899999999999998E-2</v>
      </c>
      <c r="I46" s="16">
        <v>4.7899999999999998E-2</v>
      </c>
      <c r="J46" s="31" t="s">
        <v>59</v>
      </c>
      <c r="K46" s="36" t="s">
        <v>252</v>
      </c>
      <c r="L46" s="18">
        <f t="shared" si="3"/>
        <v>0</v>
      </c>
    </row>
    <row r="47" spans="2:12" x14ac:dyDescent="0.2">
      <c r="B47" s="13">
        <f t="shared" si="4"/>
        <v>21</v>
      </c>
      <c r="C47" s="3" t="s">
        <v>84</v>
      </c>
      <c r="D47" s="32">
        <v>37679</v>
      </c>
      <c r="E47" s="32">
        <v>47848</v>
      </c>
      <c r="F47" s="15">
        <v>1623553.85</v>
      </c>
      <c r="G47" s="16">
        <v>4.6240000000000003E-2</v>
      </c>
      <c r="H47" s="16">
        <v>4.6240000000000003E-2</v>
      </c>
      <c r="I47" s="16">
        <v>4.6240000000000003E-2</v>
      </c>
      <c r="J47" s="31" t="s">
        <v>59</v>
      </c>
      <c r="K47" s="36" t="s">
        <v>252</v>
      </c>
      <c r="L47" s="18">
        <f t="shared" si="3"/>
        <v>75073.13</v>
      </c>
    </row>
    <row r="48" spans="2:12" x14ac:dyDescent="0.2">
      <c r="B48" s="13">
        <f t="shared" si="4"/>
        <v>22</v>
      </c>
      <c r="C48" s="3" t="s">
        <v>85</v>
      </c>
      <c r="D48" s="32">
        <v>37747</v>
      </c>
      <c r="E48" s="32">
        <v>45657</v>
      </c>
      <c r="F48" s="15">
        <v>1142173.6599999999</v>
      </c>
      <c r="G48" s="16">
        <v>4.4420000000000001E-2</v>
      </c>
      <c r="H48" s="16">
        <v>4.4420000000000001E-2</v>
      </c>
      <c r="I48" s="16">
        <v>4.4420000000000001E-2</v>
      </c>
      <c r="J48" s="31" t="s">
        <v>59</v>
      </c>
      <c r="K48" s="36" t="s">
        <v>252</v>
      </c>
      <c r="L48" s="18">
        <f t="shared" si="3"/>
        <v>50735.35</v>
      </c>
    </row>
    <row r="49" spans="2:12" x14ac:dyDescent="0.2">
      <c r="B49" s="13">
        <f t="shared" si="4"/>
        <v>23</v>
      </c>
      <c r="C49" s="3" t="s">
        <v>86</v>
      </c>
      <c r="D49" s="32">
        <v>37805</v>
      </c>
      <c r="E49" s="32">
        <v>48579</v>
      </c>
      <c r="F49" s="15">
        <v>14400775.85</v>
      </c>
      <c r="G49" s="16">
        <v>4.4600000000000001E-2</v>
      </c>
      <c r="H49" s="16">
        <v>4.4600000000000001E-2</v>
      </c>
      <c r="I49" s="16">
        <v>4.4600000000000001E-2</v>
      </c>
      <c r="J49" s="31" t="s">
        <v>59</v>
      </c>
      <c r="K49" s="36" t="s">
        <v>252</v>
      </c>
      <c r="L49" s="18">
        <f t="shared" si="3"/>
        <v>642274.6</v>
      </c>
    </row>
    <row r="50" spans="2:12" x14ac:dyDescent="0.2">
      <c r="B50" s="13">
        <f t="shared" si="4"/>
        <v>24</v>
      </c>
      <c r="C50" s="3" t="s">
        <v>87</v>
      </c>
      <c r="D50" s="32">
        <v>37819</v>
      </c>
      <c r="E50" s="32">
        <v>48579</v>
      </c>
      <c r="F50" s="15">
        <v>0</v>
      </c>
      <c r="G50" s="16">
        <v>4.8189999999999997E-2</v>
      </c>
      <c r="H50" s="16">
        <v>4.8189999999999997E-2</v>
      </c>
      <c r="I50" s="16">
        <v>4.8189999999999997E-2</v>
      </c>
      <c r="J50" s="31" t="s">
        <v>59</v>
      </c>
      <c r="K50" s="36" t="s">
        <v>252</v>
      </c>
      <c r="L50" s="18">
        <f t="shared" si="3"/>
        <v>0</v>
      </c>
    </row>
    <row r="51" spans="2:12" x14ac:dyDescent="0.2">
      <c r="B51" s="13">
        <f t="shared" si="4"/>
        <v>25</v>
      </c>
      <c r="C51" s="3" t="s">
        <v>88</v>
      </c>
      <c r="D51" s="32">
        <v>37826</v>
      </c>
      <c r="E51" s="32">
        <v>48579</v>
      </c>
      <c r="F51" s="15">
        <v>0</v>
      </c>
      <c r="G51" s="16">
        <v>4.9500000000000002E-2</v>
      </c>
      <c r="H51" s="16">
        <v>4.9500000000000002E-2</v>
      </c>
      <c r="I51" s="16">
        <v>4.9500000000000002E-2</v>
      </c>
      <c r="J51" s="31" t="s">
        <v>59</v>
      </c>
      <c r="K51" s="36" t="s">
        <v>252</v>
      </c>
      <c r="L51" s="18">
        <f t="shared" si="3"/>
        <v>0</v>
      </c>
    </row>
    <row r="52" spans="2:12" x14ac:dyDescent="0.2">
      <c r="B52" s="13">
        <f>B51+1</f>
        <v>26</v>
      </c>
      <c r="C52" s="3" t="s">
        <v>90</v>
      </c>
      <c r="D52" s="32">
        <v>37896</v>
      </c>
      <c r="E52" s="32">
        <v>47848</v>
      </c>
      <c r="F52" s="15">
        <v>0</v>
      </c>
      <c r="G52" s="16">
        <v>4.7530000000000003E-2</v>
      </c>
      <c r="H52" s="16">
        <v>4.7530000000000003E-2</v>
      </c>
      <c r="I52" s="16">
        <v>4.7530000000000003E-2</v>
      </c>
      <c r="J52" s="31" t="s">
        <v>59</v>
      </c>
      <c r="K52" s="36" t="s">
        <v>252</v>
      </c>
      <c r="L52" s="18">
        <f t="shared" si="3"/>
        <v>0</v>
      </c>
    </row>
    <row r="53" spans="2:12" x14ac:dyDescent="0.2">
      <c r="B53" s="13">
        <f t="shared" si="4"/>
        <v>27</v>
      </c>
      <c r="C53" s="3" t="s">
        <v>91</v>
      </c>
      <c r="D53" s="32">
        <v>37896</v>
      </c>
      <c r="E53" s="32">
        <v>45657</v>
      </c>
      <c r="F53" s="15">
        <v>709442.61</v>
      </c>
      <c r="G53" s="16">
        <v>4.5010000000000001E-2</v>
      </c>
      <c r="H53" s="16">
        <v>4.5010000000000001E-2</v>
      </c>
      <c r="I53" s="16">
        <v>4.5010000000000001E-2</v>
      </c>
      <c r="J53" s="31" t="s">
        <v>59</v>
      </c>
      <c r="K53" s="36" t="s">
        <v>252</v>
      </c>
      <c r="L53" s="18">
        <f t="shared" si="3"/>
        <v>31932.01</v>
      </c>
    </row>
    <row r="54" spans="2:12" x14ac:dyDescent="0.2">
      <c r="B54" s="13">
        <f>B53+1</f>
        <v>28</v>
      </c>
      <c r="C54" s="3" t="s">
        <v>97</v>
      </c>
      <c r="D54" s="32">
        <v>38022</v>
      </c>
      <c r="E54" s="32">
        <v>47848</v>
      </c>
      <c r="F54" s="15">
        <v>0</v>
      </c>
      <c r="G54" s="16">
        <v>4.854E-2</v>
      </c>
      <c r="H54" s="16">
        <v>4.854E-2</v>
      </c>
      <c r="I54" s="16">
        <v>4.854E-2</v>
      </c>
      <c r="J54" s="31" t="s">
        <v>59</v>
      </c>
      <c r="K54" s="36" t="s">
        <v>252</v>
      </c>
      <c r="L54" s="18">
        <f t="shared" si="3"/>
        <v>0</v>
      </c>
    </row>
    <row r="55" spans="2:12" x14ac:dyDescent="0.2">
      <c r="B55" s="13">
        <f>B54+1</f>
        <v>29</v>
      </c>
      <c r="C55" s="3" t="s">
        <v>100</v>
      </c>
      <c r="D55" s="32">
        <v>38225</v>
      </c>
      <c r="E55" s="32">
        <v>47848</v>
      </c>
      <c r="F55" s="15">
        <v>0</v>
      </c>
      <c r="G55" s="16">
        <v>4.9209999999999997E-2</v>
      </c>
      <c r="H55" s="16">
        <v>4.9209999999999997E-2</v>
      </c>
      <c r="I55" s="16">
        <v>4.9209999999999997E-2</v>
      </c>
      <c r="J55" s="31" t="s">
        <v>59</v>
      </c>
      <c r="K55" s="36" t="s">
        <v>252</v>
      </c>
      <c r="L55" s="18">
        <f t="shared" si="3"/>
        <v>0</v>
      </c>
    </row>
    <row r="56" spans="2:12" x14ac:dyDescent="0.2">
      <c r="B56" s="13">
        <f t="shared" si="4"/>
        <v>30</v>
      </c>
      <c r="C56" s="3" t="s">
        <v>101</v>
      </c>
      <c r="D56" s="32">
        <v>38292</v>
      </c>
      <c r="E56" s="32">
        <v>47848</v>
      </c>
      <c r="F56" s="15">
        <v>3523680.24</v>
      </c>
      <c r="G56" s="16">
        <v>4.6719999999999998E-2</v>
      </c>
      <c r="H56" s="16">
        <v>4.6719999999999998E-2</v>
      </c>
      <c r="I56" s="16">
        <v>4.6719999999999998E-2</v>
      </c>
      <c r="J56" s="31" t="s">
        <v>59</v>
      </c>
      <c r="K56" s="36" t="s">
        <v>252</v>
      </c>
      <c r="L56" s="18">
        <f t="shared" si="3"/>
        <v>164626.34</v>
      </c>
    </row>
    <row r="57" spans="2:12" x14ac:dyDescent="0.2">
      <c r="B57" s="13">
        <f t="shared" si="4"/>
        <v>31</v>
      </c>
      <c r="C57" s="3" t="s">
        <v>102</v>
      </c>
      <c r="D57" s="32">
        <v>38307</v>
      </c>
      <c r="E57" s="32">
        <v>47848</v>
      </c>
      <c r="F57" s="15">
        <v>0</v>
      </c>
      <c r="G57" s="16">
        <v>4.795E-2</v>
      </c>
      <c r="H57" s="16">
        <v>4.795E-2</v>
      </c>
      <c r="I57" s="16">
        <v>4.795E-2</v>
      </c>
      <c r="J57" s="31" t="s">
        <v>59</v>
      </c>
      <c r="K57" s="36" t="s">
        <v>252</v>
      </c>
      <c r="L57" s="18">
        <f t="shared" si="3"/>
        <v>0</v>
      </c>
    </row>
    <row r="58" spans="2:12" x14ac:dyDescent="0.2">
      <c r="B58" s="13">
        <f t="shared" si="4"/>
        <v>32</v>
      </c>
      <c r="C58" s="3" t="s">
        <v>103</v>
      </c>
      <c r="D58" s="32">
        <v>38307</v>
      </c>
      <c r="E58" s="32">
        <v>45657</v>
      </c>
      <c r="F58" s="15">
        <v>1558649.93</v>
      </c>
      <c r="G58" s="16">
        <v>4.5769999999999998E-2</v>
      </c>
      <c r="H58" s="16">
        <v>4.5769999999999998E-2</v>
      </c>
      <c r="I58" s="16">
        <v>4.5769999999999998E-2</v>
      </c>
      <c r="J58" s="31" t="s">
        <v>59</v>
      </c>
      <c r="K58" s="36" t="s">
        <v>252</v>
      </c>
      <c r="L58" s="18">
        <f t="shared" si="3"/>
        <v>71339.41</v>
      </c>
    </row>
    <row r="59" spans="2:12" x14ac:dyDescent="0.2">
      <c r="B59" s="13">
        <f t="shared" si="4"/>
        <v>33</v>
      </c>
      <c r="C59" s="3" t="s">
        <v>104</v>
      </c>
      <c r="D59" s="32">
        <v>38337</v>
      </c>
      <c r="E59" s="32">
        <v>50770</v>
      </c>
      <c r="F59" s="15">
        <v>0</v>
      </c>
      <c r="G59" s="16">
        <v>4.7440000000000003E-2</v>
      </c>
      <c r="H59" s="16">
        <v>4.7440000000000003E-2</v>
      </c>
      <c r="I59" s="16">
        <v>4.7440000000000003E-2</v>
      </c>
      <c r="J59" s="31" t="s">
        <v>59</v>
      </c>
      <c r="K59" s="36" t="s">
        <v>252</v>
      </c>
      <c r="L59" s="18">
        <f t="shared" si="3"/>
        <v>0</v>
      </c>
    </row>
    <row r="60" spans="2:12" x14ac:dyDescent="0.2">
      <c r="B60" s="13">
        <f t="shared" si="4"/>
        <v>34</v>
      </c>
      <c r="C60" s="3" t="s">
        <v>105</v>
      </c>
      <c r="D60" s="32">
        <v>38343</v>
      </c>
      <c r="E60" s="32">
        <v>50770</v>
      </c>
      <c r="F60" s="15">
        <v>0</v>
      </c>
      <c r="G60" s="16">
        <v>4.8250000000000001E-2</v>
      </c>
      <c r="H60" s="16">
        <v>4.8250000000000001E-2</v>
      </c>
      <c r="I60" s="16">
        <v>4.8250000000000001E-2</v>
      </c>
      <c r="J60" s="31" t="s">
        <v>59</v>
      </c>
      <c r="K60" s="36" t="s">
        <v>252</v>
      </c>
      <c r="L60" s="18">
        <f t="shared" si="3"/>
        <v>0</v>
      </c>
    </row>
    <row r="61" spans="2:12" x14ac:dyDescent="0.2">
      <c r="B61" s="13">
        <f t="shared" si="4"/>
        <v>35</v>
      </c>
      <c r="C61" s="3" t="s">
        <v>106</v>
      </c>
      <c r="D61" s="32">
        <v>38350</v>
      </c>
      <c r="E61" s="32">
        <v>50770</v>
      </c>
      <c r="F61" s="15">
        <v>0</v>
      </c>
      <c r="G61" s="16">
        <v>4.9459999999999997E-2</v>
      </c>
      <c r="H61" s="16">
        <v>4.9459999999999997E-2</v>
      </c>
      <c r="I61" s="16">
        <v>4.9459999999999997E-2</v>
      </c>
      <c r="J61" s="31" t="s">
        <v>59</v>
      </c>
      <c r="K61" s="36" t="s">
        <v>252</v>
      </c>
      <c r="L61" s="18">
        <f t="shared" si="3"/>
        <v>0</v>
      </c>
    </row>
    <row r="62" spans="2:12" x14ac:dyDescent="0.2">
      <c r="B62" s="13">
        <f t="shared" si="4"/>
        <v>36</v>
      </c>
      <c r="C62" s="3" t="s">
        <v>107</v>
      </c>
      <c r="D62" s="32">
        <v>38385</v>
      </c>
      <c r="E62" s="32">
        <v>50770</v>
      </c>
      <c r="F62" s="15">
        <v>17942401.829999998</v>
      </c>
      <c r="G62" s="16">
        <v>4.6580000000000003E-2</v>
      </c>
      <c r="H62" s="16">
        <v>4.6580000000000003E-2</v>
      </c>
      <c r="I62" s="16">
        <v>4.6580000000000003E-2</v>
      </c>
      <c r="J62" s="31" t="s">
        <v>59</v>
      </c>
      <c r="K62" s="36" t="s">
        <v>252</v>
      </c>
      <c r="L62" s="18">
        <f t="shared" si="3"/>
        <v>835757.08</v>
      </c>
    </row>
    <row r="63" spans="2:12" x14ac:dyDescent="0.2">
      <c r="B63" s="13">
        <f t="shared" si="4"/>
        <v>37</v>
      </c>
      <c r="C63" s="3" t="s">
        <v>108</v>
      </c>
      <c r="D63" s="32">
        <v>38391</v>
      </c>
      <c r="E63" s="32">
        <v>50770</v>
      </c>
      <c r="F63" s="15">
        <v>17805996.170000002</v>
      </c>
      <c r="G63" s="16">
        <v>4.4970000000000003E-2</v>
      </c>
      <c r="H63" s="16">
        <v>4.4970000000000003E-2</v>
      </c>
      <c r="I63" s="16">
        <v>4.4970000000000003E-2</v>
      </c>
      <c r="J63" s="31" t="s">
        <v>59</v>
      </c>
      <c r="K63" s="36" t="s">
        <v>252</v>
      </c>
      <c r="L63" s="18">
        <f t="shared" si="3"/>
        <v>800735.65</v>
      </c>
    </row>
    <row r="64" spans="2:12" x14ac:dyDescent="0.2">
      <c r="B64" s="13">
        <f t="shared" si="4"/>
        <v>38</v>
      </c>
      <c r="C64" s="3" t="s">
        <v>109</v>
      </c>
      <c r="D64" s="32">
        <v>38482</v>
      </c>
      <c r="E64" s="32">
        <v>50770</v>
      </c>
      <c r="F64" s="15">
        <v>0</v>
      </c>
      <c r="G64" s="16">
        <v>4.7050000000000002E-2</v>
      </c>
      <c r="H64" s="16">
        <v>4.7050000000000002E-2</v>
      </c>
      <c r="I64" s="16">
        <v>4.7050000000000002E-2</v>
      </c>
      <c r="J64" s="31" t="s">
        <v>59</v>
      </c>
      <c r="K64" s="36" t="s">
        <v>252</v>
      </c>
      <c r="L64" s="18">
        <f t="shared" si="3"/>
        <v>0</v>
      </c>
    </row>
    <row r="65" spans="2:12" x14ac:dyDescent="0.2">
      <c r="B65" s="13">
        <f t="shared" si="4"/>
        <v>39</v>
      </c>
      <c r="C65" s="3" t="s">
        <v>110</v>
      </c>
      <c r="D65" s="32">
        <v>38505</v>
      </c>
      <c r="E65" s="32">
        <v>50770</v>
      </c>
      <c r="F65" s="15">
        <v>17664621.600000001</v>
      </c>
      <c r="G65" s="16">
        <v>4.3319999999999997E-2</v>
      </c>
      <c r="H65" s="16">
        <v>4.3319999999999997E-2</v>
      </c>
      <c r="I65" s="16">
        <v>4.3319999999999997E-2</v>
      </c>
      <c r="J65" s="31" t="s">
        <v>59</v>
      </c>
      <c r="K65" s="36" t="s">
        <v>252</v>
      </c>
      <c r="L65" s="18">
        <f t="shared" si="3"/>
        <v>765231.41</v>
      </c>
    </row>
    <row r="66" spans="2:12" x14ac:dyDescent="0.2">
      <c r="B66" s="13">
        <f t="shared" si="4"/>
        <v>40</v>
      </c>
      <c r="C66" s="3" t="s">
        <v>111</v>
      </c>
      <c r="D66" s="32">
        <v>38510</v>
      </c>
      <c r="E66" s="32">
        <v>50770</v>
      </c>
      <c r="F66" s="15">
        <v>13419872.390000001</v>
      </c>
      <c r="G66" s="16">
        <v>4.3240000000000001E-2</v>
      </c>
      <c r="H66" s="16">
        <v>4.3240000000000001E-2</v>
      </c>
      <c r="I66" s="16">
        <v>4.3240000000000001E-2</v>
      </c>
      <c r="J66" s="31" t="s">
        <v>59</v>
      </c>
      <c r="K66" s="36" t="s">
        <v>252</v>
      </c>
      <c r="L66" s="18">
        <f t="shared" si="3"/>
        <v>580275.28</v>
      </c>
    </row>
    <row r="67" spans="2:12" x14ac:dyDescent="0.2">
      <c r="B67" s="13">
        <f t="shared" si="4"/>
        <v>41</v>
      </c>
      <c r="C67" s="3" t="s">
        <v>112</v>
      </c>
      <c r="D67" s="32">
        <v>38512</v>
      </c>
      <c r="E67" s="32">
        <v>47848</v>
      </c>
      <c r="F67" s="15">
        <v>2944172.68</v>
      </c>
      <c r="G67" s="16">
        <v>4.3529999999999999E-2</v>
      </c>
      <c r="H67" s="16">
        <v>4.3529999999999999E-2</v>
      </c>
      <c r="I67" s="16">
        <v>4.3529999999999999E-2</v>
      </c>
      <c r="J67" s="31" t="s">
        <v>59</v>
      </c>
      <c r="K67" s="36" t="s">
        <v>252</v>
      </c>
      <c r="L67" s="18">
        <f t="shared" si="3"/>
        <v>128159.84</v>
      </c>
    </row>
    <row r="68" spans="2:12" x14ac:dyDescent="0.2">
      <c r="B68" s="13">
        <f t="shared" si="4"/>
        <v>42</v>
      </c>
      <c r="C68" s="3" t="s">
        <v>113</v>
      </c>
      <c r="D68" s="32">
        <v>38590</v>
      </c>
      <c r="E68" s="32">
        <v>50770</v>
      </c>
      <c r="F68" s="15">
        <v>21337516.73</v>
      </c>
      <c r="G68" s="16">
        <v>4.4679999999999997E-2</v>
      </c>
      <c r="H68" s="16">
        <v>4.4679999999999997E-2</v>
      </c>
      <c r="I68" s="16">
        <v>4.4679999999999997E-2</v>
      </c>
      <c r="J68" s="31" t="s">
        <v>59</v>
      </c>
      <c r="K68" s="36" t="s">
        <v>252</v>
      </c>
      <c r="L68" s="18">
        <f t="shared" si="3"/>
        <v>953360.25</v>
      </c>
    </row>
    <row r="69" spans="2:12" x14ac:dyDescent="0.2">
      <c r="B69" s="13">
        <f t="shared" si="4"/>
        <v>43</v>
      </c>
      <c r="C69" s="3" t="s">
        <v>114</v>
      </c>
      <c r="D69" s="32">
        <v>38594</v>
      </c>
      <c r="E69" s="32">
        <v>50770</v>
      </c>
      <c r="F69" s="15">
        <v>21339565.23</v>
      </c>
      <c r="G69" s="16">
        <v>4.4699999999999997E-2</v>
      </c>
      <c r="H69" s="16">
        <v>4.4699999999999997E-2</v>
      </c>
      <c r="I69" s="16">
        <v>4.4699999999999997E-2</v>
      </c>
      <c r="J69" s="31" t="s">
        <v>59</v>
      </c>
      <c r="K69" s="36" t="s">
        <v>252</v>
      </c>
      <c r="L69" s="18">
        <f t="shared" si="3"/>
        <v>953878.57</v>
      </c>
    </row>
    <row r="70" spans="2:12" x14ac:dyDescent="0.2">
      <c r="B70" s="13">
        <f t="shared" si="4"/>
        <v>44</v>
      </c>
      <c r="C70" s="3" t="s">
        <v>115</v>
      </c>
      <c r="D70" s="32">
        <v>38583</v>
      </c>
      <c r="E70" s="32">
        <v>47848</v>
      </c>
      <c r="F70" s="15">
        <v>1943354.47</v>
      </c>
      <c r="G70" s="16">
        <v>4.4850000000000001E-2</v>
      </c>
      <c r="H70" s="16">
        <v>4.4850000000000001E-2</v>
      </c>
      <c r="I70" s="16">
        <v>4.4850000000000001E-2</v>
      </c>
      <c r="J70" s="31" t="s">
        <v>59</v>
      </c>
      <c r="K70" s="36" t="s">
        <v>252</v>
      </c>
      <c r="L70" s="18">
        <f t="shared" si="3"/>
        <v>87159.45</v>
      </c>
    </row>
    <row r="71" spans="2:12" x14ac:dyDescent="0.2">
      <c r="B71" s="13">
        <f t="shared" si="4"/>
        <v>45</v>
      </c>
      <c r="C71" s="3" t="s">
        <v>116</v>
      </c>
      <c r="D71" s="32">
        <v>38639</v>
      </c>
      <c r="E71" s="32">
        <v>50770</v>
      </c>
      <c r="F71" s="15">
        <v>0</v>
      </c>
      <c r="G71" s="16">
        <v>4.7690000000000003E-2</v>
      </c>
      <c r="H71" s="16">
        <v>4.7690000000000003E-2</v>
      </c>
      <c r="I71" s="16">
        <v>4.7690000000000003E-2</v>
      </c>
      <c r="J71" s="31" t="s">
        <v>59</v>
      </c>
      <c r="K71" s="36" t="s">
        <v>252</v>
      </c>
      <c r="L71" s="18">
        <f t="shared" si="3"/>
        <v>0</v>
      </c>
    </row>
    <row r="72" spans="2:12" x14ac:dyDescent="0.2">
      <c r="B72" s="13">
        <f t="shared" si="4"/>
        <v>46</v>
      </c>
      <c r="C72" s="3" t="s">
        <v>117</v>
      </c>
      <c r="D72" s="32">
        <v>38665</v>
      </c>
      <c r="E72" s="32">
        <v>47848</v>
      </c>
      <c r="F72" s="15">
        <v>0</v>
      </c>
      <c r="G72" s="16">
        <v>4.8579999999999998E-2</v>
      </c>
      <c r="H72" s="16">
        <v>4.8579999999999998E-2</v>
      </c>
      <c r="I72" s="16">
        <v>4.8579999999999998E-2</v>
      </c>
      <c r="J72" s="31" t="s">
        <v>59</v>
      </c>
      <c r="K72" s="36" t="s">
        <v>252</v>
      </c>
      <c r="L72" s="18">
        <f t="shared" si="3"/>
        <v>0</v>
      </c>
    </row>
    <row r="73" spans="2:12" x14ac:dyDescent="0.2">
      <c r="B73" s="13">
        <f t="shared" si="4"/>
        <v>47</v>
      </c>
      <c r="C73" s="3" t="s">
        <v>118</v>
      </c>
      <c r="D73" s="32">
        <v>38665</v>
      </c>
      <c r="E73" s="32">
        <v>45657</v>
      </c>
      <c r="F73" s="15">
        <v>0</v>
      </c>
      <c r="G73" s="16">
        <v>4.7890000000000002E-2</v>
      </c>
      <c r="H73" s="16">
        <v>4.7890000000000002E-2</v>
      </c>
      <c r="I73" s="16">
        <v>4.7890000000000002E-2</v>
      </c>
      <c r="J73" s="31" t="s">
        <v>59</v>
      </c>
      <c r="K73" s="36" t="s">
        <v>252</v>
      </c>
      <c r="L73" s="18">
        <f t="shared" si="3"/>
        <v>0</v>
      </c>
    </row>
    <row r="74" spans="2:12" x14ac:dyDescent="0.2">
      <c r="B74" s="13">
        <f t="shared" si="4"/>
        <v>48</v>
      </c>
      <c r="C74" s="3" t="s">
        <v>119</v>
      </c>
      <c r="D74" s="32">
        <v>38803</v>
      </c>
      <c r="E74" s="32">
        <v>48579</v>
      </c>
      <c r="F74" s="15">
        <v>0</v>
      </c>
      <c r="G74" s="16">
        <v>4.8899999999999999E-2</v>
      </c>
      <c r="H74" s="16">
        <v>4.8899999999999999E-2</v>
      </c>
      <c r="I74" s="16">
        <v>4.8899999999999999E-2</v>
      </c>
      <c r="J74" s="31" t="s">
        <v>59</v>
      </c>
      <c r="K74" s="36" t="s">
        <v>252</v>
      </c>
      <c r="L74" s="18">
        <f t="shared" si="3"/>
        <v>0</v>
      </c>
    </row>
    <row r="75" spans="2:12" x14ac:dyDescent="0.2">
      <c r="B75" s="13">
        <f>B74+1</f>
        <v>49</v>
      </c>
      <c r="C75" s="3" t="s">
        <v>125</v>
      </c>
      <c r="D75" s="32">
        <v>39155</v>
      </c>
      <c r="E75" s="32">
        <v>50770</v>
      </c>
      <c r="F75" s="15">
        <v>0</v>
      </c>
      <c r="G75" s="16">
        <v>4.7759999999999997E-2</v>
      </c>
      <c r="H75" s="16">
        <v>4.7759999999999997E-2</v>
      </c>
      <c r="I75" s="16">
        <v>4.7759999999999997E-2</v>
      </c>
      <c r="J75" s="31" t="s">
        <v>59</v>
      </c>
      <c r="K75" s="39" t="s">
        <v>252</v>
      </c>
      <c r="L75" s="18">
        <f t="shared" si="3"/>
        <v>0</v>
      </c>
    </row>
    <row r="76" spans="2:12" x14ac:dyDescent="0.2">
      <c r="B76" s="13">
        <f t="shared" si="4"/>
        <v>50</v>
      </c>
      <c r="C76" s="3" t="s">
        <v>126</v>
      </c>
      <c r="D76" s="32">
        <v>39157</v>
      </c>
      <c r="E76" s="32">
        <v>50770</v>
      </c>
      <c r="F76" s="15">
        <v>0</v>
      </c>
      <c r="G76" s="16">
        <v>4.8120000000000003E-2</v>
      </c>
      <c r="H76" s="16">
        <v>4.8120000000000003E-2</v>
      </c>
      <c r="I76" s="16">
        <v>4.8120000000000003E-2</v>
      </c>
      <c r="J76" s="31" t="s">
        <v>59</v>
      </c>
      <c r="K76" s="39" t="s">
        <v>252</v>
      </c>
      <c r="L76" s="18">
        <f t="shared" si="3"/>
        <v>0</v>
      </c>
    </row>
    <row r="77" spans="2:12" x14ac:dyDescent="0.2">
      <c r="B77" s="13">
        <f t="shared" si="4"/>
        <v>51</v>
      </c>
      <c r="C77" s="3" t="s">
        <v>127</v>
      </c>
      <c r="D77" s="32">
        <v>39387</v>
      </c>
      <c r="E77" s="32">
        <v>51501</v>
      </c>
      <c r="F77" s="15">
        <v>0</v>
      </c>
      <c r="G77" s="16">
        <v>4.8210000000000003E-2</v>
      </c>
      <c r="H77" s="16">
        <v>4.8210000000000003E-2</v>
      </c>
      <c r="I77" s="16">
        <v>4.8210000000000003E-2</v>
      </c>
      <c r="J77" s="31" t="s">
        <v>59</v>
      </c>
      <c r="K77" s="39" t="s">
        <v>252</v>
      </c>
      <c r="L77" s="18">
        <f t="shared" si="3"/>
        <v>0</v>
      </c>
    </row>
    <row r="78" spans="2:12" x14ac:dyDescent="0.2">
      <c r="B78" s="13">
        <f t="shared" si="4"/>
        <v>52</v>
      </c>
      <c r="C78" s="3" t="s">
        <v>128</v>
      </c>
      <c r="D78" s="32">
        <v>39394</v>
      </c>
      <c r="E78" s="32">
        <v>51501</v>
      </c>
      <c r="F78" s="15">
        <v>0</v>
      </c>
      <c r="G78" s="16">
        <v>4.7359999999999999E-2</v>
      </c>
      <c r="H78" s="16">
        <v>4.7359999999999999E-2</v>
      </c>
      <c r="I78" s="16">
        <v>4.7359999999999999E-2</v>
      </c>
      <c r="J78" s="31" t="s">
        <v>59</v>
      </c>
      <c r="K78" s="39" t="s">
        <v>252</v>
      </c>
      <c r="L78" s="18">
        <f t="shared" si="3"/>
        <v>0</v>
      </c>
    </row>
    <row r="79" spans="2:12" x14ac:dyDescent="0.2">
      <c r="B79" s="13">
        <f t="shared" si="4"/>
        <v>53</v>
      </c>
      <c r="C79" s="3" t="s">
        <v>129</v>
      </c>
      <c r="D79" s="32">
        <v>39400</v>
      </c>
      <c r="E79" s="32">
        <v>51501</v>
      </c>
      <c r="F79" s="15">
        <v>39053732.020000003</v>
      </c>
      <c r="G79" s="16">
        <v>4.6690000000000002E-2</v>
      </c>
      <c r="H79" s="16">
        <v>4.6690000000000002E-2</v>
      </c>
      <c r="I79" s="16">
        <v>4.6690000000000002E-2</v>
      </c>
      <c r="J79" s="31" t="s">
        <v>59</v>
      </c>
      <c r="K79" s="39" t="s">
        <v>252</v>
      </c>
      <c r="L79" s="18">
        <f t="shared" si="3"/>
        <v>1823418.75</v>
      </c>
    </row>
    <row r="80" spans="2:12" x14ac:dyDescent="0.2">
      <c r="B80" s="13">
        <f t="shared" si="4"/>
        <v>54</v>
      </c>
      <c r="C80" s="3" t="s">
        <v>130</v>
      </c>
      <c r="D80" s="32">
        <v>39421</v>
      </c>
      <c r="E80" s="32">
        <v>51501</v>
      </c>
      <c r="F80" s="15">
        <v>19321250.609999999</v>
      </c>
      <c r="G80" s="16">
        <v>4.3839999999999997E-2</v>
      </c>
      <c r="H80" s="16">
        <v>4.3839999999999997E-2</v>
      </c>
      <c r="I80" s="16">
        <v>4.3839999999999997E-2</v>
      </c>
      <c r="J80" s="31" t="s">
        <v>59</v>
      </c>
      <c r="K80" s="39" t="s">
        <v>252</v>
      </c>
      <c r="L80" s="18">
        <f t="shared" si="3"/>
        <v>847043.63</v>
      </c>
    </row>
    <row r="81" spans="2:12" x14ac:dyDescent="0.2">
      <c r="B81" s="13">
        <f t="shared" si="4"/>
        <v>55</v>
      </c>
      <c r="C81" s="3" t="s">
        <v>131</v>
      </c>
      <c r="D81" s="32">
        <v>39427</v>
      </c>
      <c r="E81" s="32">
        <v>51501</v>
      </c>
      <c r="F81" s="15">
        <v>39023760.409999996</v>
      </c>
      <c r="G81" s="16">
        <v>4.648E-2</v>
      </c>
      <c r="H81" s="16">
        <v>4.648E-2</v>
      </c>
      <c r="I81" s="16">
        <v>4.648E-2</v>
      </c>
      <c r="J81" s="31" t="s">
        <v>59</v>
      </c>
      <c r="K81" s="39" t="s">
        <v>252</v>
      </c>
      <c r="L81" s="18">
        <f t="shared" si="3"/>
        <v>1813824.38</v>
      </c>
    </row>
    <row r="82" spans="2:12" x14ac:dyDescent="0.2">
      <c r="B82" s="13">
        <f t="shared" si="4"/>
        <v>56</v>
      </c>
      <c r="C82" s="3" t="s">
        <v>132</v>
      </c>
      <c r="D82" s="32">
        <v>39428</v>
      </c>
      <c r="E82" s="32">
        <v>51501</v>
      </c>
      <c r="F82" s="15">
        <v>19272863.699999999</v>
      </c>
      <c r="G82" s="16">
        <v>4.5109999999999997E-2</v>
      </c>
      <c r="H82" s="16">
        <v>4.5109999999999997E-2</v>
      </c>
      <c r="I82" s="16">
        <v>4.5109999999999997E-2</v>
      </c>
      <c r="J82" s="31" t="s">
        <v>59</v>
      </c>
      <c r="K82" s="39" t="s">
        <v>252</v>
      </c>
      <c r="L82" s="18">
        <f t="shared" si="3"/>
        <v>869398.88</v>
      </c>
    </row>
    <row r="83" spans="2:12" x14ac:dyDescent="0.2">
      <c r="B83" s="13">
        <f t="shared" si="4"/>
        <v>57</v>
      </c>
      <c r="C83" s="3" t="s">
        <v>133</v>
      </c>
      <c r="D83" s="32">
        <v>39435</v>
      </c>
      <c r="E83" s="32">
        <v>51501</v>
      </c>
      <c r="F83" s="15">
        <v>38962225.670000002</v>
      </c>
      <c r="G83" s="16">
        <v>4.6050000000000001E-2</v>
      </c>
      <c r="H83" s="16">
        <v>4.6050000000000001E-2</v>
      </c>
      <c r="I83" s="16">
        <v>4.6050000000000001E-2</v>
      </c>
      <c r="J83" s="31" t="s">
        <v>59</v>
      </c>
      <c r="K83" s="39" t="s">
        <v>252</v>
      </c>
      <c r="L83" s="18">
        <f t="shared" ref="L83:L198" si="5">ROUND(F83*I83,2)</f>
        <v>1794210.49</v>
      </c>
    </row>
    <row r="84" spans="2:12" x14ac:dyDescent="0.2">
      <c r="B84" s="13">
        <f t="shared" si="4"/>
        <v>58</v>
      </c>
      <c r="C84" s="3" t="s">
        <v>134</v>
      </c>
      <c r="D84" s="32">
        <v>39450</v>
      </c>
      <c r="E84" s="32">
        <v>48579</v>
      </c>
      <c r="F84" s="15">
        <v>6734774.0800000001</v>
      </c>
      <c r="G84" s="16">
        <v>4.3380000000000002E-2</v>
      </c>
      <c r="H84" s="16">
        <v>4.3380000000000002E-2</v>
      </c>
      <c r="I84" s="16">
        <v>4.3380000000000002E-2</v>
      </c>
      <c r="J84" s="31" t="s">
        <v>59</v>
      </c>
      <c r="K84" s="39" t="s">
        <v>252</v>
      </c>
      <c r="L84" s="18">
        <f t="shared" si="5"/>
        <v>292154.5</v>
      </c>
    </row>
    <row r="85" spans="2:12" x14ac:dyDescent="0.2">
      <c r="B85" s="13">
        <f t="shared" ref="B85:B187" si="6">B84+1</f>
        <v>59</v>
      </c>
      <c r="C85" s="3" t="s">
        <v>135</v>
      </c>
      <c r="D85" s="32">
        <v>39450</v>
      </c>
      <c r="E85" s="32">
        <v>51501</v>
      </c>
      <c r="F85" s="15">
        <v>6185601.8200000003</v>
      </c>
      <c r="G85" s="16">
        <v>4.3959999999999999E-2</v>
      </c>
      <c r="H85" s="16">
        <v>4.3959999999999999E-2</v>
      </c>
      <c r="I85" s="16">
        <v>4.3959999999999999E-2</v>
      </c>
      <c r="J85" s="31" t="s">
        <v>59</v>
      </c>
      <c r="K85" s="39" t="s">
        <v>252</v>
      </c>
      <c r="L85" s="18">
        <f t="shared" si="5"/>
        <v>271919.06</v>
      </c>
    </row>
    <row r="86" spans="2:12" x14ac:dyDescent="0.2">
      <c r="B86" s="13">
        <f t="shared" si="6"/>
        <v>60</v>
      </c>
      <c r="C86" s="3" t="s">
        <v>136</v>
      </c>
      <c r="D86" s="32">
        <v>39456</v>
      </c>
      <c r="E86" s="32">
        <v>51501</v>
      </c>
      <c r="F86" s="15">
        <v>8438622.4600000009</v>
      </c>
      <c r="G86" s="16">
        <v>4.385E-2</v>
      </c>
      <c r="H86" s="16">
        <v>4.385E-2</v>
      </c>
      <c r="I86" s="16">
        <v>4.385E-2</v>
      </c>
      <c r="J86" s="17" t="s">
        <v>59</v>
      </c>
      <c r="K86" s="39" t="s">
        <v>252</v>
      </c>
      <c r="L86" s="18">
        <f t="shared" si="5"/>
        <v>370033.59</v>
      </c>
    </row>
    <row r="87" spans="2:12" x14ac:dyDescent="0.2">
      <c r="B87" s="13">
        <f t="shared" si="6"/>
        <v>61</v>
      </c>
      <c r="C87" s="3" t="s">
        <v>137</v>
      </c>
      <c r="D87" s="32">
        <v>39483</v>
      </c>
      <c r="E87" s="32">
        <v>51501</v>
      </c>
      <c r="F87" s="15">
        <v>15440047.43</v>
      </c>
      <c r="G87" s="16">
        <v>4.3549999999999998E-2</v>
      </c>
      <c r="H87" s="16">
        <v>4.3549999999999998E-2</v>
      </c>
      <c r="I87" s="16">
        <v>4.3549999999999998E-2</v>
      </c>
      <c r="J87" s="17" t="s">
        <v>59</v>
      </c>
      <c r="K87" s="39" t="s">
        <v>252</v>
      </c>
      <c r="L87" s="18">
        <f t="shared" si="5"/>
        <v>672414.07</v>
      </c>
    </row>
    <row r="88" spans="2:12" x14ac:dyDescent="0.2">
      <c r="B88" s="13">
        <f t="shared" si="6"/>
        <v>62</v>
      </c>
      <c r="C88" s="3" t="s">
        <v>138</v>
      </c>
      <c r="D88" s="32">
        <v>39490</v>
      </c>
      <c r="E88" s="32">
        <v>51501</v>
      </c>
      <c r="F88" s="15">
        <v>15447651.699999999</v>
      </c>
      <c r="G88" s="16">
        <v>4.3679999999999997E-2</v>
      </c>
      <c r="H88" s="16">
        <v>4.3679999999999997E-2</v>
      </c>
      <c r="I88" s="16">
        <v>4.3679999999999997E-2</v>
      </c>
      <c r="J88" s="17" t="s">
        <v>59</v>
      </c>
      <c r="K88" s="39" t="s">
        <v>252</v>
      </c>
      <c r="L88" s="18">
        <f t="shared" si="5"/>
        <v>674753.43</v>
      </c>
    </row>
    <row r="89" spans="2:12" x14ac:dyDescent="0.2">
      <c r="B89" s="13">
        <f t="shared" si="6"/>
        <v>63</v>
      </c>
      <c r="C89" s="3" t="s">
        <v>139</v>
      </c>
      <c r="D89" s="32">
        <v>39590</v>
      </c>
      <c r="E89" s="32">
        <v>51501</v>
      </c>
      <c r="F89" s="15">
        <v>19425021.329999998</v>
      </c>
      <c r="G89" s="16">
        <v>4.5269999999999998E-2</v>
      </c>
      <c r="H89" s="16">
        <v>4.5269999999999998E-2</v>
      </c>
      <c r="I89" s="16">
        <v>4.5269999999999998E-2</v>
      </c>
      <c r="J89" s="17" t="s">
        <v>59</v>
      </c>
      <c r="K89" s="39" t="s">
        <v>252</v>
      </c>
      <c r="L89" s="18">
        <f t="shared" si="5"/>
        <v>879370.72</v>
      </c>
    </row>
    <row r="90" spans="2:12" x14ac:dyDescent="0.2">
      <c r="B90" s="13">
        <f t="shared" si="6"/>
        <v>64</v>
      </c>
      <c r="C90" s="3" t="s">
        <v>140</v>
      </c>
      <c r="D90" s="32">
        <v>39598</v>
      </c>
      <c r="E90" s="32">
        <v>51501</v>
      </c>
      <c r="F90" s="15">
        <v>0</v>
      </c>
      <c r="G90" s="16">
        <v>4.7539999999999999E-2</v>
      </c>
      <c r="H90" s="16">
        <v>4.7539999999999999E-2</v>
      </c>
      <c r="I90" s="16">
        <v>4.7539999999999999E-2</v>
      </c>
      <c r="J90" s="17" t="s">
        <v>59</v>
      </c>
      <c r="K90" s="39" t="s">
        <v>252</v>
      </c>
      <c r="L90" s="18">
        <f t="shared" si="5"/>
        <v>0</v>
      </c>
    </row>
    <row r="91" spans="2:12" x14ac:dyDescent="0.2">
      <c r="B91" s="13">
        <f t="shared" si="6"/>
        <v>65</v>
      </c>
      <c r="C91" s="3" t="s">
        <v>141</v>
      </c>
      <c r="D91" s="32">
        <v>39603</v>
      </c>
      <c r="E91" s="32">
        <v>51501</v>
      </c>
      <c r="F91" s="15">
        <v>19494005.579999998</v>
      </c>
      <c r="G91" s="16">
        <v>4.623E-2</v>
      </c>
      <c r="H91" s="16">
        <v>4.623E-2</v>
      </c>
      <c r="I91" s="16">
        <v>4.623E-2</v>
      </c>
      <c r="J91" s="17" t="s">
        <v>59</v>
      </c>
      <c r="K91" s="39" t="s">
        <v>252</v>
      </c>
      <c r="L91" s="18">
        <f t="shared" si="5"/>
        <v>901207.88</v>
      </c>
    </row>
    <row r="92" spans="2:12" x14ac:dyDescent="0.2">
      <c r="B92" s="13">
        <f t="shared" si="6"/>
        <v>66</v>
      </c>
      <c r="C92" s="3" t="s">
        <v>142</v>
      </c>
      <c r="D92" s="32">
        <v>39735</v>
      </c>
      <c r="E92" s="32">
        <v>51501</v>
      </c>
      <c r="F92" s="15">
        <v>6085611.2599999998</v>
      </c>
      <c r="G92" s="16">
        <v>4.2979999999999997E-2</v>
      </c>
      <c r="H92" s="16">
        <v>4.2979999999999997E-2</v>
      </c>
      <c r="I92" s="16">
        <v>4.2979999999999997E-2</v>
      </c>
      <c r="J92" s="17" t="s">
        <v>59</v>
      </c>
      <c r="K92" s="39" t="s">
        <v>252</v>
      </c>
      <c r="L92" s="18">
        <f t="shared" si="5"/>
        <v>261559.57</v>
      </c>
    </row>
    <row r="93" spans="2:12" x14ac:dyDescent="0.2">
      <c r="B93" s="13">
        <f t="shared" si="6"/>
        <v>67</v>
      </c>
      <c r="C93" s="3" t="s">
        <v>143</v>
      </c>
      <c r="D93" s="32">
        <v>39735</v>
      </c>
      <c r="E93" s="32">
        <v>48579</v>
      </c>
      <c r="F93" s="15">
        <v>2613447.7599999998</v>
      </c>
      <c r="G93" s="16">
        <v>4.3060000000000001E-2</v>
      </c>
      <c r="H93" s="16">
        <v>4.3060000000000001E-2</v>
      </c>
      <c r="I93" s="16">
        <v>4.3060000000000001E-2</v>
      </c>
      <c r="J93" s="17" t="s">
        <v>59</v>
      </c>
      <c r="K93" s="39" t="s">
        <v>252</v>
      </c>
      <c r="L93" s="18">
        <f t="shared" si="5"/>
        <v>112535.06</v>
      </c>
    </row>
    <row r="94" spans="2:12" x14ac:dyDescent="0.2">
      <c r="B94" s="13">
        <f t="shared" si="6"/>
        <v>68</v>
      </c>
      <c r="C94" s="3" t="s">
        <v>144</v>
      </c>
      <c r="D94" s="32">
        <v>39759</v>
      </c>
      <c r="E94" s="32">
        <v>51501</v>
      </c>
      <c r="F94" s="15">
        <v>19294204.399999999</v>
      </c>
      <c r="G94" s="16">
        <v>4.3470000000000002E-2</v>
      </c>
      <c r="H94" s="16">
        <v>4.3470000000000002E-2</v>
      </c>
      <c r="I94" s="16">
        <v>4.3470000000000002E-2</v>
      </c>
      <c r="J94" s="17" t="s">
        <v>59</v>
      </c>
      <c r="K94" s="39" t="s">
        <v>252</v>
      </c>
      <c r="L94" s="18">
        <f t="shared" si="5"/>
        <v>838719.07</v>
      </c>
    </row>
    <row r="95" spans="2:12" x14ac:dyDescent="0.2">
      <c r="B95" s="13">
        <f t="shared" si="6"/>
        <v>69</v>
      </c>
      <c r="C95" s="3" t="s">
        <v>145</v>
      </c>
      <c r="D95" s="32">
        <v>39762</v>
      </c>
      <c r="E95" s="32">
        <v>51501</v>
      </c>
      <c r="F95" s="15">
        <v>19336565.719999999</v>
      </c>
      <c r="G95" s="16">
        <v>4.4049999999999999E-2</v>
      </c>
      <c r="H95" s="16">
        <v>4.4049999999999999E-2</v>
      </c>
      <c r="I95" s="16">
        <v>4.4049999999999999E-2</v>
      </c>
      <c r="J95" s="17" t="s">
        <v>59</v>
      </c>
      <c r="K95" s="39" t="s">
        <v>252</v>
      </c>
      <c r="L95" s="18">
        <f t="shared" si="5"/>
        <v>851775.72</v>
      </c>
    </row>
    <row r="96" spans="2:12" x14ac:dyDescent="0.2">
      <c r="B96" s="13">
        <f t="shared" si="6"/>
        <v>70</v>
      </c>
      <c r="C96" s="3" t="s">
        <v>146</v>
      </c>
      <c r="D96" s="32">
        <v>39800</v>
      </c>
      <c r="E96" s="32">
        <v>51501</v>
      </c>
      <c r="F96" s="15">
        <v>5366922.88</v>
      </c>
      <c r="G96" s="16">
        <v>2.8459999999999999E-2</v>
      </c>
      <c r="H96" s="16">
        <v>2.8459999999999999E-2</v>
      </c>
      <c r="I96" s="16">
        <v>2.8459999999999999E-2</v>
      </c>
      <c r="J96" s="17" t="s">
        <v>59</v>
      </c>
      <c r="K96" s="39" t="s">
        <v>252</v>
      </c>
      <c r="L96" s="18">
        <f t="shared" si="5"/>
        <v>152742.63</v>
      </c>
    </row>
    <row r="97" spans="2:12" x14ac:dyDescent="0.2">
      <c r="B97" s="13">
        <f t="shared" si="6"/>
        <v>71</v>
      </c>
      <c r="C97" s="3" t="s">
        <v>147</v>
      </c>
      <c r="D97" s="32">
        <v>39889</v>
      </c>
      <c r="E97" s="32">
        <v>50770</v>
      </c>
      <c r="F97" s="15">
        <v>2631132.19</v>
      </c>
      <c r="G97" s="16">
        <v>3.8010000000000002E-2</v>
      </c>
      <c r="H97" s="16">
        <v>3.8010000000000002E-2</v>
      </c>
      <c r="I97" s="16">
        <v>3.8010000000000002E-2</v>
      </c>
      <c r="J97" s="17" t="s">
        <v>59</v>
      </c>
      <c r="K97" s="39" t="s">
        <v>252</v>
      </c>
      <c r="L97" s="18">
        <f t="shared" si="5"/>
        <v>100009.33</v>
      </c>
    </row>
    <row r="98" spans="2:12" x14ac:dyDescent="0.2">
      <c r="B98" s="13">
        <f t="shared" si="6"/>
        <v>72</v>
      </c>
      <c r="C98" s="3" t="s">
        <v>148</v>
      </c>
      <c r="D98" s="32">
        <v>39919</v>
      </c>
      <c r="E98" s="32">
        <v>51501</v>
      </c>
      <c r="F98" s="15">
        <v>18741902.09</v>
      </c>
      <c r="G98" s="16">
        <v>3.6510000000000001E-2</v>
      </c>
      <c r="H98" s="16">
        <v>3.6510000000000001E-2</v>
      </c>
      <c r="I98" s="16">
        <v>3.6510000000000001E-2</v>
      </c>
      <c r="J98" s="17" t="s">
        <v>59</v>
      </c>
      <c r="K98" s="39" t="s">
        <v>252</v>
      </c>
      <c r="L98" s="18">
        <f t="shared" si="5"/>
        <v>684266.85</v>
      </c>
    </row>
    <row r="99" spans="2:12" x14ac:dyDescent="0.2">
      <c r="B99" s="13">
        <f t="shared" si="6"/>
        <v>73</v>
      </c>
      <c r="C99" s="3" t="s">
        <v>149</v>
      </c>
      <c r="D99" s="32">
        <v>39948</v>
      </c>
      <c r="E99" s="32">
        <v>51501</v>
      </c>
      <c r="F99" s="15">
        <v>27199980.5</v>
      </c>
      <c r="G99" s="16">
        <v>3.9879999999999999E-2</v>
      </c>
      <c r="H99" s="16">
        <v>3.9879999999999999E-2</v>
      </c>
      <c r="I99" s="16">
        <v>3.9879999999999999E-2</v>
      </c>
      <c r="J99" s="17" t="s">
        <v>59</v>
      </c>
      <c r="K99" s="39" t="s">
        <v>252</v>
      </c>
      <c r="L99" s="18">
        <f t="shared" si="5"/>
        <v>1084735.22</v>
      </c>
    </row>
    <row r="100" spans="2:12" x14ac:dyDescent="0.2">
      <c r="B100" s="13">
        <f t="shared" si="6"/>
        <v>74</v>
      </c>
      <c r="C100" s="3" t="s">
        <v>150</v>
      </c>
      <c r="D100" s="32">
        <v>39960</v>
      </c>
      <c r="E100" s="32">
        <v>51501</v>
      </c>
      <c r="F100" s="15">
        <v>19692632.420000002</v>
      </c>
      <c r="G100" s="16">
        <v>4.3740000000000001E-2</v>
      </c>
      <c r="H100" s="16">
        <v>4.3740000000000001E-2</v>
      </c>
      <c r="I100" s="16">
        <v>4.3740000000000001E-2</v>
      </c>
      <c r="J100" s="17" t="s">
        <v>59</v>
      </c>
      <c r="K100" s="39" t="s">
        <v>252</v>
      </c>
      <c r="L100" s="18">
        <f t="shared" si="5"/>
        <v>861355.74</v>
      </c>
    </row>
    <row r="101" spans="2:12" x14ac:dyDescent="0.2">
      <c r="B101" s="13">
        <f t="shared" si="6"/>
        <v>75</v>
      </c>
      <c r="C101" s="3" t="s">
        <v>151</v>
      </c>
      <c r="D101" s="32">
        <v>39968</v>
      </c>
      <c r="E101" s="32">
        <v>51501</v>
      </c>
      <c r="F101" s="15">
        <v>19704077.050000001</v>
      </c>
      <c r="G101" s="16">
        <v>4.3909999999999998E-2</v>
      </c>
      <c r="H101" s="16">
        <v>4.3909999999999998E-2</v>
      </c>
      <c r="I101" s="16">
        <v>4.3909999999999998E-2</v>
      </c>
      <c r="J101" s="17" t="s">
        <v>59</v>
      </c>
      <c r="K101" s="39" t="s">
        <v>252</v>
      </c>
      <c r="L101" s="18">
        <f t="shared" si="5"/>
        <v>865206.02</v>
      </c>
    </row>
    <row r="102" spans="2:12" x14ac:dyDescent="0.2">
      <c r="B102" s="13">
        <f t="shared" si="6"/>
        <v>76</v>
      </c>
      <c r="C102" s="3" t="s">
        <v>152</v>
      </c>
      <c r="D102" s="32">
        <v>39972</v>
      </c>
      <c r="E102" s="32">
        <v>51501</v>
      </c>
      <c r="F102" s="15">
        <v>19846800.359999999</v>
      </c>
      <c r="G102" s="16">
        <v>4.6050000000000001E-2</v>
      </c>
      <c r="H102" s="16">
        <v>4.6050000000000001E-2</v>
      </c>
      <c r="I102" s="16">
        <v>4.6050000000000001E-2</v>
      </c>
      <c r="J102" s="17" t="s">
        <v>59</v>
      </c>
      <c r="K102" s="39" t="s">
        <v>252</v>
      </c>
      <c r="L102" s="18">
        <f t="shared" si="5"/>
        <v>913945.16</v>
      </c>
    </row>
    <row r="103" spans="2:12" x14ac:dyDescent="0.2">
      <c r="B103" s="13">
        <f t="shared" si="6"/>
        <v>77</v>
      </c>
      <c r="C103" s="3" t="s">
        <v>153</v>
      </c>
      <c r="D103" s="32">
        <v>39972</v>
      </c>
      <c r="E103" s="32">
        <v>51501</v>
      </c>
      <c r="F103" s="15">
        <v>31754880.559999999</v>
      </c>
      <c r="G103" s="16">
        <v>4.6050000000000001E-2</v>
      </c>
      <c r="H103" s="16">
        <v>4.6050000000000001E-2</v>
      </c>
      <c r="I103" s="16">
        <v>4.6050000000000001E-2</v>
      </c>
      <c r="J103" s="17" t="s">
        <v>59</v>
      </c>
      <c r="K103" s="39" t="s">
        <v>252</v>
      </c>
      <c r="L103" s="18">
        <f t="shared" si="5"/>
        <v>1462312.25</v>
      </c>
    </row>
    <row r="104" spans="2:12" x14ac:dyDescent="0.2">
      <c r="B104" s="13">
        <f t="shared" si="6"/>
        <v>78</v>
      </c>
      <c r="C104" s="3" t="s">
        <v>154</v>
      </c>
      <c r="D104" s="32">
        <v>39979</v>
      </c>
      <c r="E104" s="32">
        <v>51501</v>
      </c>
      <c r="F104" s="15">
        <v>19843494.48</v>
      </c>
      <c r="G104" s="16">
        <v>4.5999999999999999E-2</v>
      </c>
      <c r="H104" s="16">
        <v>4.5999999999999999E-2</v>
      </c>
      <c r="I104" s="16">
        <v>4.5999999999999999E-2</v>
      </c>
      <c r="J104" s="17" t="s">
        <v>59</v>
      </c>
      <c r="K104" s="39" t="s">
        <v>252</v>
      </c>
      <c r="L104" s="18">
        <f t="shared" si="5"/>
        <v>912800.75</v>
      </c>
    </row>
    <row r="105" spans="2:12" x14ac:dyDescent="0.2">
      <c r="B105" s="13">
        <f t="shared" si="6"/>
        <v>79</v>
      </c>
      <c r="C105" s="3" t="s">
        <v>155</v>
      </c>
      <c r="D105" s="32">
        <v>39993</v>
      </c>
      <c r="E105" s="32">
        <v>51501</v>
      </c>
      <c r="F105" s="15">
        <v>11268905.15</v>
      </c>
      <c r="G105" s="16">
        <v>4.2520000000000002E-2</v>
      </c>
      <c r="H105" s="16">
        <v>4.2520000000000002E-2</v>
      </c>
      <c r="I105" s="16">
        <v>4.2520000000000002E-2</v>
      </c>
      <c r="J105" s="17" t="s">
        <v>59</v>
      </c>
      <c r="K105" s="39" t="s">
        <v>252</v>
      </c>
      <c r="L105" s="18">
        <f t="shared" si="5"/>
        <v>479153.85</v>
      </c>
    </row>
    <row r="106" spans="2:12" x14ac:dyDescent="0.2">
      <c r="B106" s="13">
        <f t="shared" si="6"/>
        <v>80</v>
      </c>
      <c r="C106" s="3" t="s">
        <v>156</v>
      </c>
      <c r="D106" s="32">
        <v>39994</v>
      </c>
      <c r="E106" s="32">
        <v>51501</v>
      </c>
      <c r="F106" s="15">
        <v>19616837.48</v>
      </c>
      <c r="G106" s="16">
        <v>4.2619999999999998E-2</v>
      </c>
      <c r="H106" s="16">
        <v>4.2619999999999998E-2</v>
      </c>
      <c r="I106" s="16">
        <v>4.2619999999999998E-2</v>
      </c>
      <c r="J106" s="17" t="s">
        <v>59</v>
      </c>
      <c r="K106" s="39" t="s">
        <v>252</v>
      </c>
      <c r="L106" s="18">
        <f t="shared" si="5"/>
        <v>836069.61</v>
      </c>
    </row>
    <row r="107" spans="2:12" x14ac:dyDescent="0.2">
      <c r="B107" s="13">
        <f t="shared" ref="B107:B143" si="7">B106+1</f>
        <v>81</v>
      </c>
      <c r="C107" s="3" t="s">
        <v>157</v>
      </c>
      <c r="D107" s="32">
        <v>40003</v>
      </c>
      <c r="E107" s="32">
        <v>51501</v>
      </c>
      <c r="F107" s="15">
        <v>19506006.120000001</v>
      </c>
      <c r="G107" s="16">
        <v>4.1000000000000002E-2</v>
      </c>
      <c r="H107" s="16">
        <v>4.1000000000000002E-2</v>
      </c>
      <c r="I107" s="16">
        <v>4.1000000000000002E-2</v>
      </c>
      <c r="J107" s="31" t="s">
        <v>59</v>
      </c>
      <c r="K107" s="39" t="s">
        <v>252</v>
      </c>
      <c r="L107" s="18">
        <f t="shared" ref="L107:L143" si="8">ROUND(F107*I107,2)</f>
        <v>799746.25</v>
      </c>
    </row>
    <row r="108" spans="2:12" x14ac:dyDescent="0.2">
      <c r="B108" s="13">
        <f t="shared" si="7"/>
        <v>82</v>
      </c>
      <c r="C108" s="3" t="s">
        <v>158</v>
      </c>
      <c r="D108" s="32">
        <v>40011</v>
      </c>
      <c r="E108" s="32">
        <v>51501</v>
      </c>
      <c r="F108" s="15">
        <v>10044252</v>
      </c>
      <c r="G108" s="16">
        <v>4.3819999999999998E-2</v>
      </c>
      <c r="H108" s="16">
        <v>4.3819999999999998E-2</v>
      </c>
      <c r="I108" s="16">
        <v>4.3819999999999998E-2</v>
      </c>
      <c r="J108" s="31" t="s">
        <v>59</v>
      </c>
      <c r="K108" s="39" t="s">
        <v>252</v>
      </c>
      <c r="L108" s="18">
        <f t="shared" si="8"/>
        <v>440139.12</v>
      </c>
    </row>
    <row r="109" spans="2:12" x14ac:dyDescent="0.2">
      <c r="B109" s="13">
        <f t="shared" si="7"/>
        <v>83</v>
      </c>
      <c r="C109" s="3" t="s">
        <v>159</v>
      </c>
      <c r="D109" s="32">
        <v>40014</v>
      </c>
      <c r="E109" s="32">
        <v>51501</v>
      </c>
      <c r="F109" s="15">
        <v>19753044.300000001</v>
      </c>
      <c r="G109" s="16">
        <v>4.4639999999999999E-2</v>
      </c>
      <c r="H109" s="16">
        <v>4.4639999999999999E-2</v>
      </c>
      <c r="I109" s="16">
        <v>4.4639999999999999E-2</v>
      </c>
      <c r="J109" s="31" t="s">
        <v>59</v>
      </c>
      <c r="K109" s="39" t="s">
        <v>252</v>
      </c>
      <c r="L109" s="18">
        <f t="shared" si="8"/>
        <v>881775.9</v>
      </c>
    </row>
    <row r="110" spans="2:12" x14ac:dyDescent="0.2">
      <c r="B110" s="13">
        <f t="shared" si="7"/>
        <v>84</v>
      </c>
      <c r="C110" s="3" t="s">
        <v>160</v>
      </c>
      <c r="D110" s="32">
        <v>40030</v>
      </c>
      <c r="E110" s="32">
        <v>51135</v>
      </c>
      <c r="F110" s="15">
        <v>7754281.4299999997</v>
      </c>
      <c r="G110" s="16">
        <v>4.3959999999999999E-2</v>
      </c>
      <c r="H110" s="16">
        <v>4.3959999999999999E-2</v>
      </c>
      <c r="I110" s="16">
        <v>4.3959999999999999E-2</v>
      </c>
      <c r="J110" s="31" t="s">
        <v>59</v>
      </c>
      <c r="K110" s="39" t="s">
        <v>252</v>
      </c>
      <c r="L110" s="18">
        <f t="shared" si="8"/>
        <v>340878.21</v>
      </c>
    </row>
    <row r="111" spans="2:12" x14ac:dyDescent="0.2">
      <c r="B111" s="13">
        <f t="shared" si="7"/>
        <v>85</v>
      </c>
      <c r="C111" s="3" t="s">
        <v>161</v>
      </c>
      <c r="D111" s="32">
        <v>40037</v>
      </c>
      <c r="E111" s="32">
        <v>51501</v>
      </c>
      <c r="F111" s="15">
        <v>19703404.609999999</v>
      </c>
      <c r="G111" s="16">
        <v>4.3900000000000002E-2</v>
      </c>
      <c r="H111" s="16">
        <v>4.3900000000000002E-2</v>
      </c>
      <c r="I111" s="16">
        <v>4.3900000000000002E-2</v>
      </c>
      <c r="J111" s="31" t="s">
        <v>59</v>
      </c>
      <c r="K111" s="39" t="s">
        <v>252</v>
      </c>
      <c r="L111" s="18">
        <f t="shared" si="8"/>
        <v>864979.46</v>
      </c>
    </row>
    <row r="112" spans="2:12" x14ac:dyDescent="0.2">
      <c r="B112" s="13">
        <f t="shared" si="7"/>
        <v>86</v>
      </c>
      <c r="C112" s="3" t="s">
        <v>162</v>
      </c>
      <c r="D112" s="32">
        <v>40035</v>
      </c>
      <c r="E112" s="32">
        <v>51501</v>
      </c>
      <c r="F112" s="15">
        <v>19822966.289999999</v>
      </c>
      <c r="G112" s="16">
        <v>4.5690000000000001E-2</v>
      </c>
      <c r="H112" s="16">
        <v>4.5690000000000001E-2</v>
      </c>
      <c r="I112" s="16">
        <v>4.5690000000000001E-2</v>
      </c>
      <c r="J112" s="31" t="s">
        <v>59</v>
      </c>
      <c r="K112" s="39" t="s">
        <v>252</v>
      </c>
      <c r="L112" s="18">
        <f t="shared" si="8"/>
        <v>905711.33</v>
      </c>
    </row>
    <row r="113" spans="2:12" x14ac:dyDescent="0.2">
      <c r="B113" s="13">
        <f t="shared" si="7"/>
        <v>87</v>
      </c>
      <c r="C113" s="3" t="s">
        <v>163</v>
      </c>
      <c r="D113" s="32">
        <v>40071</v>
      </c>
      <c r="E113" s="32">
        <v>51501</v>
      </c>
      <c r="F113" s="15">
        <v>15627900.560000001</v>
      </c>
      <c r="G113" s="16">
        <v>4.1419999999999998E-2</v>
      </c>
      <c r="H113" s="16">
        <v>4.1419999999999998E-2</v>
      </c>
      <c r="I113" s="16">
        <v>4.1419999999999998E-2</v>
      </c>
      <c r="J113" s="31" t="s">
        <v>59</v>
      </c>
      <c r="K113" s="39" t="s">
        <v>252</v>
      </c>
      <c r="L113" s="18">
        <f t="shared" si="8"/>
        <v>647307.64</v>
      </c>
    </row>
    <row r="114" spans="2:12" x14ac:dyDescent="0.2">
      <c r="B114" s="13">
        <f t="shared" si="7"/>
        <v>88</v>
      </c>
      <c r="C114" s="3" t="s">
        <v>164</v>
      </c>
      <c r="D114" s="32">
        <v>40072</v>
      </c>
      <c r="E114" s="32">
        <v>51501</v>
      </c>
      <c r="F114" s="15">
        <v>15656390.15</v>
      </c>
      <c r="G114" s="16">
        <v>4.1939999999999998E-2</v>
      </c>
      <c r="H114" s="16">
        <v>4.1939999999999998E-2</v>
      </c>
      <c r="I114" s="16">
        <v>4.1939999999999998E-2</v>
      </c>
      <c r="J114" s="31" t="s">
        <v>59</v>
      </c>
      <c r="K114" s="39" t="s">
        <v>252</v>
      </c>
      <c r="L114" s="18">
        <f t="shared" si="8"/>
        <v>656629</v>
      </c>
    </row>
    <row r="115" spans="2:12" x14ac:dyDescent="0.2">
      <c r="B115" s="13">
        <f t="shared" si="7"/>
        <v>89</v>
      </c>
      <c r="C115" s="3" t="s">
        <v>165</v>
      </c>
      <c r="D115" s="32">
        <v>40078</v>
      </c>
      <c r="E115" s="32">
        <v>51501</v>
      </c>
      <c r="F115" s="15">
        <v>15645993.939999999</v>
      </c>
      <c r="G115" s="16">
        <v>4.1750000000000002E-2</v>
      </c>
      <c r="H115" s="16">
        <v>4.1750000000000002E-2</v>
      </c>
      <c r="I115" s="16">
        <v>4.1750000000000002E-2</v>
      </c>
      <c r="J115" s="31" t="s">
        <v>59</v>
      </c>
      <c r="K115" s="39" t="s">
        <v>252</v>
      </c>
      <c r="L115" s="18">
        <f t="shared" si="8"/>
        <v>653220.25</v>
      </c>
    </row>
    <row r="116" spans="2:12" x14ac:dyDescent="0.2">
      <c r="B116" s="13">
        <f t="shared" si="7"/>
        <v>90</v>
      </c>
      <c r="C116" s="3" t="s">
        <v>166</v>
      </c>
      <c r="D116" s="32">
        <v>40079</v>
      </c>
      <c r="E116" s="32">
        <v>51135</v>
      </c>
      <c r="F116" s="15">
        <v>15367502.99</v>
      </c>
      <c r="G116" s="16">
        <v>4.1369999999999997E-2</v>
      </c>
      <c r="H116" s="16">
        <v>4.1369999999999997E-2</v>
      </c>
      <c r="I116" s="16">
        <v>4.1369999999999997E-2</v>
      </c>
      <c r="J116" s="31" t="s">
        <v>59</v>
      </c>
      <c r="K116" s="39" t="s">
        <v>252</v>
      </c>
      <c r="L116" s="18">
        <f t="shared" si="8"/>
        <v>635753.6</v>
      </c>
    </row>
    <row r="117" spans="2:12" x14ac:dyDescent="0.2">
      <c r="B117" s="13">
        <f t="shared" si="7"/>
        <v>91</v>
      </c>
      <c r="C117" s="3" t="s">
        <v>167</v>
      </c>
      <c r="D117" s="32">
        <v>40087</v>
      </c>
      <c r="E117" s="32">
        <v>51135</v>
      </c>
      <c r="F117" s="15">
        <v>14515605.02</v>
      </c>
      <c r="G117" s="16">
        <v>3.9780000000000003E-2</v>
      </c>
      <c r="H117" s="16">
        <v>3.9780000000000003E-2</v>
      </c>
      <c r="I117" s="16">
        <v>3.9780000000000003E-2</v>
      </c>
      <c r="J117" s="31" t="s">
        <v>59</v>
      </c>
      <c r="K117" s="39" t="s">
        <v>252</v>
      </c>
      <c r="L117" s="18">
        <f t="shared" si="8"/>
        <v>577430.77</v>
      </c>
    </row>
    <row r="118" spans="2:12" x14ac:dyDescent="0.2">
      <c r="B118" s="13">
        <f t="shared" si="7"/>
        <v>92</v>
      </c>
      <c r="C118" s="3" t="s">
        <v>168</v>
      </c>
      <c r="D118" s="32">
        <v>40087</v>
      </c>
      <c r="E118" s="32">
        <v>51501</v>
      </c>
      <c r="F118" s="15">
        <v>4663186.95</v>
      </c>
      <c r="G118" s="16">
        <v>3.9899999999999998E-2</v>
      </c>
      <c r="H118" s="16">
        <v>3.9899999999999998E-2</v>
      </c>
      <c r="I118" s="16">
        <v>3.9899999999999998E-2</v>
      </c>
      <c r="J118" s="31" t="s">
        <v>59</v>
      </c>
      <c r="K118" s="39" t="s">
        <v>252</v>
      </c>
      <c r="L118" s="18">
        <f t="shared" si="8"/>
        <v>186061.16</v>
      </c>
    </row>
    <row r="119" spans="2:12" x14ac:dyDescent="0.2">
      <c r="B119" s="13">
        <f t="shared" si="7"/>
        <v>93</v>
      </c>
      <c r="C119" s="3" t="s">
        <v>169</v>
      </c>
      <c r="D119" s="32">
        <v>40135</v>
      </c>
      <c r="E119" s="32">
        <v>51135</v>
      </c>
      <c r="F119" s="15">
        <v>19195623.41</v>
      </c>
      <c r="G119" s="16">
        <v>4.1169999999999998E-2</v>
      </c>
      <c r="H119" s="16">
        <v>4.1169999999999998E-2</v>
      </c>
      <c r="I119" s="16">
        <v>4.1169999999999998E-2</v>
      </c>
      <c r="J119" s="31" t="s">
        <v>59</v>
      </c>
      <c r="K119" s="39" t="s">
        <v>252</v>
      </c>
      <c r="L119" s="18">
        <f t="shared" si="8"/>
        <v>790283.82</v>
      </c>
    </row>
    <row r="120" spans="2:12" x14ac:dyDescent="0.2">
      <c r="B120" s="13">
        <f t="shared" si="7"/>
        <v>94</v>
      </c>
      <c r="C120" s="3" t="s">
        <v>170</v>
      </c>
      <c r="D120" s="32">
        <v>40135</v>
      </c>
      <c r="E120" s="32">
        <v>51135</v>
      </c>
      <c r="F120" s="15">
        <v>19195623.41</v>
      </c>
      <c r="G120" s="16">
        <v>4.1169999999999998E-2</v>
      </c>
      <c r="H120" s="16">
        <v>4.1169999999999998E-2</v>
      </c>
      <c r="I120" s="16">
        <v>4.1169999999999998E-2</v>
      </c>
      <c r="J120" s="31" t="s">
        <v>59</v>
      </c>
      <c r="K120" s="39" t="s">
        <v>252</v>
      </c>
      <c r="L120" s="18">
        <f t="shared" si="8"/>
        <v>790283.82</v>
      </c>
    </row>
    <row r="121" spans="2:12" x14ac:dyDescent="0.2">
      <c r="B121" s="13">
        <f t="shared" si="7"/>
        <v>95</v>
      </c>
      <c r="C121" s="3" t="s">
        <v>171</v>
      </c>
      <c r="D121" s="32">
        <v>40136</v>
      </c>
      <c r="E121" s="32">
        <v>51135</v>
      </c>
      <c r="F121" s="15">
        <v>19222427.609999999</v>
      </c>
      <c r="G121" s="16">
        <v>4.156E-2</v>
      </c>
      <c r="H121" s="16">
        <v>4.156E-2</v>
      </c>
      <c r="I121" s="16">
        <v>4.156E-2</v>
      </c>
      <c r="J121" s="31" t="s">
        <v>59</v>
      </c>
      <c r="K121" s="39" t="s">
        <v>252</v>
      </c>
      <c r="L121" s="18">
        <f t="shared" si="8"/>
        <v>798884.09</v>
      </c>
    </row>
    <row r="122" spans="2:12" x14ac:dyDescent="0.2">
      <c r="B122" s="13">
        <f t="shared" si="7"/>
        <v>96</v>
      </c>
      <c r="C122" s="3" t="s">
        <v>172</v>
      </c>
      <c r="D122" s="32">
        <v>40136</v>
      </c>
      <c r="E122" s="32">
        <v>51135</v>
      </c>
      <c r="F122" s="15">
        <v>19222427.609999999</v>
      </c>
      <c r="G122" s="16">
        <v>4.156E-2</v>
      </c>
      <c r="H122" s="16">
        <v>4.156E-2</v>
      </c>
      <c r="I122" s="16">
        <v>4.156E-2</v>
      </c>
      <c r="J122" s="31" t="s">
        <v>59</v>
      </c>
      <c r="K122" s="39" t="s">
        <v>252</v>
      </c>
      <c r="L122" s="18">
        <f t="shared" si="8"/>
        <v>798884.09</v>
      </c>
    </row>
    <row r="123" spans="2:12" x14ac:dyDescent="0.2">
      <c r="B123" s="13">
        <f t="shared" si="7"/>
        <v>97</v>
      </c>
      <c r="C123" s="3" t="s">
        <v>173</v>
      </c>
      <c r="D123" s="32">
        <v>40205</v>
      </c>
      <c r="E123" s="32">
        <v>51135</v>
      </c>
      <c r="F123" s="15">
        <v>15498305.720000001</v>
      </c>
      <c r="G123" s="16">
        <v>4.3770000000000003E-2</v>
      </c>
      <c r="H123" s="16">
        <v>4.3770000000000003E-2</v>
      </c>
      <c r="I123" s="16">
        <v>4.3770000000000003E-2</v>
      </c>
      <c r="J123" s="31" t="s">
        <v>59</v>
      </c>
      <c r="K123" s="39" t="s">
        <v>252</v>
      </c>
      <c r="L123" s="18">
        <f t="shared" si="8"/>
        <v>678360.84</v>
      </c>
    </row>
    <row r="124" spans="2:12" x14ac:dyDescent="0.2">
      <c r="B124" s="13">
        <f t="shared" si="7"/>
        <v>98</v>
      </c>
      <c r="C124" s="3" t="s">
        <v>174</v>
      </c>
      <c r="D124" s="32">
        <v>40206</v>
      </c>
      <c r="E124" s="32">
        <v>51501</v>
      </c>
      <c r="F124" s="15">
        <v>5496413.9100000001</v>
      </c>
      <c r="G124" s="16">
        <v>4.3979999999999998E-2</v>
      </c>
      <c r="H124" s="16">
        <v>4.3979999999999998E-2</v>
      </c>
      <c r="I124" s="16">
        <v>4.3979999999999998E-2</v>
      </c>
      <c r="J124" s="31" t="s">
        <v>59</v>
      </c>
      <c r="K124" s="39" t="s">
        <v>252</v>
      </c>
      <c r="L124" s="18">
        <f t="shared" si="8"/>
        <v>241732.28</v>
      </c>
    </row>
    <row r="125" spans="2:12" x14ac:dyDescent="0.2">
      <c r="B125" s="13">
        <f t="shared" si="7"/>
        <v>99</v>
      </c>
      <c r="C125" s="3" t="s">
        <v>175</v>
      </c>
      <c r="D125" s="32">
        <v>40212</v>
      </c>
      <c r="E125" s="32">
        <v>51135</v>
      </c>
      <c r="F125" s="15">
        <v>6973265.29</v>
      </c>
      <c r="G125" s="16">
        <v>4.3729999999999998E-2</v>
      </c>
      <c r="H125" s="16">
        <v>4.3729999999999998E-2</v>
      </c>
      <c r="I125" s="16">
        <v>4.3729999999999998E-2</v>
      </c>
      <c r="J125" s="31" t="s">
        <v>59</v>
      </c>
      <c r="K125" s="39" t="s">
        <v>252</v>
      </c>
      <c r="L125" s="18">
        <f t="shared" si="8"/>
        <v>304940.89</v>
      </c>
    </row>
    <row r="126" spans="2:12" x14ac:dyDescent="0.2">
      <c r="B126" s="13">
        <f t="shared" si="7"/>
        <v>100</v>
      </c>
      <c r="C126" s="3" t="s">
        <v>176</v>
      </c>
      <c r="D126" s="32">
        <v>40221</v>
      </c>
      <c r="E126" s="32">
        <v>51501</v>
      </c>
      <c r="F126" s="15">
        <v>15034638.02</v>
      </c>
      <c r="G126" s="16">
        <v>4.5080000000000002E-2</v>
      </c>
      <c r="H126" s="16">
        <v>4.5080000000000002E-2</v>
      </c>
      <c r="I126" s="16">
        <v>4.5080000000000002E-2</v>
      </c>
      <c r="J126" s="31" t="s">
        <v>59</v>
      </c>
      <c r="K126" s="39" t="s">
        <v>252</v>
      </c>
      <c r="L126" s="18">
        <f t="shared" si="8"/>
        <v>677761.48</v>
      </c>
    </row>
    <row r="127" spans="2:12" x14ac:dyDescent="0.2">
      <c r="B127" s="13">
        <f t="shared" si="7"/>
        <v>101</v>
      </c>
      <c r="C127" s="3" t="s">
        <v>177</v>
      </c>
      <c r="D127" s="32">
        <v>40333</v>
      </c>
      <c r="E127" s="32">
        <v>45291</v>
      </c>
      <c r="F127" s="15">
        <v>705999.88</v>
      </c>
      <c r="G127" s="16">
        <v>3.2239999999999998E-2</v>
      </c>
      <c r="H127" s="16">
        <v>3.2239999999999998E-2</v>
      </c>
      <c r="I127" s="16">
        <v>3.2239999999999998E-2</v>
      </c>
      <c r="J127" s="31" t="s">
        <v>59</v>
      </c>
      <c r="K127" s="39" t="s">
        <v>252</v>
      </c>
      <c r="L127" s="18">
        <f t="shared" si="8"/>
        <v>22761.439999999999</v>
      </c>
    </row>
    <row r="128" spans="2:12" x14ac:dyDescent="0.2">
      <c r="B128" s="13">
        <f t="shared" si="7"/>
        <v>102</v>
      </c>
      <c r="C128" s="3" t="s">
        <v>178</v>
      </c>
      <c r="D128" s="32">
        <v>40333</v>
      </c>
      <c r="E128" s="32">
        <v>49309</v>
      </c>
      <c r="F128" s="15">
        <v>223318.25</v>
      </c>
      <c r="G128" s="16">
        <v>3.943E-2</v>
      </c>
      <c r="H128" s="16">
        <v>3.943E-2</v>
      </c>
      <c r="I128" s="16">
        <v>3.943E-2</v>
      </c>
      <c r="J128" s="31" t="s">
        <v>59</v>
      </c>
      <c r="K128" s="39" t="s">
        <v>252</v>
      </c>
      <c r="L128" s="18">
        <f t="shared" si="8"/>
        <v>8805.44</v>
      </c>
    </row>
    <row r="129" spans="2:12" x14ac:dyDescent="0.2">
      <c r="B129" s="13">
        <f t="shared" si="7"/>
        <v>103</v>
      </c>
      <c r="C129" s="3" t="s">
        <v>179</v>
      </c>
      <c r="D129" s="32">
        <v>40337</v>
      </c>
      <c r="E129" s="32">
        <v>51501</v>
      </c>
      <c r="F129" s="15">
        <v>506644.02</v>
      </c>
      <c r="G129" s="16">
        <v>3.9219999999999998E-2</v>
      </c>
      <c r="H129" s="16">
        <v>3.9219999999999998E-2</v>
      </c>
      <c r="I129" s="16">
        <v>3.9219999999999998E-2</v>
      </c>
      <c r="J129" s="31" t="s">
        <v>59</v>
      </c>
      <c r="K129" s="39" t="s">
        <v>252</v>
      </c>
      <c r="L129" s="18">
        <f t="shared" si="8"/>
        <v>19870.580000000002</v>
      </c>
    </row>
    <row r="130" spans="2:12" x14ac:dyDescent="0.2">
      <c r="B130" s="13">
        <f t="shared" si="7"/>
        <v>104</v>
      </c>
      <c r="C130" s="3" t="s">
        <v>180</v>
      </c>
      <c r="D130" s="32">
        <v>40337</v>
      </c>
      <c r="E130" s="32">
        <v>51501</v>
      </c>
      <c r="F130" s="15">
        <v>707126.33</v>
      </c>
      <c r="G130" s="16">
        <v>3.9219999999999998E-2</v>
      </c>
      <c r="H130" s="16">
        <v>3.9219999999999998E-2</v>
      </c>
      <c r="I130" s="16">
        <v>3.9219999999999998E-2</v>
      </c>
      <c r="J130" s="31" t="s">
        <v>59</v>
      </c>
      <c r="K130" s="39" t="s">
        <v>252</v>
      </c>
      <c r="L130" s="18">
        <f t="shared" si="8"/>
        <v>27733.49</v>
      </c>
    </row>
    <row r="131" spans="2:12" x14ac:dyDescent="0.2">
      <c r="B131" s="13">
        <f t="shared" si="7"/>
        <v>105</v>
      </c>
      <c r="C131" s="3" t="s">
        <v>181</v>
      </c>
      <c r="D131" s="32">
        <v>40337</v>
      </c>
      <c r="E131" s="32">
        <v>51135</v>
      </c>
      <c r="F131" s="15">
        <v>953531.66</v>
      </c>
      <c r="G131" s="16">
        <v>3.8969999999999998E-2</v>
      </c>
      <c r="H131" s="16">
        <v>3.8969999999999998E-2</v>
      </c>
      <c r="I131" s="16">
        <v>3.8969999999999998E-2</v>
      </c>
      <c r="J131" s="31" t="s">
        <v>59</v>
      </c>
      <c r="K131" s="39" t="s">
        <v>252</v>
      </c>
      <c r="L131" s="18">
        <f t="shared" si="8"/>
        <v>37159.129999999997</v>
      </c>
    </row>
    <row r="132" spans="2:12" x14ac:dyDescent="0.2">
      <c r="B132" s="13">
        <f t="shared" si="7"/>
        <v>106</v>
      </c>
      <c r="C132" s="3" t="s">
        <v>182</v>
      </c>
      <c r="D132" s="32">
        <v>40339</v>
      </c>
      <c r="E132" s="32">
        <v>51135</v>
      </c>
      <c r="F132" s="15">
        <v>330697</v>
      </c>
      <c r="G132" s="16">
        <v>3.9129999999999998E-2</v>
      </c>
      <c r="H132" s="16">
        <v>3.9129999999999998E-2</v>
      </c>
      <c r="I132" s="16">
        <v>3.9129999999999998E-2</v>
      </c>
      <c r="J132" s="31" t="s">
        <v>59</v>
      </c>
      <c r="K132" s="39" t="s">
        <v>252</v>
      </c>
      <c r="L132" s="18">
        <f t="shared" si="8"/>
        <v>12940.17</v>
      </c>
    </row>
    <row r="133" spans="2:12" x14ac:dyDescent="0.2">
      <c r="B133" s="13">
        <f t="shared" si="7"/>
        <v>107</v>
      </c>
      <c r="C133" s="3" t="s">
        <v>183</v>
      </c>
      <c r="D133" s="32">
        <v>40627</v>
      </c>
      <c r="E133" s="32">
        <v>51135</v>
      </c>
      <c r="F133" s="15">
        <v>9702713.9900000002</v>
      </c>
      <c r="G133" s="16">
        <v>4.197E-2</v>
      </c>
      <c r="H133" s="16">
        <v>4.197E-2</v>
      </c>
      <c r="I133" s="16">
        <v>4.197E-2</v>
      </c>
      <c r="J133" s="31" t="s">
        <v>59</v>
      </c>
      <c r="K133" s="39" t="s">
        <v>252</v>
      </c>
      <c r="L133" s="18">
        <f t="shared" si="8"/>
        <v>407222.91</v>
      </c>
    </row>
    <row r="134" spans="2:12" x14ac:dyDescent="0.2">
      <c r="B134" s="13">
        <f t="shared" si="7"/>
        <v>108</v>
      </c>
      <c r="C134" s="3" t="s">
        <v>184</v>
      </c>
      <c r="D134" s="32">
        <v>40687</v>
      </c>
      <c r="E134" s="32">
        <v>52962</v>
      </c>
      <c r="F134" s="15">
        <v>20020804.449999999</v>
      </c>
      <c r="G134" s="16">
        <v>4.0669999999999998E-2</v>
      </c>
      <c r="H134" s="16">
        <v>4.0669999999999998E-2</v>
      </c>
      <c r="I134" s="16">
        <v>4.0669999999999998E-2</v>
      </c>
      <c r="J134" s="31" t="s">
        <v>59</v>
      </c>
      <c r="K134" s="39" t="s">
        <v>252</v>
      </c>
      <c r="L134" s="18">
        <f t="shared" si="8"/>
        <v>814246.12</v>
      </c>
    </row>
    <row r="135" spans="2:12" x14ac:dyDescent="0.2">
      <c r="B135" s="13">
        <f t="shared" si="7"/>
        <v>109</v>
      </c>
      <c r="C135" s="3" t="s">
        <v>185</v>
      </c>
      <c r="D135" s="32">
        <v>40687</v>
      </c>
      <c r="E135" s="32">
        <v>51501</v>
      </c>
      <c r="F135" s="15">
        <v>1432569.82</v>
      </c>
      <c r="G135" s="16">
        <v>3.9539999999999999E-2</v>
      </c>
      <c r="H135" s="16">
        <v>3.9539999999999999E-2</v>
      </c>
      <c r="I135" s="16">
        <v>3.9539999999999999E-2</v>
      </c>
      <c r="J135" s="31" t="s">
        <v>59</v>
      </c>
      <c r="K135" s="39" t="s">
        <v>252</v>
      </c>
      <c r="L135" s="18">
        <f t="shared" si="8"/>
        <v>56643.81</v>
      </c>
    </row>
    <row r="136" spans="2:12" x14ac:dyDescent="0.2">
      <c r="B136" s="13">
        <f t="shared" si="7"/>
        <v>110</v>
      </c>
      <c r="C136" s="3" t="s">
        <v>186</v>
      </c>
      <c r="D136" s="32">
        <v>40687</v>
      </c>
      <c r="E136" s="32">
        <v>51501</v>
      </c>
      <c r="F136" s="15">
        <v>10009814.029999999</v>
      </c>
      <c r="G136" s="16">
        <v>3.9539999999999999E-2</v>
      </c>
      <c r="H136" s="16">
        <v>3.9539999999999999E-2</v>
      </c>
      <c r="I136" s="16">
        <v>3.9539999999999999E-2</v>
      </c>
      <c r="J136" s="31" t="s">
        <v>59</v>
      </c>
      <c r="K136" s="39" t="s">
        <v>252</v>
      </c>
      <c r="L136" s="18">
        <f t="shared" si="8"/>
        <v>395788.05</v>
      </c>
    </row>
    <row r="137" spans="2:12" x14ac:dyDescent="0.2">
      <c r="B137" s="13">
        <f t="shared" si="7"/>
        <v>111</v>
      </c>
      <c r="C137" s="3" t="s">
        <v>187</v>
      </c>
      <c r="D137" s="32">
        <v>40793</v>
      </c>
      <c r="E137" s="32">
        <v>51501</v>
      </c>
      <c r="F137" s="15">
        <v>4956643.7</v>
      </c>
      <c r="G137" s="16">
        <v>2.852E-2</v>
      </c>
      <c r="H137" s="16">
        <v>2.852E-2</v>
      </c>
      <c r="I137" s="16">
        <v>2.852E-2</v>
      </c>
      <c r="J137" s="31" t="s">
        <v>59</v>
      </c>
      <c r="K137" s="39" t="s">
        <v>252</v>
      </c>
      <c r="L137" s="18">
        <f t="shared" si="8"/>
        <v>141363.48000000001</v>
      </c>
    </row>
    <row r="138" spans="2:12" x14ac:dyDescent="0.2">
      <c r="B138" s="13">
        <f t="shared" si="7"/>
        <v>112</v>
      </c>
      <c r="C138" s="3" t="s">
        <v>188</v>
      </c>
      <c r="D138" s="32">
        <v>40793</v>
      </c>
      <c r="E138" s="32">
        <v>51135</v>
      </c>
      <c r="F138" s="15">
        <v>27702996.609999999</v>
      </c>
      <c r="G138" s="16">
        <v>2.811E-2</v>
      </c>
      <c r="H138" s="16">
        <v>2.811E-2</v>
      </c>
      <c r="I138" s="16">
        <v>2.811E-2</v>
      </c>
      <c r="J138" s="31" t="s">
        <v>59</v>
      </c>
      <c r="K138" s="39" t="s">
        <v>252</v>
      </c>
      <c r="L138" s="18">
        <f t="shared" si="8"/>
        <v>778731.23</v>
      </c>
    </row>
    <row r="139" spans="2:12" x14ac:dyDescent="0.2">
      <c r="B139" s="13">
        <f t="shared" si="7"/>
        <v>113</v>
      </c>
      <c r="C139" s="3" t="s">
        <v>189</v>
      </c>
      <c r="D139" s="32">
        <v>40892</v>
      </c>
      <c r="E139" s="32">
        <v>51501</v>
      </c>
      <c r="F139" s="15">
        <v>20661403.57</v>
      </c>
      <c r="G139" s="16">
        <v>2.5899999999999999E-2</v>
      </c>
      <c r="H139" s="16">
        <v>2.5899999999999999E-2</v>
      </c>
      <c r="I139" s="16">
        <v>2.5899999999999999E-2</v>
      </c>
      <c r="J139" s="31" t="s">
        <v>56</v>
      </c>
      <c r="K139" s="39" t="s">
        <v>252</v>
      </c>
      <c r="L139" s="18">
        <f t="shared" si="8"/>
        <v>535130.35</v>
      </c>
    </row>
    <row r="140" spans="2:12" x14ac:dyDescent="0.2">
      <c r="B140" s="13">
        <f t="shared" si="7"/>
        <v>114</v>
      </c>
      <c r="C140" s="3" t="s">
        <v>190</v>
      </c>
      <c r="D140" s="32">
        <v>40905</v>
      </c>
      <c r="E140" s="32">
        <v>51501</v>
      </c>
      <c r="F140" s="15">
        <v>16072502.66</v>
      </c>
      <c r="G140" s="16">
        <v>2.7130000000000001E-2</v>
      </c>
      <c r="H140" s="16">
        <v>2.7130000000000001E-2</v>
      </c>
      <c r="I140" s="16">
        <v>2.7130000000000001E-2</v>
      </c>
      <c r="J140" s="31" t="s">
        <v>56</v>
      </c>
      <c r="K140" s="39" t="s">
        <v>252</v>
      </c>
      <c r="L140" s="18">
        <f t="shared" si="8"/>
        <v>436047</v>
      </c>
    </row>
    <row r="141" spans="2:12" x14ac:dyDescent="0.2">
      <c r="B141" s="13">
        <f t="shared" si="7"/>
        <v>115</v>
      </c>
      <c r="C141" s="3" t="s">
        <v>191</v>
      </c>
      <c r="D141" s="32">
        <v>40967</v>
      </c>
      <c r="E141" s="32">
        <v>52962</v>
      </c>
      <c r="F141" s="15">
        <v>24337564.27</v>
      </c>
      <c r="G141" s="16">
        <v>2.7910000000000001E-2</v>
      </c>
      <c r="H141" s="16">
        <v>2.7910000000000001E-2</v>
      </c>
      <c r="I141" s="16">
        <v>2.7910000000000001E-2</v>
      </c>
      <c r="J141" s="31" t="s">
        <v>56</v>
      </c>
      <c r="K141" s="39" t="s">
        <v>252</v>
      </c>
      <c r="L141" s="18">
        <f t="shared" si="8"/>
        <v>679261.42</v>
      </c>
    </row>
    <row r="142" spans="2:12" x14ac:dyDescent="0.2">
      <c r="B142" s="13">
        <f t="shared" si="7"/>
        <v>116</v>
      </c>
      <c r="C142" s="3" t="s">
        <v>192</v>
      </c>
      <c r="D142" s="32">
        <v>40981</v>
      </c>
      <c r="E142" s="32">
        <v>52962</v>
      </c>
      <c r="F142" s="15">
        <v>24473523.359999999</v>
      </c>
      <c r="G142" s="16">
        <v>2.9159999999999998E-2</v>
      </c>
      <c r="H142" s="16">
        <v>2.9159999999999998E-2</v>
      </c>
      <c r="I142" s="16">
        <v>2.9159999999999998E-2</v>
      </c>
      <c r="J142" s="31" t="s">
        <v>56</v>
      </c>
      <c r="K142" s="39" t="s">
        <v>252</v>
      </c>
      <c r="L142" s="18">
        <f t="shared" si="8"/>
        <v>713647.94</v>
      </c>
    </row>
    <row r="143" spans="2:12" x14ac:dyDescent="0.2">
      <c r="B143" s="13">
        <f t="shared" si="7"/>
        <v>117</v>
      </c>
      <c r="C143" s="3" t="s">
        <v>193</v>
      </c>
      <c r="D143" s="32">
        <v>40995</v>
      </c>
      <c r="E143" s="32">
        <v>52962</v>
      </c>
      <c r="F143" s="15">
        <v>24587391.140000001</v>
      </c>
      <c r="G143" s="16">
        <v>3.0939999999999999E-2</v>
      </c>
      <c r="H143" s="16">
        <v>3.0939999999999999E-2</v>
      </c>
      <c r="I143" s="16">
        <v>3.0939999999999999E-2</v>
      </c>
      <c r="J143" s="31" t="s">
        <v>56</v>
      </c>
      <c r="K143" s="39" t="s">
        <v>252</v>
      </c>
      <c r="L143" s="18">
        <f t="shared" si="8"/>
        <v>760733.88</v>
      </c>
    </row>
    <row r="144" spans="2:12" x14ac:dyDescent="0.2">
      <c r="B144" s="13">
        <f t="shared" ref="B144:B177" si="9">B143+1</f>
        <v>118</v>
      </c>
      <c r="C144" s="3" t="s">
        <v>194</v>
      </c>
      <c r="D144" s="32">
        <v>41009</v>
      </c>
      <c r="E144" s="32">
        <v>51501</v>
      </c>
      <c r="F144" s="15">
        <v>8570127.1999999993</v>
      </c>
      <c r="G144" s="16">
        <v>2.8000000000000001E-2</v>
      </c>
      <c r="H144" s="16">
        <v>2.8000000000000001E-2</v>
      </c>
      <c r="I144" s="16">
        <v>2.8000000000000001E-2</v>
      </c>
      <c r="J144" s="31" t="s">
        <v>56</v>
      </c>
      <c r="K144" s="39" t="s">
        <v>252</v>
      </c>
      <c r="L144" s="18">
        <f t="shared" ref="L144:L177" si="10">ROUND(F144*I144,2)</f>
        <v>239963.56</v>
      </c>
    </row>
    <row r="145" spans="2:12" x14ac:dyDescent="0.2">
      <c r="B145" s="13">
        <f t="shared" si="9"/>
        <v>119</v>
      </c>
      <c r="C145" s="3" t="s">
        <v>195</v>
      </c>
      <c r="D145" s="32">
        <v>41009</v>
      </c>
      <c r="E145" s="32">
        <v>52962</v>
      </c>
      <c r="F145" s="15">
        <v>15524751.810000001</v>
      </c>
      <c r="G145" s="16">
        <v>2.928E-2</v>
      </c>
      <c r="H145" s="16">
        <v>2.928E-2</v>
      </c>
      <c r="I145" s="16">
        <v>2.928E-2</v>
      </c>
      <c r="J145" s="31" t="s">
        <v>56</v>
      </c>
      <c r="K145" s="39" t="s">
        <v>252</v>
      </c>
      <c r="L145" s="18">
        <f t="shared" si="10"/>
        <v>454564.73</v>
      </c>
    </row>
    <row r="146" spans="2:12" x14ac:dyDescent="0.2">
      <c r="B146" s="13">
        <f t="shared" si="9"/>
        <v>120</v>
      </c>
      <c r="C146" s="3" t="s">
        <v>196</v>
      </c>
      <c r="D146" s="32">
        <v>41085</v>
      </c>
      <c r="E146" s="32">
        <v>52962</v>
      </c>
      <c r="F146" s="15">
        <v>23900647.640000001</v>
      </c>
      <c r="G146" s="16">
        <v>2.495E-2</v>
      </c>
      <c r="H146" s="16">
        <v>2.495E-2</v>
      </c>
      <c r="I146" s="16">
        <v>2.495E-2</v>
      </c>
      <c r="J146" s="31" t="s">
        <v>56</v>
      </c>
      <c r="K146" s="39" t="s">
        <v>252</v>
      </c>
      <c r="L146" s="18">
        <f t="shared" si="10"/>
        <v>596321.16</v>
      </c>
    </row>
    <row r="147" spans="2:12" x14ac:dyDescent="0.2">
      <c r="B147" s="13">
        <f t="shared" si="9"/>
        <v>121</v>
      </c>
      <c r="C147" s="3" t="s">
        <v>197</v>
      </c>
      <c r="D147" s="32">
        <v>41085</v>
      </c>
      <c r="E147" s="32">
        <v>51501</v>
      </c>
      <c r="F147" s="15">
        <v>1285226.6200000001</v>
      </c>
      <c r="G147" s="16">
        <v>2.3689999999999999E-2</v>
      </c>
      <c r="H147" s="16">
        <v>2.3689999999999999E-2</v>
      </c>
      <c r="I147" s="16">
        <v>2.3689999999999999E-2</v>
      </c>
      <c r="J147" s="31" t="s">
        <v>56</v>
      </c>
      <c r="K147" s="39" t="s">
        <v>252</v>
      </c>
      <c r="L147" s="18">
        <f t="shared" si="10"/>
        <v>30447.02</v>
      </c>
    </row>
    <row r="148" spans="2:12" x14ac:dyDescent="0.2">
      <c r="B148" s="13">
        <f t="shared" si="9"/>
        <v>122</v>
      </c>
      <c r="C148" s="3" t="s">
        <v>198</v>
      </c>
      <c r="D148" s="32">
        <v>41150</v>
      </c>
      <c r="E148" s="32">
        <v>51135</v>
      </c>
      <c r="F148" s="15">
        <v>18922005.989999998</v>
      </c>
      <c r="G148" s="16">
        <v>2.3019999999999999E-2</v>
      </c>
      <c r="H148" s="16">
        <v>2.3019999999999999E-2</v>
      </c>
      <c r="I148" s="16">
        <v>2.3019999999999999E-2</v>
      </c>
      <c r="J148" s="31" t="s">
        <v>56</v>
      </c>
      <c r="K148" s="39" t="s">
        <v>252</v>
      </c>
      <c r="L148" s="18">
        <f t="shared" si="10"/>
        <v>435584.58</v>
      </c>
    </row>
    <row r="149" spans="2:12" x14ac:dyDescent="0.2">
      <c r="B149" s="13">
        <f t="shared" si="9"/>
        <v>123</v>
      </c>
      <c r="C149" s="3" t="s">
        <v>199</v>
      </c>
      <c r="D149" s="32">
        <v>41183</v>
      </c>
      <c r="E149" s="32">
        <v>51135</v>
      </c>
      <c r="F149" s="15">
        <v>18310862.34</v>
      </c>
      <c r="G149" s="16">
        <v>2.3380000000000001E-2</v>
      </c>
      <c r="H149" s="16">
        <v>2.3380000000000001E-2</v>
      </c>
      <c r="I149" s="16">
        <v>2.3380000000000001E-2</v>
      </c>
      <c r="J149" s="31" t="s">
        <v>56</v>
      </c>
      <c r="K149" s="39" t="s">
        <v>252</v>
      </c>
      <c r="L149" s="18">
        <f t="shared" si="10"/>
        <v>428107.96</v>
      </c>
    </row>
    <row r="150" spans="2:12" x14ac:dyDescent="0.2">
      <c r="B150" s="13">
        <f t="shared" si="9"/>
        <v>124</v>
      </c>
      <c r="C150" s="3" t="s">
        <v>200</v>
      </c>
      <c r="D150" s="32">
        <v>41201</v>
      </c>
      <c r="E150" s="32">
        <v>52962</v>
      </c>
      <c r="F150" s="15">
        <v>22183731.059999999</v>
      </c>
      <c r="G150" s="16">
        <v>2.724E-2</v>
      </c>
      <c r="H150" s="16">
        <v>2.724E-2</v>
      </c>
      <c r="I150" s="16">
        <v>2.724E-2</v>
      </c>
      <c r="J150" s="31" t="s">
        <v>56</v>
      </c>
      <c r="K150" s="39" t="s">
        <v>252</v>
      </c>
      <c r="L150" s="18">
        <f t="shared" si="10"/>
        <v>604284.82999999996</v>
      </c>
    </row>
    <row r="151" spans="2:12" x14ac:dyDescent="0.2">
      <c r="B151" s="13">
        <f t="shared" si="9"/>
        <v>125</v>
      </c>
      <c r="C151" s="3" t="s">
        <v>201</v>
      </c>
      <c r="D151" s="32">
        <v>41262</v>
      </c>
      <c r="E151" s="32">
        <v>51501</v>
      </c>
      <c r="F151" s="15">
        <v>949404.02</v>
      </c>
      <c r="G151" s="16">
        <v>2.5489999999999999E-2</v>
      </c>
      <c r="H151" s="16">
        <v>2.5489999999999999E-2</v>
      </c>
      <c r="I151" s="16">
        <v>2.5489999999999999E-2</v>
      </c>
      <c r="J151" s="31" t="s">
        <v>56</v>
      </c>
      <c r="K151" s="39" t="s">
        <v>252</v>
      </c>
      <c r="L151" s="18">
        <f t="shared" si="10"/>
        <v>24200.31</v>
      </c>
    </row>
    <row r="152" spans="2:12" x14ac:dyDescent="0.2">
      <c r="B152" s="13">
        <f t="shared" si="9"/>
        <v>126</v>
      </c>
      <c r="C152" s="3" t="s">
        <v>202</v>
      </c>
      <c r="D152" s="32">
        <v>41262</v>
      </c>
      <c r="E152" s="32">
        <v>51501</v>
      </c>
      <c r="F152" s="15">
        <v>7801182.1399999997</v>
      </c>
      <c r="G152" s="16">
        <v>2.5489999999999999E-2</v>
      </c>
      <c r="H152" s="16">
        <v>2.5489999999999999E-2</v>
      </c>
      <c r="I152" s="16">
        <v>2.5489999999999999E-2</v>
      </c>
      <c r="J152" s="31" t="s">
        <v>56</v>
      </c>
      <c r="K152" s="39" t="s">
        <v>252</v>
      </c>
      <c r="L152" s="18">
        <f t="shared" si="10"/>
        <v>198852.13</v>
      </c>
    </row>
    <row r="153" spans="2:12" x14ac:dyDescent="0.2">
      <c r="B153" s="13">
        <f t="shared" si="9"/>
        <v>127</v>
      </c>
      <c r="C153" s="3" t="s">
        <v>203</v>
      </c>
      <c r="D153" s="32">
        <v>41262</v>
      </c>
      <c r="E153" s="32">
        <v>51135</v>
      </c>
      <c r="F153" s="15">
        <v>9982330.5999999996</v>
      </c>
      <c r="G153" s="16">
        <v>2.5100000000000001E-2</v>
      </c>
      <c r="H153" s="16">
        <v>2.5100000000000001E-2</v>
      </c>
      <c r="I153" s="16">
        <v>2.5100000000000001E-2</v>
      </c>
      <c r="J153" s="31" t="s">
        <v>56</v>
      </c>
      <c r="K153" s="39" t="s">
        <v>252</v>
      </c>
      <c r="L153" s="18">
        <f t="shared" si="10"/>
        <v>250556.5</v>
      </c>
    </row>
    <row r="154" spans="2:12" x14ac:dyDescent="0.2">
      <c r="B154" s="13">
        <f t="shared" si="9"/>
        <v>128</v>
      </c>
      <c r="C154" s="3" t="s">
        <v>204</v>
      </c>
      <c r="D154" s="32">
        <v>41383</v>
      </c>
      <c r="E154" s="32">
        <v>51135</v>
      </c>
      <c r="F154" s="15">
        <v>5432357.2699999996</v>
      </c>
      <c r="G154" s="16">
        <v>2.393E-2</v>
      </c>
      <c r="H154" s="16">
        <v>2.393E-2</v>
      </c>
      <c r="I154" s="16">
        <v>2.393E-2</v>
      </c>
      <c r="J154" s="31" t="s">
        <v>56</v>
      </c>
      <c r="K154" s="39" t="s">
        <v>252</v>
      </c>
      <c r="L154" s="18">
        <f t="shared" si="10"/>
        <v>129996.31</v>
      </c>
    </row>
    <row r="155" spans="2:12" x14ac:dyDescent="0.2">
      <c r="B155" s="13">
        <f t="shared" si="9"/>
        <v>129</v>
      </c>
      <c r="C155" s="3" t="s">
        <v>205</v>
      </c>
      <c r="D155" s="32">
        <v>41383</v>
      </c>
      <c r="E155" s="32">
        <v>52962</v>
      </c>
      <c r="F155" s="15">
        <v>11308121.289999999</v>
      </c>
      <c r="G155" s="16">
        <v>2.5729999999999999E-2</v>
      </c>
      <c r="H155" s="16">
        <v>2.5729999999999999E-2</v>
      </c>
      <c r="I155" s="16">
        <v>2.5729999999999999E-2</v>
      </c>
      <c r="J155" s="31" t="s">
        <v>56</v>
      </c>
      <c r="K155" s="39" t="s">
        <v>252</v>
      </c>
      <c r="L155" s="18">
        <f t="shared" si="10"/>
        <v>290957.96000000002</v>
      </c>
    </row>
    <row r="156" spans="2:12" x14ac:dyDescent="0.2">
      <c r="B156" s="13">
        <f t="shared" si="9"/>
        <v>130</v>
      </c>
      <c r="C156" s="3" t="s">
        <v>206</v>
      </c>
      <c r="D156" s="32">
        <v>41383</v>
      </c>
      <c r="E156" s="32">
        <v>51501</v>
      </c>
      <c r="F156" s="15">
        <v>2502322.0099999998</v>
      </c>
      <c r="G156" s="16">
        <v>2.4320000000000001E-2</v>
      </c>
      <c r="H156" s="16">
        <v>2.4320000000000001E-2</v>
      </c>
      <c r="I156" s="16">
        <v>2.4320000000000001E-2</v>
      </c>
      <c r="J156" s="31" t="s">
        <v>56</v>
      </c>
      <c r="K156" s="39" t="s">
        <v>252</v>
      </c>
      <c r="L156" s="18">
        <f t="shared" si="10"/>
        <v>60856.47</v>
      </c>
    </row>
    <row r="157" spans="2:12" x14ac:dyDescent="0.2">
      <c r="B157" s="13">
        <f t="shared" si="9"/>
        <v>131</v>
      </c>
      <c r="C157" s="3" t="s">
        <v>207</v>
      </c>
      <c r="D157" s="32">
        <v>41516</v>
      </c>
      <c r="E157" s="32">
        <v>51135</v>
      </c>
      <c r="F157" s="15">
        <v>9449519.2799999993</v>
      </c>
      <c r="G157" s="16">
        <v>3.338E-2</v>
      </c>
      <c r="H157" s="16">
        <v>3.338E-2</v>
      </c>
      <c r="I157" s="16">
        <v>3.338E-2</v>
      </c>
      <c r="J157" s="31" t="s">
        <v>56</v>
      </c>
      <c r="K157" s="39" t="s">
        <v>252</v>
      </c>
      <c r="L157" s="18">
        <f t="shared" si="10"/>
        <v>315424.95</v>
      </c>
    </row>
    <row r="158" spans="2:12" x14ac:dyDescent="0.2">
      <c r="B158" s="13">
        <f t="shared" si="9"/>
        <v>132</v>
      </c>
      <c r="C158" s="3" t="s">
        <v>208</v>
      </c>
      <c r="D158" s="32">
        <v>41575</v>
      </c>
      <c r="E158" s="32">
        <v>51135</v>
      </c>
      <c r="F158" s="15">
        <v>29178271.109999999</v>
      </c>
      <c r="G158" s="16">
        <v>3.1620000000000002E-2</v>
      </c>
      <c r="H158" s="16">
        <v>3.1620000000000002E-2</v>
      </c>
      <c r="I158" s="16">
        <v>3.1620000000000002E-2</v>
      </c>
      <c r="J158" s="31" t="s">
        <v>209</v>
      </c>
      <c r="K158" s="39" t="s">
        <v>252</v>
      </c>
      <c r="L158" s="18">
        <f t="shared" si="10"/>
        <v>922616.93</v>
      </c>
    </row>
    <row r="159" spans="2:12" x14ac:dyDescent="0.2">
      <c r="B159" s="13">
        <f t="shared" si="9"/>
        <v>133</v>
      </c>
      <c r="C159" s="3" t="s">
        <v>210</v>
      </c>
      <c r="D159" s="32">
        <v>41575</v>
      </c>
      <c r="E159" s="32">
        <v>51501</v>
      </c>
      <c r="F159" s="15">
        <v>9212270.1799999997</v>
      </c>
      <c r="G159" s="16">
        <v>3.202E-2</v>
      </c>
      <c r="H159" s="16">
        <v>3.202E-2</v>
      </c>
      <c r="I159" s="16">
        <v>3.202E-2</v>
      </c>
      <c r="J159" s="31" t="s">
        <v>209</v>
      </c>
      <c r="K159" s="39" t="s">
        <v>252</v>
      </c>
      <c r="L159" s="18">
        <f t="shared" si="10"/>
        <v>294976.89</v>
      </c>
    </row>
    <row r="160" spans="2:12" x14ac:dyDescent="0.2">
      <c r="B160" s="13">
        <f t="shared" si="9"/>
        <v>134</v>
      </c>
      <c r="C160" s="3" t="s">
        <v>211</v>
      </c>
      <c r="D160" s="32">
        <v>41597</v>
      </c>
      <c r="E160" s="32">
        <v>51135</v>
      </c>
      <c r="F160" s="15">
        <v>17305083.530000001</v>
      </c>
      <c r="G160" s="16">
        <v>3.3160000000000002E-2</v>
      </c>
      <c r="H160" s="16">
        <v>3.3160000000000002E-2</v>
      </c>
      <c r="I160" s="16">
        <v>3.3160000000000002E-2</v>
      </c>
      <c r="J160" s="31" t="s">
        <v>209</v>
      </c>
      <c r="K160" s="39" t="s">
        <v>252</v>
      </c>
      <c r="L160" s="18">
        <f t="shared" si="10"/>
        <v>573836.56999999995</v>
      </c>
    </row>
    <row r="161" spans="2:12" x14ac:dyDescent="0.2">
      <c r="B161" s="13">
        <f t="shared" si="9"/>
        <v>135</v>
      </c>
      <c r="C161" s="3" t="s">
        <v>212</v>
      </c>
      <c r="D161" s="32">
        <v>41628</v>
      </c>
      <c r="E161" s="32">
        <v>51135</v>
      </c>
      <c r="F161" s="15">
        <v>13720589.869999999</v>
      </c>
      <c r="G161" s="16">
        <v>3.5130000000000002E-2</v>
      </c>
      <c r="H161" s="16">
        <v>3.5130000000000002E-2</v>
      </c>
      <c r="I161" s="16">
        <v>3.5130000000000002E-2</v>
      </c>
      <c r="J161" s="31" t="s">
        <v>209</v>
      </c>
      <c r="K161" s="39" t="s">
        <v>252</v>
      </c>
      <c r="L161" s="18">
        <f t="shared" si="10"/>
        <v>482004.32</v>
      </c>
    </row>
    <row r="162" spans="2:12" x14ac:dyDescent="0.2">
      <c r="B162" s="13">
        <f t="shared" si="9"/>
        <v>136</v>
      </c>
      <c r="C162" s="3" t="s">
        <v>213</v>
      </c>
      <c r="D162" s="32">
        <v>41992</v>
      </c>
      <c r="E162" s="32">
        <v>51501</v>
      </c>
      <c r="F162" s="15">
        <v>17272468.739999998</v>
      </c>
      <c r="G162" s="16">
        <v>2.563E-2</v>
      </c>
      <c r="H162" s="16">
        <v>2.563E-2</v>
      </c>
      <c r="I162" s="16">
        <v>2.563E-2</v>
      </c>
      <c r="J162" s="31" t="s">
        <v>214</v>
      </c>
      <c r="K162" s="39" t="s">
        <v>252</v>
      </c>
      <c r="L162" s="18">
        <f t="shared" si="10"/>
        <v>442693.37</v>
      </c>
    </row>
    <row r="163" spans="2:12" x14ac:dyDescent="0.2">
      <c r="B163" s="13">
        <f t="shared" si="9"/>
        <v>137</v>
      </c>
      <c r="C163" s="3" t="s">
        <v>215</v>
      </c>
      <c r="D163" s="32">
        <v>41992</v>
      </c>
      <c r="E163" s="32">
        <v>52962</v>
      </c>
      <c r="F163" s="15">
        <v>18514576.75</v>
      </c>
      <c r="G163" s="16">
        <v>2.656E-2</v>
      </c>
      <c r="H163" s="16">
        <v>2.656E-2</v>
      </c>
      <c r="I163" s="16">
        <v>2.656E-2</v>
      </c>
      <c r="J163" s="31" t="s">
        <v>214</v>
      </c>
      <c r="K163" s="39" t="s">
        <v>252</v>
      </c>
      <c r="L163" s="18">
        <f t="shared" si="10"/>
        <v>491747.16</v>
      </c>
    </row>
    <row r="164" spans="2:12" x14ac:dyDescent="0.2">
      <c r="B164" s="13">
        <f t="shared" si="9"/>
        <v>138</v>
      </c>
      <c r="C164" s="3" t="s">
        <v>216</v>
      </c>
      <c r="D164" s="32">
        <v>42090</v>
      </c>
      <c r="E164" s="32">
        <v>51501</v>
      </c>
      <c r="F164" s="15">
        <v>548118.47</v>
      </c>
      <c r="G164" s="16">
        <v>2.3779999999999999E-2</v>
      </c>
      <c r="H164" s="16">
        <v>2.3779999999999999E-2</v>
      </c>
      <c r="I164" s="16">
        <v>2.3779999999999999E-2</v>
      </c>
      <c r="J164" s="31" t="s">
        <v>214</v>
      </c>
      <c r="K164" s="39" t="s">
        <v>252</v>
      </c>
      <c r="L164" s="18">
        <f t="shared" si="10"/>
        <v>13034.26</v>
      </c>
    </row>
    <row r="165" spans="2:12" x14ac:dyDescent="0.2">
      <c r="B165" s="13">
        <f t="shared" si="9"/>
        <v>139</v>
      </c>
      <c r="C165" s="3" t="s">
        <v>217</v>
      </c>
      <c r="D165" s="32">
        <v>42781</v>
      </c>
      <c r="E165" s="32">
        <v>54791</v>
      </c>
      <c r="F165" s="15">
        <v>30187908.359999999</v>
      </c>
      <c r="G165" s="16">
        <v>2.9819999999999999E-2</v>
      </c>
      <c r="H165" s="16">
        <v>2.9819999999999999E-2</v>
      </c>
      <c r="I165" s="16">
        <v>2.9819999999999999E-2</v>
      </c>
      <c r="J165" s="31" t="s">
        <v>63</v>
      </c>
      <c r="K165" s="39" t="s">
        <v>252</v>
      </c>
      <c r="L165" s="18">
        <f t="shared" si="10"/>
        <v>900203.43</v>
      </c>
    </row>
    <row r="166" spans="2:12" x14ac:dyDescent="0.2">
      <c r="B166" s="13">
        <f t="shared" si="9"/>
        <v>140</v>
      </c>
      <c r="C166" s="3" t="s">
        <v>218</v>
      </c>
      <c r="D166" s="32">
        <v>42781</v>
      </c>
      <c r="E166" s="32">
        <v>54791</v>
      </c>
      <c r="F166" s="15">
        <v>22194049.699999999</v>
      </c>
      <c r="G166" s="16">
        <v>2.9420000000000002E-2</v>
      </c>
      <c r="H166" s="16">
        <v>2.9420000000000002E-2</v>
      </c>
      <c r="I166" s="16">
        <v>2.9420000000000002E-2</v>
      </c>
      <c r="J166" s="31" t="s">
        <v>219</v>
      </c>
      <c r="K166" s="39" t="s">
        <v>252</v>
      </c>
      <c r="L166" s="18">
        <f t="shared" si="10"/>
        <v>652948.93999999994</v>
      </c>
    </row>
    <row r="167" spans="2:12" x14ac:dyDescent="0.2">
      <c r="B167" s="13">
        <f t="shared" si="9"/>
        <v>141</v>
      </c>
      <c r="C167" s="3" t="s">
        <v>220</v>
      </c>
      <c r="D167" s="32">
        <v>42781</v>
      </c>
      <c r="E167" s="32">
        <v>54791</v>
      </c>
      <c r="F167" s="15">
        <v>116335236.40000001</v>
      </c>
      <c r="G167" s="16">
        <v>2.683E-2</v>
      </c>
      <c r="H167" s="16">
        <v>2.683E-2</v>
      </c>
      <c r="I167" s="16">
        <v>2.683E-2</v>
      </c>
      <c r="J167" s="31" t="s">
        <v>219</v>
      </c>
      <c r="K167" s="39" t="s">
        <v>252</v>
      </c>
      <c r="L167" s="18">
        <f t="shared" si="10"/>
        <v>3121274.39</v>
      </c>
    </row>
    <row r="168" spans="2:12" x14ac:dyDescent="0.2">
      <c r="B168" s="13">
        <f t="shared" si="9"/>
        <v>142</v>
      </c>
      <c r="C168" s="3" t="s">
        <v>221</v>
      </c>
      <c r="D168" s="32">
        <v>42909</v>
      </c>
      <c r="E168" s="32">
        <v>54791</v>
      </c>
      <c r="F168" s="15">
        <v>10368159.07</v>
      </c>
      <c r="G168" s="16">
        <v>2.6339999999999999E-2</v>
      </c>
      <c r="H168" s="16">
        <v>2.6339999999999999E-2</v>
      </c>
      <c r="I168" s="16">
        <v>2.6339999999999999E-2</v>
      </c>
      <c r="J168" s="31" t="s">
        <v>219</v>
      </c>
      <c r="K168" s="39" t="s">
        <v>252</v>
      </c>
      <c r="L168" s="18">
        <f t="shared" si="10"/>
        <v>273097.31</v>
      </c>
    </row>
    <row r="169" spans="2:12" x14ac:dyDescent="0.2">
      <c r="B169" s="13">
        <f t="shared" si="9"/>
        <v>143</v>
      </c>
      <c r="C169" s="3" t="s">
        <v>222</v>
      </c>
      <c r="D169" s="32">
        <v>42909</v>
      </c>
      <c r="E169" s="32">
        <v>54791</v>
      </c>
      <c r="F169" s="15">
        <v>4072488.24</v>
      </c>
      <c r="G169" s="16">
        <v>2.6339999999999999E-2</v>
      </c>
      <c r="H169" s="16">
        <v>2.6339999999999999E-2</v>
      </c>
      <c r="I169" s="16">
        <v>2.6339999999999999E-2</v>
      </c>
      <c r="J169" s="31" t="s">
        <v>219</v>
      </c>
      <c r="K169" s="39" t="s">
        <v>252</v>
      </c>
      <c r="L169" s="18">
        <f t="shared" si="10"/>
        <v>107269.34</v>
      </c>
    </row>
    <row r="170" spans="2:12" x14ac:dyDescent="0.2">
      <c r="B170" s="13">
        <f t="shared" si="9"/>
        <v>144</v>
      </c>
      <c r="C170" s="3" t="s">
        <v>223</v>
      </c>
      <c r="D170" s="32">
        <v>42993</v>
      </c>
      <c r="E170" s="32">
        <v>54791</v>
      </c>
      <c r="F170" s="15">
        <v>7705800.3300000001</v>
      </c>
      <c r="G170" s="16">
        <v>2.6790000000000001E-2</v>
      </c>
      <c r="H170" s="16">
        <v>2.6790000000000001E-2</v>
      </c>
      <c r="I170" s="16">
        <v>2.6790000000000001E-2</v>
      </c>
      <c r="J170" s="31" t="s">
        <v>219</v>
      </c>
      <c r="K170" s="39" t="s">
        <v>252</v>
      </c>
      <c r="L170" s="18">
        <f t="shared" si="10"/>
        <v>206438.39</v>
      </c>
    </row>
    <row r="171" spans="2:12" x14ac:dyDescent="0.2">
      <c r="B171" s="13">
        <f t="shared" si="9"/>
        <v>145</v>
      </c>
      <c r="C171" s="3" t="s">
        <v>224</v>
      </c>
      <c r="D171" s="32">
        <v>42993</v>
      </c>
      <c r="E171" s="32">
        <v>54791</v>
      </c>
      <c r="F171" s="15">
        <v>28024396.34</v>
      </c>
      <c r="G171" s="16">
        <v>2.6790000000000001E-2</v>
      </c>
      <c r="H171" s="16">
        <v>2.6790000000000001E-2</v>
      </c>
      <c r="I171" s="16">
        <v>2.6790000000000001E-2</v>
      </c>
      <c r="J171" s="31" t="s">
        <v>219</v>
      </c>
      <c r="K171" s="39" t="s">
        <v>252</v>
      </c>
      <c r="L171" s="18">
        <f t="shared" si="10"/>
        <v>750773.58</v>
      </c>
    </row>
    <row r="172" spans="2:12" x14ac:dyDescent="0.2">
      <c r="B172" s="13">
        <f t="shared" si="9"/>
        <v>146</v>
      </c>
      <c r="C172" s="3" t="s">
        <v>225</v>
      </c>
      <c r="D172" s="32">
        <v>43084</v>
      </c>
      <c r="E172" s="32">
        <v>54791</v>
      </c>
      <c r="F172" s="15">
        <v>7746493.9100000001</v>
      </c>
      <c r="G172" s="16">
        <v>2.6880000000000001E-2</v>
      </c>
      <c r="H172" s="16">
        <v>2.6880000000000001E-2</v>
      </c>
      <c r="I172" s="16">
        <v>2.6880000000000001E-2</v>
      </c>
      <c r="J172" s="31" t="s">
        <v>219</v>
      </c>
      <c r="K172" s="39" t="s">
        <v>252</v>
      </c>
      <c r="L172" s="18">
        <f t="shared" si="10"/>
        <v>208225.76</v>
      </c>
    </row>
    <row r="173" spans="2:12" x14ac:dyDescent="0.2">
      <c r="B173" s="13">
        <f t="shared" si="9"/>
        <v>147</v>
      </c>
      <c r="C173" s="3" t="s">
        <v>226</v>
      </c>
      <c r="D173" s="32">
        <v>43084</v>
      </c>
      <c r="E173" s="32">
        <v>54791</v>
      </c>
      <c r="F173" s="15">
        <v>6328822.3700000001</v>
      </c>
      <c r="G173" s="16">
        <v>2.6880000000000001E-2</v>
      </c>
      <c r="H173" s="16">
        <v>2.6880000000000001E-2</v>
      </c>
      <c r="I173" s="16">
        <v>2.6880000000000001E-2</v>
      </c>
      <c r="J173" s="31" t="s">
        <v>219</v>
      </c>
      <c r="K173" s="39" t="s">
        <v>252</v>
      </c>
      <c r="L173" s="18">
        <f t="shared" si="10"/>
        <v>170118.75</v>
      </c>
    </row>
    <row r="174" spans="2:12" x14ac:dyDescent="0.2">
      <c r="B174" s="13">
        <f t="shared" si="9"/>
        <v>148</v>
      </c>
      <c r="C174" s="3" t="s">
        <v>227</v>
      </c>
      <c r="D174" s="32">
        <v>43193</v>
      </c>
      <c r="E174" s="32">
        <v>54791</v>
      </c>
      <c r="F174" s="15">
        <v>2166674.62</v>
      </c>
      <c r="G174" s="16">
        <v>2.9899999999999999E-2</v>
      </c>
      <c r="H174" s="16">
        <v>2.9899999999999999E-2</v>
      </c>
      <c r="I174" s="16">
        <v>2.9899999999999999E-2</v>
      </c>
      <c r="J174" s="33" t="s">
        <v>219</v>
      </c>
      <c r="K174" s="39" t="s">
        <v>252</v>
      </c>
      <c r="L174" s="18">
        <f t="shared" si="10"/>
        <v>64783.57</v>
      </c>
    </row>
    <row r="175" spans="2:12" x14ac:dyDescent="0.2">
      <c r="B175" s="13">
        <f t="shared" si="9"/>
        <v>149</v>
      </c>
      <c r="C175" s="3" t="s">
        <v>228</v>
      </c>
      <c r="D175" s="32">
        <v>43193</v>
      </c>
      <c r="E175" s="32">
        <v>54791</v>
      </c>
      <c r="F175" s="15">
        <v>10205420.939999999</v>
      </c>
      <c r="G175" s="16">
        <v>2.9899999999999999E-2</v>
      </c>
      <c r="H175" s="16">
        <v>2.9899999999999999E-2</v>
      </c>
      <c r="I175" s="16">
        <v>2.9899999999999999E-2</v>
      </c>
      <c r="J175" s="33" t="s">
        <v>219</v>
      </c>
      <c r="K175" s="39" t="s">
        <v>252</v>
      </c>
      <c r="L175" s="18">
        <f t="shared" si="10"/>
        <v>305142.09000000003</v>
      </c>
    </row>
    <row r="176" spans="2:12" x14ac:dyDescent="0.2">
      <c r="B176" s="13">
        <f t="shared" si="9"/>
        <v>150</v>
      </c>
      <c r="C176" s="3" t="s">
        <v>229</v>
      </c>
      <c r="D176" s="32">
        <v>43262</v>
      </c>
      <c r="E176" s="32">
        <v>54791</v>
      </c>
      <c r="F176" s="15">
        <v>2024893.6</v>
      </c>
      <c r="G176" s="16">
        <v>3.1309999999999998E-2</v>
      </c>
      <c r="H176" s="16">
        <v>3.1309999999999998E-2</v>
      </c>
      <c r="I176" s="16">
        <v>3.1309999999999998E-2</v>
      </c>
      <c r="J176" s="33" t="s">
        <v>219</v>
      </c>
      <c r="K176" s="39" t="s">
        <v>252</v>
      </c>
      <c r="L176" s="18">
        <f t="shared" si="10"/>
        <v>63399.42</v>
      </c>
    </row>
    <row r="177" spans="2:12" x14ac:dyDescent="0.2">
      <c r="B177" s="13">
        <f t="shared" si="9"/>
        <v>151</v>
      </c>
      <c r="C177" s="3" t="s">
        <v>230</v>
      </c>
      <c r="D177" s="32">
        <v>43262</v>
      </c>
      <c r="E177" s="32">
        <v>54791</v>
      </c>
      <c r="F177" s="15">
        <v>2408759.7000000002</v>
      </c>
      <c r="G177" s="16">
        <v>3.1309999999999998E-2</v>
      </c>
      <c r="H177" s="16">
        <v>3.1309999999999998E-2</v>
      </c>
      <c r="I177" s="16">
        <v>3.1309999999999998E-2</v>
      </c>
      <c r="J177" s="33" t="s">
        <v>219</v>
      </c>
      <c r="K177" s="39" t="s">
        <v>252</v>
      </c>
      <c r="L177" s="18">
        <f t="shared" si="10"/>
        <v>75418.27</v>
      </c>
    </row>
    <row r="178" spans="2:12" x14ac:dyDescent="0.2">
      <c r="B178" s="13">
        <f t="shared" si="6"/>
        <v>152</v>
      </c>
      <c r="C178" s="3" t="s">
        <v>231</v>
      </c>
      <c r="D178" s="32">
        <v>43438</v>
      </c>
      <c r="E178" s="32">
        <v>54791</v>
      </c>
      <c r="F178" s="15">
        <v>26699095.690000001</v>
      </c>
      <c r="G178" s="16">
        <v>3.2809999999999999E-2</v>
      </c>
      <c r="H178" s="16">
        <v>3.2809999999999999E-2</v>
      </c>
      <c r="I178" s="16">
        <v>3.2809999999999999E-2</v>
      </c>
      <c r="J178" s="33" t="s">
        <v>219</v>
      </c>
      <c r="K178" s="39" t="s">
        <v>252</v>
      </c>
      <c r="L178" s="18">
        <f t="shared" si="5"/>
        <v>875997.33</v>
      </c>
    </row>
    <row r="179" spans="2:12" x14ac:dyDescent="0.2">
      <c r="B179" s="13">
        <f t="shared" si="6"/>
        <v>153</v>
      </c>
      <c r="C179" s="3" t="s">
        <v>232</v>
      </c>
      <c r="D179" s="32">
        <v>43438</v>
      </c>
      <c r="E179" s="32">
        <v>54791</v>
      </c>
      <c r="F179" s="15">
        <v>2758525.9</v>
      </c>
      <c r="G179" s="16">
        <v>3.1179999999999999E-2</v>
      </c>
      <c r="H179" s="16">
        <v>3.1179999999999999E-2</v>
      </c>
      <c r="I179" s="16">
        <v>3.1179999999999999E-2</v>
      </c>
      <c r="J179" s="33" t="s">
        <v>219</v>
      </c>
      <c r="K179" s="39" t="s">
        <v>252</v>
      </c>
      <c r="L179" s="18">
        <f t="shared" si="5"/>
        <v>86010.84</v>
      </c>
    </row>
    <row r="180" spans="2:12" x14ac:dyDescent="0.2">
      <c r="B180" s="13">
        <f t="shared" si="6"/>
        <v>154</v>
      </c>
      <c r="C180" s="3" t="s">
        <v>233</v>
      </c>
      <c r="D180" s="32">
        <v>43455</v>
      </c>
      <c r="E180" s="32">
        <v>55156</v>
      </c>
      <c r="F180" s="15">
        <v>63674621.670000002</v>
      </c>
      <c r="G180" s="16">
        <v>3.056E-2</v>
      </c>
      <c r="H180" s="16">
        <v>3.056E-2</v>
      </c>
      <c r="I180" s="16">
        <v>3.056E-2</v>
      </c>
      <c r="J180" s="33" t="s">
        <v>219</v>
      </c>
      <c r="K180" s="39" t="s">
        <v>252</v>
      </c>
      <c r="L180" s="18">
        <f t="shared" si="5"/>
        <v>1945896.44</v>
      </c>
    </row>
    <row r="181" spans="2:12" x14ac:dyDescent="0.2">
      <c r="B181" s="13">
        <f t="shared" si="6"/>
        <v>155</v>
      </c>
      <c r="C181" s="3" t="s">
        <v>234</v>
      </c>
      <c r="D181" s="32">
        <v>43455</v>
      </c>
      <c r="E181" s="32">
        <v>55156</v>
      </c>
      <c r="F181" s="15">
        <v>2446164.08</v>
      </c>
      <c r="G181" s="16">
        <v>3.056E-2</v>
      </c>
      <c r="H181" s="16">
        <v>3.056E-2</v>
      </c>
      <c r="I181" s="16">
        <v>3.056E-2</v>
      </c>
      <c r="J181" s="33" t="s">
        <v>219</v>
      </c>
      <c r="K181" s="39" t="s">
        <v>252</v>
      </c>
      <c r="L181" s="18">
        <f t="shared" si="5"/>
        <v>74754.77</v>
      </c>
    </row>
    <row r="182" spans="2:12" x14ac:dyDescent="0.2">
      <c r="B182" s="13">
        <f t="shared" si="6"/>
        <v>156</v>
      </c>
      <c r="C182" s="3" t="s">
        <v>235</v>
      </c>
      <c r="D182" s="32">
        <v>43600</v>
      </c>
      <c r="E182" s="32">
        <v>54791</v>
      </c>
      <c r="F182" s="15">
        <v>1739644.73</v>
      </c>
      <c r="G182" s="16">
        <v>2.8039999999999999E-2</v>
      </c>
      <c r="H182" s="16">
        <v>2.8039999999999999E-2</v>
      </c>
      <c r="I182" s="16">
        <v>2.8039999999999999E-2</v>
      </c>
      <c r="J182" s="33" t="s">
        <v>219</v>
      </c>
      <c r="K182" s="39" t="s">
        <v>252</v>
      </c>
      <c r="L182" s="18">
        <f t="shared" si="5"/>
        <v>48779.64</v>
      </c>
    </row>
    <row r="183" spans="2:12" x14ac:dyDescent="0.2">
      <c r="B183" s="13">
        <f t="shared" si="6"/>
        <v>157</v>
      </c>
      <c r="C183" s="3" t="s">
        <v>236</v>
      </c>
      <c r="D183" s="32">
        <v>43600</v>
      </c>
      <c r="E183" s="32">
        <v>54791</v>
      </c>
      <c r="F183" s="15">
        <v>2613337.29</v>
      </c>
      <c r="G183" s="16">
        <v>2.8039999999999999E-2</v>
      </c>
      <c r="H183" s="16">
        <v>2.8039999999999999E-2</v>
      </c>
      <c r="I183" s="16">
        <v>2.8039999999999999E-2</v>
      </c>
      <c r="J183" s="33" t="s">
        <v>219</v>
      </c>
      <c r="K183" s="39" t="s">
        <v>252</v>
      </c>
      <c r="L183" s="18">
        <f t="shared" si="5"/>
        <v>73277.98</v>
      </c>
    </row>
    <row r="184" spans="2:12" x14ac:dyDescent="0.2">
      <c r="B184" s="13">
        <f t="shared" si="6"/>
        <v>158</v>
      </c>
      <c r="C184" s="3" t="s">
        <v>237</v>
      </c>
      <c r="D184" s="32">
        <v>43707</v>
      </c>
      <c r="E184" s="32">
        <v>54791</v>
      </c>
      <c r="F184" s="15">
        <v>5752037.0499999998</v>
      </c>
      <c r="G184" s="16">
        <v>1.9140000000000001E-2</v>
      </c>
      <c r="H184" s="16">
        <v>1.9140000000000001E-2</v>
      </c>
      <c r="I184" s="16">
        <v>1.9140000000000001E-2</v>
      </c>
      <c r="J184" s="17" t="s">
        <v>238</v>
      </c>
      <c r="K184" s="39" t="s">
        <v>252</v>
      </c>
      <c r="L184" s="18">
        <f t="shared" si="5"/>
        <v>110093.99</v>
      </c>
    </row>
    <row r="185" spans="2:12" x14ac:dyDescent="0.2">
      <c r="B185" s="13">
        <f t="shared" si="6"/>
        <v>159</v>
      </c>
      <c r="C185" s="3" t="s">
        <v>239</v>
      </c>
      <c r="D185" s="32">
        <v>43707</v>
      </c>
      <c r="E185" s="32">
        <v>54791</v>
      </c>
      <c r="F185" s="15">
        <v>17926326.5</v>
      </c>
      <c r="G185" s="16">
        <v>1.9140000000000001E-2</v>
      </c>
      <c r="H185" s="16">
        <v>1.9140000000000001E-2</v>
      </c>
      <c r="I185" s="16">
        <v>1.9140000000000001E-2</v>
      </c>
      <c r="J185" s="33" t="s">
        <v>238</v>
      </c>
      <c r="K185" s="39" t="s">
        <v>252</v>
      </c>
      <c r="L185" s="18">
        <f t="shared" si="5"/>
        <v>343109.89</v>
      </c>
    </row>
    <row r="186" spans="2:12" x14ac:dyDescent="0.2">
      <c r="B186" s="13">
        <f t="shared" si="6"/>
        <v>160</v>
      </c>
      <c r="C186" s="3" t="s">
        <v>240</v>
      </c>
      <c r="D186" s="32">
        <v>43815</v>
      </c>
      <c r="E186" s="32">
        <v>54791</v>
      </c>
      <c r="F186" s="15">
        <v>3638890.55</v>
      </c>
      <c r="G186" s="16">
        <v>2.222E-2</v>
      </c>
      <c r="H186" s="16">
        <v>2.222E-2</v>
      </c>
      <c r="I186" s="16">
        <v>2.222E-2</v>
      </c>
      <c r="J186" s="33" t="s">
        <v>238</v>
      </c>
      <c r="K186" s="39" t="s">
        <v>252</v>
      </c>
      <c r="L186" s="18">
        <f t="shared" si="5"/>
        <v>80856.149999999994</v>
      </c>
    </row>
    <row r="187" spans="2:12" x14ac:dyDescent="0.2">
      <c r="B187" s="13">
        <f t="shared" si="6"/>
        <v>161</v>
      </c>
      <c r="C187" s="3" t="s">
        <v>241</v>
      </c>
      <c r="D187" s="32">
        <v>43815</v>
      </c>
      <c r="E187" s="32">
        <v>54791</v>
      </c>
      <c r="F187" s="15">
        <v>4111575.22</v>
      </c>
      <c r="G187" s="16">
        <v>2.222E-2</v>
      </c>
      <c r="H187" s="16">
        <v>2.222E-2</v>
      </c>
      <c r="I187" s="16">
        <v>2.222E-2</v>
      </c>
      <c r="J187" s="41" t="s">
        <v>238</v>
      </c>
      <c r="K187" s="41" t="s">
        <v>252</v>
      </c>
      <c r="L187" s="18">
        <f t="shared" ref="L187:L197" si="11">ROUND(F187*I187,2)</f>
        <v>91359.2</v>
      </c>
    </row>
    <row r="188" spans="2:12" x14ac:dyDescent="0.2">
      <c r="B188" s="13">
        <f t="shared" ref="B188:B198" si="12">B187+1</f>
        <v>162</v>
      </c>
      <c r="C188" s="3" t="s">
        <v>265</v>
      </c>
      <c r="D188" s="32">
        <v>43936</v>
      </c>
      <c r="E188" s="32">
        <v>54791</v>
      </c>
      <c r="F188" s="15">
        <v>2194264.35</v>
      </c>
      <c r="G188" s="16">
        <v>1.272E-2</v>
      </c>
      <c r="H188" s="16">
        <v>1.272E-2</v>
      </c>
      <c r="I188" s="16">
        <v>1.272E-2</v>
      </c>
      <c r="J188" s="41" t="s">
        <v>238</v>
      </c>
      <c r="K188" s="41" t="s">
        <v>252</v>
      </c>
      <c r="L188" s="18">
        <f t="shared" si="11"/>
        <v>27911.040000000001</v>
      </c>
    </row>
    <row r="189" spans="2:12" x14ac:dyDescent="0.2">
      <c r="B189" s="13">
        <f t="shared" si="12"/>
        <v>163</v>
      </c>
      <c r="C189" s="3" t="s">
        <v>266</v>
      </c>
      <c r="D189" s="32">
        <v>43936</v>
      </c>
      <c r="E189" s="32">
        <v>54791</v>
      </c>
      <c r="F189" s="15">
        <v>998557.85</v>
      </c>
      <c r="G189" s="16">
        <v>1.272E-2</v>
      </c>
      <c r="H189" s="16">
        <v>1.272E-2</v>
      </c>
      <c r="I189" s="16">
        <v>1.272E-2</v>
      </c>
      <c r="J189" s="41" t="s">
        <v>238</v>
      </c>
      <c r="K189" s="41" t="s">
        <v>252</v>
      </c>
      <c r="L189" s="18">
        <f t="shared" si="11"/>
        <v>12701.66</v>
      </c>
    </row>
    <row r="190" spans="2:12" x14ac:dyDescent="0.2">
      <c r="B190" s="13">
        <f t="shared" si="12"/>
        <v>164</v>
      </c>
      <c r="C190" s="3" t="s">
        <v>267</v>
      </c>
      <c r="D190" s="32">
        <v>43936</v>
      </c>
      <c r="E190" s="32">
        <v>55156</v>
      </c>
      <c r="F190" s="15">
        <v>22015000</v>
      </c>
      <c r="G190" s="16">
        <v>1.2930000000000001E-2</v>
      </c>
      <c r="H190" s="16">
        <v>1.2930000000000001E-2</v>
      </c>
      <c r="I190" s="16">
        <v>1.2930000000000001E-2</v>
      </c>
      <c r="J190" s="41" t="s">
        <v>238</v>
      </c>
      <c r="K190" s="41" t="s">
        <v>252</v>
      </c>
      <c r="L190" s="18">
        <f t="shared" si="11"/>
        <v>284653.95</v>
      </c>
    </row>
    <row r="191" spans="2:12" x14ac:dyDescent="0.2">
      <c r="B191" s="13">
        <f t="shared" si="12"/>
        <v>165</v>
      </c>
      <c r="C191" s="3" t="s">
        <v>268</v>
      </c>
      <c r="D191" s="32">
        <v>43966</v>
      </c>
      <c r="E191" s="32">
        <v>54791</v>
      </c>
      <c r="F191" s="15">
        <v>1930473.24</v>
      </c>
      <c r="G191" s="16">
        <v>1.1350000000000001E-2</v>
      </c>
      <c r="H191" s="16">
        <v>1.1350000000000001E-2</v>
      </c>
      <c r="I191" s="16">
        <v>1.1350000000000001E-2</v>
      </c>
      <c r="J191" s="41" t="s">
        <v>238</v>
      </c>
      <c r="K191" s="41" t="s">
        <v>252</v>
      </c>
      <c r="L191" s="18">
        <f t="shared" si="11"/>
        <v>21910.87</v>
      </c>
    </row>
    <row r="192" spans="2:12" x14ac:dyDescent="0.2">
      <c r="B192" s="13">
        <f t="shared" si="12"/>
        <v>166</v>
      </c>
      <c r="C192" s="3" t="s">
        <v>269</v>
      </c>
      <c r="D192" s="32">
        <v>43966</v>
      </c>
      <c r="E192" s="32">
        <v>54791</v>
      </c>
      <c r="F192" s="15">
        <v>5899817.9299999997</v>
      </c>
      <c r="G192" s="16">
        <v>1.1350000000000001E-2</v>
      </c>
      <c r="H192" s="16">
        <v>1.1350000000000001E-2</v>
      </c>
      <c r="I192" s="16">
        <v>1.1350000000000001E-2</v>
      </c>
      <c r="J192" s="41" t="s">
        <v>238</v>
      </c>
      <c r="K192" s="41" t="s">
        <v>252</v>
      </c>
      <c r="L192" s="18">
        <f t="shared" si="11"/>
        <v>66962.929999999993</v>
      </c>
    </row>
    <row r="193" spans="2:13" x14ac:dyDescent="0.2">
      <c r="B193" s="13">
        <f t="shared" si="12"/>
        <v>167</v>
      </c>
      <c r="C193" s="3" t="s">
        <v>270</v>
      </c>
      <c r="D193" s="32">
        <v>43966</v>
      </c>
      <c r="E193" s="32">
        <v>55156</v>
      </c>
      <c r="F193" s="15">
        <v>11871000</v>
      </c>
      <c r="G193" s="16">
        <v>1.157E-2</v>
      </c>
      <c r="H193" s="16">
        <v>1.157E-2</v>
      </c>
      <c r="I193" s="16">
        <v>1.157E-2</v>
      </c>
      <c r="J193" s="41" t="s">
        <v>238</v>
      </c>
      <c r="K193" s="41" t="s">
        <v>252</v>
      </c>
      <c r="L193" s="18">
        <f t="shared" si="11"/>
        <v>137347.47</v>
      </c>
    </row>
    <row r="194" spans="2:13" x14ac:dyDescent="0.2">
      <c r="B194" s="13">
        <f t="shared" si="12"/>
        <v>168</v>
      </c>
      <c r="C194" s="3" t="s">
        <v>271</v>
      </c>
      <c r="D194" s="32">
        <v>43966</v>
      </c>
      <c r="E194" s="32">
        <v>55156</v>
      </c>
      <c r="F194" s="15">
        <v>2844000</v>
      </c>
      <c r="G194" s="16">
        <v>1.157E-2</v>
      </c>
      <c r="H194" s="16">
        <v>1.157E-2</v>
      </c>
      <c r="I194" s="16">
        <v>1.157E-2</v>
      </c>
      <c r="J194" s="41" t="s">
        <v>238</v>
      </c>
      <c r="K194" s="41" t="s">
        <v>252</v>
      </c>
      <c r="L194" s="18">
        <f t="shared" si="11"/>
        <v>32905.08</v>
      </c>
    </row>
    <row r="195" spans="2:13" x14ac:dyDescent="0.2">
      <c r="B195" s="13">
        <f t="shared" si="12"/>
        <v>169</v>
      </c>
      <c r="C195" s="3" t="s">
        <v>272</v>
      </c>
      <c r="D195" s="32">
        <v>44057</v>
      </c>
      <c r="E195" s="32">
        <v>54791</v>
      </c>
      <c r="F195" s="15">
        <v>32824507.850000001</v>
      </c>
      <c r="G195" s="16">
        <v>1.251E-2</v>
      </c>
      <c r="H195" s="16">
        <v>1.251E-2</v>
      </c>
      <c r="I195" s="16">
        <v>1.251E-2</v>
      </c>
      <c r="J195" s="41" t="s">
        <v>238</v>
      </c>
      <c r="K195" s="41" t="s">
        <v>252</v>
      </c>
      <c r="L195" s="18">
        <f t="shared" si="11"/>
        <v>410634.59</v>
      </c>
    </row>
    <row r="196" spans="2:13" x14ac:dyDescent="0.2">
      <c r="B196" s="13">
        <f t="shared" si="12"/>
        <v>170</v>
      </c>
      <c r="C196" s="3" t="s">
        <v>273</v>
      </c>
      <c r="D196" s="32">
        <v>44103</v>
      </c>
      <c r="E196" s="32">
        <v>54791</v>
      </c>
      <c r="F196" s="15">
        <v>8922345.2899999991</v>
      </c>
      <c r="G196" s="16">
        <v>1.2409999999999999E-2</v>
      </c>
      <c r="H196" s="16">
        <v>1.2409999999999999E-2</v>
      </c>
      <c r="I196" s="16">
        <v>1.2409999999999999E-2</v>
      </c>
      <c r="J196" s="41" t="s">
        <v>238</v>
      </c>
      <c r="K196" s="41" t="s">
        <v>252</v>
      </c>
      <c r="L196" s="18">
        <f t="shared" si="11"/>
        <v>110726.31</v>
      </c>
    </row>
    <row r="197" spans="2:13" x14ac:dyDescent="0.2">
      <c r="B197" s="13">
        <f t="shared" si="12"/>
        <v>171</v>
      </c>
      <c r="C197" s="3" t="s">
        <v>274</v>
      </c>
      <c r="D197" s="32">
        <v>44103</v>
      </c>
      <c r="E197" s="32">
        <v>54791</v>
      </c>
      <c r="F197" s="15">
        <v>5763237.3899999997</v>
      </c>
      <c r="G197" s="16">
        <v>1.2409999999999999E-2</v>
      </c>
      <c r="H197" s="16">
        <v>1.2409999999999999E-2</v>
      </c>
      <c r="I197" s="16">
        <v>1.2409999999999999E-2</v>
      </c>
      <c r="J197" s="41" t="s">
        <v>238</v>
      </c>
      <c r="K197" s="41" t="s">
        <v>252</v>
      </c>
      <c r="L197" s="18">
        <f t="shared" si="11"/>
        <v>71521.78</v>
      </c>
    </row>
    <row r="198" spans="2:13" x14ac:dyDescent="0.2">
      <c r="B198" s="13">
        <f t="shared" si="12"/>
        <v>172</v>
      </c>
      <c r="C198" s="3" t="s">
        <v>275</v>
      </c>
      <c r="D198" s="32">
        <v>44103</v>
      </c>
      <c r="E198" s="32">
        <v>55156</v>
      </c>
      <c r="F198" s="15">
        <v>822000</v>
      </c>
      <c r="G198" s="16">
        <v>1.264E-2</v>
      </c>
      <c r="H198" s="16">
        <v>1.264E-2</v>
      </c>
      <c r="I198" s="16">
        <v>1.264E-2</v>
      </c>
      <c r="J198" s="33" t="s">
        <v>238</v>
      </c>
      <c r="K198" s="39" t="s">
        <v>252</v>
      </c>
      <c r="L198" s="18">
        <f t="shared" si="5"/>
        <v>10390.08</v>
      </c>
    </row>
    <row r="199" spans="2:13" x14ac:dyDescent="0.2">
      <c r="B199" s="6"/>
      <c r="C199" s="7"/>
      <c r="D199" s="14"/>
      <c r="E199" s="14"/>
      <c r="F199" s="15"/>
      <c r="G199" s="16"/>
      <c r="H199" s="16"/>
      <c r="I199" s="16"/>
      <c r="J199" s="17"/>
      <c r="K199" s="17"/>
      <c r="L199" s="18"/>
    </row>
    <row r="200" spans="2:13" x14ac:dyDescent="0.2">
      <c r="B200" s="6"/>
      <c r="C200" s="4" t="s">
        <v>40</v>
      </c>
      <c r="D200" s="7"/>
      <c r="E200" s="7"/>
      <c r="F200" s="15">
        <f>SUM(F38:F198)</f>
        <v>1876049320.4499991</v>
      </c>
      <c r="G200" s="7"/>
      <c r="H200" s="7"/>
      <c r="I200" s="7"/>
      <c r="J200" s="7"/>
      <c r="K200" s="7"/>
      <c r="L200" s="18">
        <f>SUM(L38:L198)</f>
        <v>66515770.550000004</v>
      </c>
    </row>
    <row r="201" spans="2:13" x14ac:dyDescent="0.2">
      <c r="B201" s="6"/>
      <c r="C201" s="7"/>
      <c r="D201" s="7"/>
      <c r="E201" s="7"/>
      <c r="F201" s="15"/>
      <c r="G201" s="7"/>
      <c r="H201" s="7"/>
      <c r="I201" s="7"/>
      <c r="J201" s="7"/>
      <c r="K201" s="7"/>
      <c r="L201" s="18"/>
    </row>
    <row r="202" spans="2:13" x14ac:dyDescent="0.2">
      <c r="B202" s="13">
        <f>B198+1</f>
        <v>173</v>
      </c>
      <c r="C202" s="7" t="s">
        <v>260</v>
      </c>
      <c r="D202" s="7"/>
      <c r="E202" s="7"/>
      <c r="F202" s="15">
        <v>245000000</v>
      </c>
      <c r="G202" s="16" t="s">
        <v>261</v>
      </c>
      <c r="H202" s="41" t="s">
        <v>261</v>
      </c>
      <c r="I202" s="16">
        <v>1.0999999999999999E-2</v>
      </c>
      <c r="J202" s="7"/>
      <c r="K202" s="41" t="s">
        <v>262</v>
      </c>
      <c r="L202" s="18">
        <f>ROUND(F202*I202,2)</f>
        <v>2695000</v>
      </c>
      <c r="M202" s="15"/>
    </row>
    <row r="203" spans="2:13" x14ac:dyDescent="0.2">
      <c r="B203" s="6"/>
      <c r="C203" s="7"/>
      <c r="D203" s="7"/>
      <c r="E203" s="7"/>
      <c r="F203" s="15"/>
      <c r="G203" s="7"/>
      <c r="H203" s="7"/>
      <c r="I203" s="7"/>
      <c r="J203" s="7"/>
      <c r="K203" s="7"/>
      <c r="L203" s="18"/>
    </row>
    <row r="204" spans="2:13" x14ac:dyDescent="0.2">
      <c r="B204" s="6"/>
      <c r="C204" s="7" t="s">
        <v>41</v>
      </c>
      <c r="D204" s="7"/>
      <c r="E204" s="7"/>
      <c r="F204" s="15">
        <f>F19+F34+F200+F202</f>
        <v>2561462262.059999</v>
      </c>
      <c r="G204" s="7"/>
      <c r="H204" s="7"/>
      <c r="I204" s="7"/>
      <c r="J204" s="7"/>
      <c r="K204" s="7"/>
      <c r="L204" s="18">
        <f>L19+L34+L200+L202</f>
        <v>88341704.790000007</v>
      </c>
    </row>
    <row r="205" spans="2:13" x14ac:dyDescent="0.2">
      <c r="B205" s="6"/>
      <c r="C205" s="7"/>
      <c r="D205" s="7"/>
      <c r="E205" s="7"/>
      <c r="F205" s="15"/>
      <c r="G205" s="7"/>
      <c r="H205" s="7"/>
      <c r="I205" s="7"/>
      <c r="J205" s="7"/>
      <c r="K205" s="7"/>
      <c r="L205" s="18"/>
    </row>
    <row r="206" spans="2:13" x14ac:dyDescent="0.2">
      <c r="B206" s="6"/>
      <c r="C206" s="7" t="s">
        <v>42</v>
      </c>
      <c r="D206" s="7"/>
      <c r="E206" s="7"/>
      <c r="F206" s="15"/>
      <c r="G206" s="7"/>
      <c r="H206" s="7"/>
      <c r="I206" s="7"/>
      <c r="J206" s="7"/>
      <c r="K206" s="7"/>
      <c r="L206" s="34">
        <f>ROUND(L204/F204,5)</f>
        <v>3.449E-2</v>
      </c>
    </row>
    <row r="207" spans="2:13" ht="15" thickBot="1" x14ac:dyDescent="0.25">
      <c r="B207" s="20"/>
      <c r="C207" s="21"/>
      <c r="D207" s="21"/>
      <c r="E207" s="21"/>
      <c r="F207" s="22"/>
      <c r="G207" s="21"/>
      <c r="H207" s="21"/>
      <c r="I207" s="21"/>
      <c r="J207" s="21"/>
      <c r="K207" s="21"/>
      <c r="L207" s="23"/>
    </row>
    <row r="208" spans="2:13" ht="15" thickTop="1" x14ac:dyDescent="0.2">
      <c r="F208" s="5"/>
      <c r="L208" s="5"/>
    </row>
    <row r="209" spans="3:12" ht="16.5" x14ac:dyDescent="0.2">
      <c r="C209" s="26" t="s">
        <v>45</v>
      </c>
      <c r="F209" s="5"/>
      <c r="L209" s="5"/>
    </row>
    <row r="210" spans="3:12" x14ac:dyDescent="0.2">
      <c r="F210" s="5"/>
      <c r="L210" s="5"/>
    </row>
    <row r="211" spans="3:12" ht="16.5" x14ac:dyDescent="0.2">
      <c r="C211" s="26" t="s">
        <v>46</v>
      </c>
      <c r="F211" s="5"/>
      <c r="L211" s="5"/>
    </row>
    <row r="212" spans="3:12" x14ac:dyDescent="0.2">
      <c r="F212" s="5"/>
      <c r="L212" s="5"/>
    </row>
    <row r="213" spans="3:12" ht="16.5" x14ac:dyDescent="0.2">
      <c r="C213" s="26" t="s">
        <v>277</v>
      </c>
      <c r="F213" s="5"/>
      <c r="L213" s="5"/>
    </row>
    <row r="214" spans="3:12" ht="16.5" x14ac:dyDescent="0.2">
      <c r="C214" s="26"/>
      <c r="F214" s="5"/>
      <c r="L214" s="5"/>
    </row>
    <row r="215" spans="3:12" ht="16.5" x14ac:dyDescent="0.2">
      <c r="C215" s="26" t="s">
        <v>47</v>
      </c>
      <c r="F215" s="5"/>
      <c r="L215" s="5"/>
    </row>
  </sheetData>
  <mergeCells count="4">
    <mergeCell ref="B3:L3"/>
    <mergeCell ref="B4:L4"/>
    <mergeCell ref="B6:L6"/>
    <mergeCell ref="B7:L7"/>
  </mergeCells>
  <pageMargins left="0.7" right="0.7" top="0.75" bottom="0.75" header="0.3" footer="0.3"/>
  <pageSetup scale="51" fitToHeight="5"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36"/>
  <sheetViews>
    <sheetView zoomScale="80" zoomScaleNormal="80" workbookViewId="0">
      <selection activeCell="B230" sqref="B230"/>
    </sheetView>
  </sheetViews>
  <sheetFormatPr defaultColWidth="15.625" defaultRowHeight="14.25" x14ac:dyDescent="0.2"/>
  <cols>
    <col min="1" max="1" width="4.625" customWidth="1"/>
    <col min="2" max="2" width="10.625" customWidth="1"/>
    <col min="3" max="3" width="37.625" customWidth="1"/>
    <col min="6" max="6" width="18.625" customWidth="1"/>
    <col min="7" max="9" width="13.625" customWidth="1"/>
    <col min="10" max="10" width="20.125" bestFit="1" customWidth="1"/>
    <col min="11" max="11" width="35.625" customWidth="1"/>
    <col min="12" max="13" width="18.625" customWidth="1"/>
  </cols>
  <sheetData>
    <row r="1" spans="2:13" x14ac:dyDescent="0.2">
      <c r="B1" t="s">
        <v>257</v>
      </c>
    </row>
    <row r="2" spans="2:13" ht="15.75" thickBot="1" x14ac:dyDescent="0.3">
      <c r="M2" s="25" t="s">
        <v>258</v>
      </c>
    </row>
    <row r="3" spans="2:13" ht="15" thickTop="1" x14ac:dyDescent="0.2">
      <c r="B3" s="43" t="s">
        <v>43</v>
      </c>
      <c r="C3" s="44"/>
      <c r="D3" s="44"/>
      <c r="E3" s="44"/>
      <c r="F3" s="44"/>
      <c r="G3" s="44"/>
      <c r="H3" s="44"/>
      <c r="I3" s="44"/>
      <c r="J3" s="44"/>
      <c r="K3" s="44"/>
      <c r="L3" s="44"/>
      <c r="M3" s="45"/>
    </row>
    <row r="4" spans="2:13" x14ac:dyDescent="0.2">
      <c r="B4" s="46" t="s">
        <v>256</v>
      </c>
      <c r="C4" s="47"/>
      <c r="D4" s="47"/>
      <c r="E4" s="47"/>
      <c r="F4" s="47"/>
      <c r="G4" s="47"/>
      <c r="H4" s="47"/>
      <c r="I4" s="47"/>
      <c r="J4" s="47"/>
      <c r="K4" s="47"/>
      <c r="L4" s="47"/>
      <c r="M4" s="48"/>
    </row>
    <row r="5" spans="2:13" x14ac:dyDescent="0.2">
      <c r="B5" s="6"/>
      <c r="C5" s="7"/>
      <c r="D5" s="7"/>
      <c r="E5" s="7"/>
      <c r="F5" s="7"/>
      <c r="G5" s="7"/>
      <c r="H5" s="7"/>
      <c r="I5" s="7"/>
      <c r="J5" s="7"/>
      <c r="K5" s="7"/>
      <c r="L5" s="7"/>
      <c r="M5" s="8"/>
    </row>
    <row r="6" spans="2:13" x14ac:dyDescent="0.2">
      <c r="B6" s="46" t="s">
        <v>44</v>
      </c>
      <c r="C6" s="47"/>
      <c r="D6" s="47"/>
      <c r="E6" s="47"/>
      <c r="F6" s="47"/>
      <c r="G6" s="47"/>
      <c r="H6" s="47"/>
      <c r="I6" s="47"/>
      <c r="J6" s="47"/>
      <c r="K6" s="47"/>
      <c r="L6" s="47"/>
      <c r="M6" s="48"/>
    </row>
    <row r="7" spans="2:13" ht="15" thickBot="1" x14ac:dyDescent="0.25">
      <c r="B7" s="49" t="s">
        <v>54</v>
      </c>
      <c r="C7" s="50"/>
      <c r="D7" s="50"/>
      <c r="E7" s="50"/>
      <c r="F7" s="50"/>
      <c r="G7" s="50"/>
      <c r="H7" s="50"/>
      <c r="I7" s="50"/>
      <c r="J7" s="50"/>
      <c r="K7" s="50"/>
      <c r="L7" s="50"/>
      <c r="M7" s="51"/>
    </row>
    <row r="8" spans="2:13" ht="15" thickTop="1" x14ac:dyDescent="0.2">
      <c r="B8" s="9"/>
      <c r="C8" s="1"/>
      <c r="D8" s="1"/>
      <c r="E8" s="1"/>
      <c r="F8" s="1"/>
      <c r="G8" s="1" t="s">
        <v>18</v>
      </c>
      <c r="H8" s="1" t="s">
        <v>21</v>
      </c>
      <c r="I8" s="1" t="s">
        <v>21</v>
      </c>
      <c r="J8" s="1" t="s">
        <v>25</v>
      </c>
      <c r="K8" s="1"/>
      <c r="L8" s="1" t="s">
        <v>29</v>
      </c>
      <c r="M8" s="28" t="s">
        <v>48</v>
      </c>
    </row>
    <row r="9" spans="2:13" x14ac:dyDescent="0.2">
      <c r="B9" s="9"/>
      <c r="C9" s="1" t="s">
        <v>11</v>
      </c>
      <c r="D9" s="1" t="s">
        <v>13</v>
      </c>
      <c r="E9" s="1" t="s">
        <v>13</v>
      </c>
      <c r="F9" s="1" t="s">
        <v>16</v>
      </c>
      <c r="G9" s="1" t="s">
        <v>19</v>
      </c>
      <c r="H9" s="1" t="s">
        <v>22</v>
      </c>
      <c r="I9" s="1" t="s">
        <v>22</v>
      </c>
      <c r="J9" s="1" t="s">
        <v>26</v>
      </c>
      <c r="K9" s="1" t="s">
        <v>11</v>
      </c>
      <c r="L9" s="1" t="s">
        <v>30</v>
      </c>
      <c r="M9" s="28" t="s">
        <v>49</v>
      </c>
    </row>
    <row r="10" spans="2:13" ht="16.5" x14ac:dyDescent="0.2">
      <c r="B10" s="9"/>
      <c r="C10" s="1" t="s">
        <v>12</v>
      </c>
      <c r="D10" s="1" t="s">
        <v>14</v>
      </c>
      <c r="E10" s="1" t="s">
        <v>15</v>
      </c>
      <c r="F10" s="1" t="s">
        <v>17</v>
      </c>
      <c r="G10" s="1" t="s">
        <v>20</v>
      </c>
      <c r="H10" s="1" t="s">
        <v>23</v>
      </c>
      <c r="I10" s="1" t="s">
        <v>24</v>
      </c>
      <c r="J10" s="1" t="s">
        <v>27</v>
      </c>
      <c r="K10" s="1" t="s">
        <v>28</v>
      </c>
      <c r="L10" s="1" t="s">
        <v>31</v>
      </c>
      <c r="M10" s="28" t="s">
        <v>51</v>
      </c>
    </row>
    <row r="11" spans="2:13" x14ac:dyDescent="0.2">
      <c r="B11" s="11" t="s">
        <v>10</v>
      </c>
      <c r="C11" s="2" t="s">
        <v>0</v>
      </c>
      <c r="D11" s="2" t="s">
        <v>1</v>
      </c>
      <c r="E11" s="2" t="s">
        <v>2</v>
      </c>
      <c r="F11" s="2" t="s">
        <v>3</v>
      </c>
      <c r="G11" s="2" t="s">
        <v>4</v>
      </c>
      <c r="H11" s="2" t="s">
        <v>5</v>
      </c>
      <c r="I11" s="2" t="s">
        <v>6</v>
      </c>
      <c r="J11" s="2" t="s">
        <v>7</v>
      </c>
      <c r="K11" s="2" t="s">
        <v>8</v>
      </c>
      <c r="L11" s="2" t="s">
        <v>9</v>
      </c>
      <c r="M11" s="29" t="s">
        <v>50</v>
      </c>
    </row>
    <row r="12" spans="2:13" x14ac:dyDescent="0.2">
      <c r="B12" s="6"/>
      <c r="C12" s="7"/>
      <c r="D12" s="7"/>
      <c r="E12" s="7"/>
      <c r="F12" s="7"/>
      <c r="G12" s="7"/>
      <c r="H12" s="7"/>
      <c r="I12" s="7"/>
      <c r="J12" s="7"/>
      <c r="K12" s="7"/>
      <c r="L12" s="7"/>
      <c r="M12" s="8"/>
    </row>
    <row r="13" spans="2:13" x14ac:dyDescent="0.2">
      <c r="B13" s="13"/>
      <c r="C13" s="4" t="s">
        <v>32</v>
      </c>
      <c r="D13" s="35"/>
      <c r="E13" s="35"/>
      <c r="F13" s="7"/>
      <c r="G13" s="7"/>
      <c r="H13" s="7"/>
      <c r="I13" s="7"/>
      <c r="J13" s="7"/>
      <c r="K13" s="7"/>
      <c r="L13" s="15"/>
      <c r="M13" s="18"/>
    </row>
    <row r="14" spans="2:13" x14ac:dyDescent="0.2">
      <c r="B14" s="13"/>
      <c r="C14" s="4"/>
      <c r="D14" s="32"/>
      <c r="E14" s="32"/>
      <c r="F14" s="15"/>
      <c r="G14" s="16"/>
      <c r="H14" s="16"/>
      <c r="I14" s="16"/>
      <c r="J14" s="17"/>
      <c r="K14" s="17"/>
      <c r="L14" s="15"/>
      <c r="M14" s="18"/>
    </row>
    <row r="15" spans="2:13" x14ac:dyDescent="0.2">
      <c r="B15" s="13">
        <v>1</v>
      </c>
      <c r="C15" s="4" t="s">
        <v>55</v>
      </c>
      <c r="D15" s="32">
        <v>41676</v>
      </c>
      <c r="E15" s="32">
        <v>52633</v>
      </c>
      <c r="F15" s="15">
        <v>179000000</v>
      </c>
      <c r="G15" s="16">
        <v>4.6100000000000002E-2</v>
      </c>
      <c r="H15" s="16">
        <v>4.6100000000000002E-2</v>
      </c>
      <c r="I15" s="16">
        <v>4.6100000000000002E-2</v>
      </c>
      <c r="J15" s="17" t="s">
        <v>209</v>
      </c>
      <c r="K15" s="17" t="s">
        <v>253</v>
      </c>
      <c r="L15" s="15">
        <f t="shared" ref="L15" si="0">ROUND(F15*I15,2)</f>
        <v>8251900</v>
      </c>
      <c r="M15" s="18">
        <v>8274309.6900000004</v>
      </c>
    </row>
    <row r="16" spans="2:13" x14ac:dyDescent="0.2">
      <c r="B16" s="13">
        <f>B15+1</f>
        <v>2</v>
      </c>
      <c r="C16" s="4" t="s">
        <v>57</v>
      </c>
      <c r="D16" s="32">
        <v>43573</v>
      </c>
      <c r="E16" s="32">
        <v>54543</v>
      </c>
      <c r="F16" s="15">
        <v>150000000</v>
      </c>
      <c r="G16" s="16">
        <v>4.4499999999999998E-2</v>
      </c>
      <c r="H16" s="16">
        <v>4.4499999999999998E-2</v>
      </c>
      <c r="I16" s="16">
        <v>4.4499999999999998E-2</v>
      </c>
      <c r="J16" s="17" t="s">
        <v>242</v>
      </c>
      <c r="K16" s="17" t="s">
        <v>253</v>
      </c>
      <c r="L16" s="15">
        <f t="shared" ref="L16:L17" si="1">ROUND(F16*I16,2)</f>
        <v>6675000</v>
      </c>
      <c r="M16" s="18">
        <v>4691041.67</v>
      </c>
    </row>
    <row r="17" spans="2:13" x14ac:dyDescent="0.2">
      <c r="B17" s="13">
        <f>B16+1</f>
        <v>3</v>
      </c>
      <c r="C17" s="4" t="s">
        <v>58</v>
      </c>
      <c r="D17" s="32">
        <v>34318</v>
      </c>
      <c r="E17" s="32">
        <v>45153</v>
      </c>
      <c r="F17" s="15">
        <v>2700000</v>
      </c>
      <c r="G17" s="16">
        <v>2.4500000000000001E-2</v>
      </c>
      <c r="H17" s="16">
        <v>1.2500000000000001E-2</v>
      </c>
      <c r="I17" s="16">
        <v>1.2500000000000001E-2</v>
      </c>
      <c r="J17" s="17" t="s">
        <v>59</v>
      </c>
      <c r="K17" s="17" t="s">
        <v>251</v>
      </c>
      <c r="L17" s="15">
        <f t="shared" si="1"/>
        <v>33750</v>
      </c>
      <c r="M17" s="18">
        <v>53259.37</v>
      </c>
    </row>
    <row r="18" spans="2:13" x14ac:dyDescent="0.2">
      <c r="B18" s="13"/>
      <c r="C18" s="7"/>
      <c r="D18" s="32"/>
      <c r="E18" s="32"/>
      <c r="F18" s="15"/>
      <c r="G18" s="16"/>
      <c r="H18" s="16"/>
      <c r="I18" s="16"/>
      <c r="J18" s="17"/>
      <c r="K18" s="17"/>
      <c r="L18" s="15"/>
      <c r="M18" s="8"/>
    </row>
    <row r="19" spans="2:13" x14ac:dyDescent="0.2">
      <c r="B19" s="13"/>
      <c r="C19" s="4" t="s">
        <v>33</v>
      </c>
      <c r="D19" s="32"/>
      <c r="E19" s="32"/>
      <c r="F19" s="15">
        <f>SUM(F15:F17)</f>
        <v>331700000</v>
      </c>
      <c r="G19" s="16"/>
      <c r="H19" s="16"/>
      <c r="I19" s="16"/>
      <c r="J19" s="17"/>
      <c r="K19" s="17"/>
      <c r="L19" s="15">
        <f>SUM(L15:L17)</f>
        <v>14960650</v>
      </c>
      <c r="M19" s="18">
        <f>SUM(M15:M17)</f>
        <v>13018610.729999999</v>
      </c>
    </row>
    <row r="20" spans="2:13" x14ac:dyDescent="0.2">
      <c r="B20" s="13"/>
      <c r="C20" s="7"/>
      <c r="D20" s="32"/>
      <c r="E20" s="32"/>
      <c r="F20" s="15"/>
      <c r="G20" s="16"/>
      <c r="H20" s="16"/>
      <c r="I20" s="16"/>
      <c r="J20" s="17"/>
      <c r="K20" s="17"/>
      <c r="L20" s="15"/>
      <c r="M20" s="8"/>
    </row>
    <row r="21" spans="2:13" x14ac:dyDescent="0.2">
      <c r="B21" s="13"/>
      <c r="C21" s="7" t="s">
        <v>34</v>
      </c>
      <c r="D21" s="32"/>
      <c r="E21" s="32"/>
      <c r="F21" s="15"/>
      <c r="G21" s="16"/>
      <c r="H21" s="16"/>
      <c r="I21" s="16"/>
      <c r="J21" s="17"/>
      <c r="K21" s="17"/>
      <c r="L21" s="15"/>
      <c r="M21" s="8"/>
    </row>
    <row r="22" spans="2:13" x14ac:dyDescent="0.2">
      <c r="B22" s="13"/>
      <c r="C22" s="7"/>
      <c r="D22" s="32"/>
      <c r="E22" s="32"/>
      <c r="F22" s="15"/>
      <c r="G22" s="16"/>
      <c r="H22" s="16"/>
      <c r="I22" s="16"/>
      <c r="J22" s="17"/>
      <c r="K22" s="17"/>
      <c r="L22" s="15"/>
      <c r="M22" s="8"/>
    </row>
    <row r="23" spans="2:13" x14ac:dyDescent="0.2">
      <c r="B23" s="13"/>
      <c r="C23" s="19" t="s">
        <v>35</v>
      </c>
      <c r="D23" s="32"/>
      <c r="E23" s="32"/>
      <c r="F23" s="15"/>
      <c r="G23" s="16"/>
      <c r="H23" s="16"/>
      <c r="I23" s="16"/>
      <c r="J23" s="17"/>
      <c r="K23" s="17"/>
      <c r="L23" s="15"/>
      <c r="M23" s="8"/>
    </row>
    <row r="24" spans="2:13" x14ac:dyDescent="0.2">
      <c r="B24" s="13"/>
      <c r="C24" s="19"/>
      <c r="D24" s="32"/>
      <c r="E24" s="32"/>
      <c r="F24" s="15"/>
      <c r="G24" s="16"/>
      <c r="H24" s="16"/>
      <c r="I24" s="16"/>
      <c r="J24" s="17"/>
      <c r="K24" s="17"/>
      <c r="L24" s="15"/>
      <c r="M24" s="8"/>
    </row>
    <row r="25" spans="2:13" x14ac:dyDescent="0.2">
      <c r="B25" s="13">
        <f>B17+1</f>
        <v>4</v>
      </c>
      <c r="C25" s="4" t="s">
        <v>60</v>
      </c>
      <c r="D25" s="32">
        <v>43574</v>
      </c>
      <c r="E25" s="32">
        <v>54543</v>
      </c>
      <c r="F25" s="15">
        <v>100000000</v>
      </c>
      <c r="G25" s="16">
        <v>4.2999999999999997E-2</v>
      </c>
      <c r="H25" s="16">
        <v>4.2999999999999997E-2</v>
      </c>
      <c r="I25" s="16">
        <v>4.2999999999999997E-2</v>
      </c>
      <c r="J25" s="17" t="s">
        <v>63</v>
      </c>
      <c r="K25" s="17" t="s">
        <v>254</v>
      </c>
      <c r="L25" s="15">
        <f t="shared" ref="L25:L33" si="2">ROUND(F25*I25,2)</f>
        <v>4300000</v>
      </c>
      <c r="M25" s="18">
        <v>3008036.54</v>
      </c>
    </row>
    <row r="26" spans="2:13" x14ac:dyDescent="0.2">
      <c r="B26" s="13">
        <f>B25+1</f>
        <v>5</v>
      </c>
      <c r="C26" s="4" t="s">
        <v>61</v>
      </c>
      <c r="D26" s="32">
        <v>39484</v>
      </c>
      <c r="E26" s="32">
        <v>45261</v>
      </c>
      <c r="F26" s="15">
        <v>1776837.85</v>
      </c>
      <c r="G26" s="16">
        <v>4.0000000000000001E-3</v>
      </c>
      <c r="H26" s="16">
        <v>4.0000000000000001E-3</v>
      </c>
      <c r="I26" s="16">
        <v>4.0000000000000001E-3</v>
      </c>
      <c r="J26" s="17" t="s">
        <v>59</v>
      </c>
      <c r="K26" s="17" t="s">
        <v>254</v>
      </c>
      <c r="L26" s="15">
        <f t="shared" si="2"/>
        <v>7107.35</v>
      </c>
      <c r="M26" s="18">
        <v>7528.73</v>
      </c>
    </row>
    <row r="27" spans="2:13" x14ac:dyDescent="0.2">
      <c r="B27" s="13">
        <f t="shared" ref="B27:B33" si="3">B26+1</f>
        <v>6</v>
      </c>
      <c r="C27" s="4" t="s">
        <v>62</v>
      </c>
      <c r="D27" s="32">
        <v>42789</v>
      </c>
      <c r="E27" s="32">
        <v>53723</v>
      </c>
      <c r="F27" s="15">
        <v>17396627.27</v>
      </c>
      <c r="G27" s="16">
        <v>1.5599999999999999E-2</v>
      </c>
      <c r="H27" s="16">
        <v>1.5599999999999999E-2</v>
      </c>
      <c r="I27" s="16">
        <v>1.5599999999999999E-2</v>
      </c>
      <c r="J27" s="17" t="s">
        <v>63</v>
      </c>
      <c r="K27" s="17" t="s">
        <v>254</v>
      </c>
      <c r="L27" s="15">
        <f t="shared" si="2"/>
        <v>271387.39</v>
      </c>
      <c r="M27" s="18">
        <v>266793.55</v>
      </c>
    </row>
    <row r="28" spans="2:13" x14ac:dyDescent="0.2">
      <c r="B28" s="13">
        <f t="shared" si="3"/>
        <v>7</v>
      </c>
      <c r="C28" s="4" t="s">
        <v>243</v>
      </c>
      <c r="D28" s="32">
        <v>40542</v>
      </c>
      <c r="E28" s="32">
        <v>43799</v>
      </c>
      <c r="F28" s="15">
        <v>0</v>
      </c>
      <c r="G28" s="16">
        <v>4.8500000000000001E-2</v>
      </c>
      <c r="H28" s="16">
        <v>4.8500000000000001E-2</v>
      </c>
      <c r="I28" s="16">
        <v>4.8500000000000001E-2</v>
      </c>
      <c r="J28" s="17" t="s">
        <v>59</v>
      </c>
      <c r="K28" s="17" t="s">
        <v>255</v>
      </c>
      <c r="L28" s="15">
        <f t="shared" si="2"/>
        <v>0</v>
      </c>
      <c r="M28" s="18">
        <v>48511.7</v>
      </c>
    </row>
    <row r="29" spans="2:13" x14ac:dyDescent="0.2">
      <c r="B29" s="13">
        <f t="shared" si="3"/>
        <v>8</v>
      </c>
      <c r="C29" s="4" t="s">
        <v>244</v>
      </c>
      <c r="D29" s="32">
        <v>40542</v>
      </c>
      <c r="E29" s="32">
        <v>44165</v>
      </c>
      <c r="F29" s="15">
        <v>1335822</v>
      </c>
      <c r="G29" s="16">
        <v>5.0500000000000003E-2</v>
      </c>
      <c r="H29" s="16">
        <v>5.0500000000000003E-2</v>
      </c>
      <c r="I29" s="16">
        <v>5.0500000000000003E-2</v>
      </c>
      <c r="J29" s="35" t="s">
        <v>59</v>
      </c>
      <c r="K29" s="17" t="s">
        <v>255</v>
      </c>
      <c r="L29" s="15">
        <f t="shared" si="2"/>
        <v>67459.009999999995</v>
      </c>
      <c r="M29" s="18">
        <v>67459.600000000006</v>
      </c>
    </row>
    <row r="30" spans="2:13" x14ac:dyDescent="0.2">
      <c r="B30" s="13">
        <f t="shared" si="3"/>
        <v>9</v>
      </c>
      <c r="C30" s="4" t="s">
        <v>245</v>
      </c>
      <c r="D30" s="32">
        <v>40542</v>
      </c>
      <c r="E30" s="32">
        <v>44530</v>
      </c>
      <c r="F30" s="15">
        <v>1544167</v>
      </c>
      <c r="G30" s="16">
        <v>5.1499999999999997E-2</v>
      </c>
      <c r="H30" s="16">
        <v>5.1499999999999997E-2</v>
      </c>
      <c r="I30" s="16">
        <v>5.1499999999999997E-2</v>
      </c>
      <c r="J30" s="35" t="s">
        <v>59</v>
      </c>
      <c r="K30" s="17" t="s">
        <v>255</v>
      </c>
      <c r="L30" s="15">
        <f t="shared" si="2"/>
        <v>79524.600000000006</v>
      </c>
      <c r="M30" s="18">
        <v>79524</v>
      </c>
    </row>
    <row r="31" spans="2:13" x14ac:dyDescent="0.2">
      <c r="B31" s="13">
        <f t="shared" si="3"/>
        <v>10</v>
      </c>
      <c r="C31" s="4" t="s">
        <v>246</v>
      </c>
      <c r="D31" s="32">
        <v>40542</v>
      </c>
      <c r="E31" s="32">
        <v>44895</v>
      </c>
      <c r="F31" s="15">
        <v>1389610</v>
      </c>
      <c r="G31" s="16">
        <v>5.2499999999999998E-2</v>
      </c>
      <c r="H31" s="16">
        <v>5.2499999999999998E-2</v>
      </c>
      <c r="I31" s="16">
        <v>5.2499999999999998E-2</v>
      </c>
      <c r="J31" s="35" t="s">
        <v>59</v>
      </c>
      <c r="K31" s="17" t="s">
        <v>255</v>
      </c>
      <c r="L31" s="15">
        <f t="shared" si="2"/>
        <v>72954.53</v>
      </c>
      <c r="M31" s="18">
        <v>72954.52</v>
      </c>
    </row>
    <row r="32" spans="2:13" x14ac:dyDescent="0.2">
      <c r="B32" s="13">
        <f t="shared" si="3"/>
        <v>11</v>
      </c>
      <c r="C32" s="4" t="s">
        <v>247</v>
      </c>
      <c r="D32" s="32">
        <v>40542</v>
      </c>
      <c r="E32" s="32">
        <v>45260</v>
      </c>
      <c r="F32" s="15">
        <v>980127</v>
      </c>
      <c r="G32" s="16">
        <v>5.3999999999999999E-2</v>
      </c>
      <c r="H32" s="16">
        <v>5.3999999999999999E-2</v>
      </c>
      <c r="I32" s="16">
        <v>5.3999999999999999E-2</v>
      </c>
      <c r="J32" s="35" t="s">
        <v>59</v>
      </c>
      <c r="K32" s="17" t="s">
        <v>255</v>
      </c>
      <c r="L32" s="15">
        <f t="shared" si="2"/>
        <v>52926.86</v>
      </c>
      <c r="M32" s="18">
        <v>52926.84</v>
      </c>
    </row>
    <row r="33" spans="2:13" x14ac:dyDescent="0.2">
      <c r="B33" s="13">
        <f t="shared" si="3"/>
        <v>12</v>
      </c>
      <c r="C33" s="4" t="s">
        <v>248</v>
      </c>
      <c r="D33" s="32">
        <v>40542</v>
      </c>
      <c r="E33" s="32">
        <v>45626</v>
      </c>
      <c r="F33" s="15">
        <v>325315</v>
      </c>
      <c r="G33" s="16">
        <v>5.5E-2</v>
      </c>
      <c r="H33" s="16">
        <v>5.5E-2</v>
      </c>
      <c r="I33" s="16">
        <v>5.5E-2</v>
      </c>
      <c r="J33" s="35" t="s">
        <v>59</v>
      </c>
      <c r="K33" s="17" t="s">
        <v>255</v>
      </c>
      <c r="L33" s="15">
        <f t="shared" si="2"/>
        <v>17892.330000000002</v>
      </c>
      <c r="M33" s="18">
        <v>17892.32</v>
      </c>
    </row>
    <row r="34" spans="2:13" x14ac:dyDescent="0.2">
      <c r="B34" s="13"/>
      <c r="C34" s="7"/>
      <c r="D34" s="32"/>
      <c r="E34" s="32"/>
      <c r="F34" s="15"/>
      <c r="G34" s="16"/>
      <c r="H34" s="16"/>
      <c r="I34" s="16"/>
      <c r="J34" s="17"/>
      <c r="K34" s="17"/>
      <c r="L34" s="15"/>
      <c r="M34" s="8"/>
    </row>
    <row r="35" spans="2:13" x14ac:dyDescent="0.2">
      <c r="B35" s="13"/>
      <c r="C35" s="4" t="s">
        <v>36</v>
      </c>
      <c r="D35" s="32"/>
      <c r="E35" s="32"/>
      <c r="F35" s="15">
        <f>SUM(F25:F33)</f>
        <v>124748506.11999999</v>
      </c>
      <c r="G35" s="16"/>
      <c r="H35" s="16"/>
      <c r="I35" s="16"/>
      <c r="J35" s="17"/>
      <c r="K35" s="17"/>
      <c r="L35" s="15">
        <f>SUM(L25:L33)</f>
        <v>4869252.0699999994</v>
      </c>
      <c r="M35" s="18">
        <f>SUM(M25:M33)</f>
        <v>3621627.8</v>
      </c>
    </row>
    <row r="36" spans="2:13" x14ac:dyDescent="0.2">
      <c r="B36" s="13"/>
      <c r="C36" s="7"/>
      <c r="D36" s="32"/>
      <c r="E36" s="32"/>
      <c r="F36" s="15"/>
      <c r="G36" s="16"/>
      <c r="H36" s="16"/>
      <c r="I36" s="16"/>
      <c r="J36" s="17"/>
      <c r="K36" s="17"/>
      <c r="L36" s="15"/>
      <c r="M36" s="8"/>
    </row>
    <row r="37" spans="2:13" x14ac:dyDescent="0.2">
      <c r="B37" s="13"/>
      <c r="C37" s="19" t="s">
        <v>37</v>
      </c>
      <c r="D37" s="32"/>
      <c r="E37" s="32"/>
      <c r="F37" s="15"/>
      <c r="G37" s="16"/>
      <c r="H37" s="16"/>
      <c r="I37" s="16"/>
      <c r="J37" s="17"/>
      <c r="K37" s="17"/>
      <c r="L37" s="15"/>
      <c r="M37" s="8"/>
    </row>
    <row r="38" spans="2:13" x14ac:dyDescent="0.2">
      <c r="B38" s="13"/>
      <c r="C38" s="19"/>
      <c r="D38" s="32"/>
      <c r="E38" s="32"/>
      <c r="F38" s="15"/>
      <c r="G38" s="16"/>
      <c r="H38" s="16"/>
      <c r="I38" s="16"/>
      <c r="J38" s="17"/>
      <c r="K38" s="17"/>
      <c r="L38" s="15"/>
      <c r="M38" s="8"/>
    </row>
    <row r="39" spans="2:13" x14ac:dyDescent="0.2">
      <c r="B39" s="13">
        <f>B33+1</f>
        <v>13</v>
      </c>
      <c r="C39" s="3" t="s">
        <v>249</v>
      </c>
      <c r="D39" s="32">
        <v>35856</v>
      </c>
      <c r="E39" s="32">
        <v>45657</v>
      </c>
      <c r="F39" s="15">
        <v>0</v>
      </c>
      <c r="G39" s="16">
        <v>5.1249999999999997E-2</v>
      </c>
      <c r="H39" s="16">
        <v>5.1249999999999997E-2</v>
      </c>
      <c r="I39" s="16">
        <v>5.1249999999999997E-2</v>
      </c>
      <c r="J39" s="17" t="s">
        <v>59</v>
      </c>
      <c r="K39" s="17" t="s">
        <v>252</v>
      </c>
      <c r="L39" s="15">
        <f t="shared" ref="L39:L40" si="4">ROUND(F39*I39,2)</f>
        <v>0</v>
      </c>
      <c r="M39" s="18">
        <v>51782.720000000001</v>
      </c>
    </row>
    <row r="40" spans="2:13" x14ac:dyDescent="0.2">
      <c r="B40" s="13">
        <f>B39+1</f>
        <v>14</v>
      </c>
      <c r="C40" s="3" t="s">
        <v>250</v>
      </c>
      <c r="D40" s="32">
        <v>35856</v>
      </c>
      <c r="E40" s="32">
        <v>45657</v>
      </c>
      <c r="F40" s="15">
        <v>0</v>
      </c>
      <c r="G40" s="16">
        <v>5.1249999999999997E-2</v>
      </c>
      <c r="H40" s="16">
        <v>5.1249999999999997E-2</v>
      </c>
      <c r="I40" s="16">
        <v>5.1249999999999997E-2</v>
      </c>
      <c r="J40" s="17" t="s">
        <v>59</v>
      </c>
      <c r="K40" s="17" t="s">
        <v>252</v>
      </c>
      <c r="L40" s="15">
        <f t="shared" si="4"/>
        <v>0</v>
      </c>
      <c r="M40" s="18">
        <v>51782.720000000001</v>
      </c>
    </row>
    <row r="41" spans="2:13" x14ac:dyDescent="0.2">
      <c r="B41" s="13"/>
      <c r="C41" s="7"/>
      <c r="D41" s="32"/>
      <c r="E41" s="32"/>
      <c r="F41" s="15"/>
      <c r="G41" s="16"/>
      <c r="H41" s="16"/>
      <c r="I41" s="16"/>
      <c r="J41" s="17"/>
      <c r="K41" s="17"/>
      <c r="L41" s="15"/>
      <c r="M41" s="8"/>
    </row>
    <row r="42" spans="2:13" x14ac:dyDescent="0.2">
      <c r="B42" s="13"/>
      <c r="C42" s="4" t="s">
        <v>38</v>
      </c>
      <c r="D42" s="32"/>
      <c r="E42" s="32"/>
      <c r="F42" s="15">
        <f>F39+F40</f>
        <v>0</v>
      </c>
      <c r="G42" s="16"/>
      <c r="H42" s="16"/>
      <c r="I42" s="16"/>
      <c r="J42" s="17"/>
      <c r="K42" s="17"/>
      <c r="L42" s="15">
        <f>L39+L40</f>
        <v>0</v>
      </c>
      <c r="M42" s="18">
        <f>M39+M40</f>
        <v>103565.44</v>
      </c>
    </row>
    <row r="43" spans="2:13" x14ac:dyDescent="0.2">
      <c r="B43" s="13"/>
      <c r="C43" s="7"/>
      <c r="D43" s="32"/>
      <c r="E43" s="32"/>
      <c r="F43" s="15"/>
      <c r="G43" s="16"/>
      <c r="H43" s="16"/>
      <c r="I43" s="16"/>
      <c r="J43" s="17"/>
      <c r="K43" s="17"/>
      <c r="L43" s="15"/>
      <c r="M43" s="8"/>
    </row>
    <row r="44" spans="2:13" x14ac:dyDescent="0.2">
      <c r="B44" s="13"/>
      <c r="C44" s="19" t="s">
        <v>39</v>
      </c>
      <c r="D44" s="32"/>
      <c r="E44" s="32"/>
      <c r="F44" s="15"/>
      <c r="G44" s="16"/>
      <c r="H44" s="16"/>
      <c r="I44" s="16"/>
      <c r="J44" s="17"/>
      <c r="K44" s="17"/>
      <c r="L44" s="15"/>
      <c r="M44" s="8"/>
    </row>
    <row r="45" spans="2:13" x14ac:dyDescent="0.2">
      <c r="B45" s="13"/>
      <c r="C45" s="19"/>
      <c r="D45" s="32"/>
      <c r="E45" s="32"/>
      <c r="F45" s="15"/>
      <c r="G45" s="16"/>
      <c r="H45" s="16"/>
      <c r="I45" s="16"/>
      <c r="J45" s="17"/>
      <c r="K45" s="17"/>
      <c r="L45" s="15"/>
      <c r="M45" s="8"/>
    </row>
    <row r="46" spans="2:13" x14ac:dyDescent="0.2">
      <c r="B46" s="13">
        <f>B40+1</f>
        <v>15</v>
      </c>
      <c r="C46" s="3" t="s">
        <v>69</v>
      </c>
      <c r="D46" s="32">
        <v>36991</v>
      </c>
      <c r="E46" s="32">
        <v>45657</v>
      </c>
      <c r="F46" s="15">
        <v>0</v>
      </c>
      <c r="G46" s="16">
        <v>5.4510000000000003E-2</v>
      </c>
      <c r="H46" s="16">
        <v>5.4510000000000003E-2</v>
      </c>
      <c r="I46" s="16">
        <v>5.4510000000000003E-2</v>
      </c>
      <c r="J46" s="35" t="s">
        <v>59</v>
      </c>
      <c r="K46" s="17" t="s">
        <v>252</v>
      </c>
      <c r="L46" s="15">
        <f>ROUND(F46*I46,2)</f>
        <v>0</v>
      </c>
      <c r="M46" s="18">
        <v>99292.49</v>
      </c>
    </row>
    <row r="47" spans="2:13" x14ac:dyDescent="0.2">
      <c r="B47" s="13">
        <f>B46+1</f>
        <v>16</v>
      </c>
      <c r="C47" s="3" t="s">
        <v>70</v>
      </c>
      <c r="D47" s="32">
        <v>37140</v>
      </c>
      <c r="E47" s="32">
        <v>45657</v>
      </c>
      <c r="F47" s="15">
        <v>0</v>
      </c>
      <c r="G47" s="16">
        <v>5.4260000000000003E-2</v>
      </c>
      <c r="H47" s="16">
        <v>5.4260000000000003E-2</v>
      </c>
      <c r="I47" s="16">
        <v>5.4260000000000003E-2</v>
      </c>
      <c r="J47" s="35" t="s">
        <v>59</v>
      </c>
      <c r="K47" s="36" t="s">
        <v>252</v>
      </c>
      <c r="L47" s="15">
        <f>ROUND(F47*I47,2)</f>
        <v>0</v>
      </c>
      <c r="M47" s="18">
        <v>84186.01</v>
      </c>
    </row>
    <row r="48" spans="2:13" x14ac:dyDescent="0.2">
      <c r="B48" s="13">
        <f t="shared" ref="B48:B111" si="5">B47+1</f>
        <v>17</v>
      </c>
      <c r="C48" s="3" t="s">
        <v>71</v>
      </c>
      <c r="D48" s="32">
        <v>37167</v>
      </c>
      <c r="E48" s="32">
        <v>45657</v>
      </c>
      <c r="F48" s="15">
        <v>0</v>
      </c>
      <c r="G48" s="16">
        <v>5.1040000000000002E-2</v>
      </c>
      <c r="H48" s="16">
        <v>5.1040000000000002E-2</v>
      </c>
      <c r="I48" s="16">
        <v>5.1040000000000002E-2</v>
      </c>
      <c r="J48" s="35" t="s">
        <v>59</v>
      </c>
      <c r="K48" s="36" t="s">
        <v>252</v>
      </c>
      <c r="L48" s="15">
        <f t="shared" ref="L48:L111" si="6">ROUND(F48*I48,2)</f>
        <v>0</v>
      </c>
      <c r="M48" s="18">
        <v>105300.92</v>
      </c>
    </row>
    <row r="49" spans="2:13" x14ac:dyDescent="0.2">
      <c r="B49" s="13">
        <f t="shared" si="5"/>
        <v>18</v>
      </c>
      <c r="C49" s="3" t="s">
        <v>72</v>
      </c>
      <c r="D49" s="32">
        <v>37203</v>
      </c>
      <c r="E49" s="32">
        <v>45657</v>
      </c>
      <c r="F49" s="15">
        <v>4228069.95</v>
      </c>
      <c r="G49" s="16">
        <v>4.709E-2</v>
      </c>
      <c r="H49" s="16">
        <v>4.709E-2</v>
      </c>
      <c r="I49" s="16">
        <v>4.709E-2</v>
      </c>
      <c r="J49" s="35" t="s">
        <v>59</v>
      </c>
      <c r="K49" s="36" t="s">
        <v>252</v>
      </c>
      <c r="L49" s="15">
        <f t="shared" si="6"/>
        <v>199099.81</v>
      </c>
      <c r="M49" s="18">
        <v>220760.32000000001</v>
      </c>
    </row>
    <row r="50" spans="2:13" x14ac:dyDescent="0.2">
      <c r="B50" s="13">
        <f t="shared" si="5"/>
        <v>19</v>
      </c>
      <c r="C50" s="3" t="s">
        <v>73</v>
      </c>
      <c r="D50" s="32">
        <v>37271</v>
      </c>
      <c r="E50" s="32">
        <v>47848</v>
      </c>
      <c r="F50" s="15">
        <v>0</v>
      </c>
      <c r="G50" s="16">
        <v>5.4469999999999998E-2</v>
      </c>
      <c r="H50" s="16">
        <v>5.4469999999999998E-2</v>
      </c>
      <c r="I50" s="16">
        <v>5.4469999999999998E-2</v>
      </c>
      <c r="J50" s="35" t="s">
        <v>59</v>
      </c>
      <c r="K50" s="36" t="s">
        <v>252</v>
      </c>
      <c r="L50" s="15">
        <f t="shared" si="6"/>
        <v>0</v>
      </c>
      <c r="M50" s="18">
        <v>325907.86</v>
      </c>
    </row>
    <row r="51" spans="2:13" x14ac:dyDescent="0.2">
      <c r="B51" s="13">
        <f t="shared" si="5"/>
        <v>20</v>
      </c>
      <c r="C51" s="3" t="s">
        <v>75</v>
      </c>
      <c r="D51" s="32">
        <v>37411</v>
      </c>
      <c r="E51" s="32">
        <v>47848</v>
      </c>
      <c r="F51" s="15">
        <v>0</v>
      </c>
      <c r="G51" s="16">
        <v>5.6779999999999997E-2</v>
      </c>
      <c r="H51" s="16">
        <v>5.6779999999999997E-2</v>
      </c>
      <c r="I51" s="16">
        <v>5.6779999999999997E-2</v>
      </c>
      <c r="J51" s="35" t="s">
        <v>59</v>
      </c>
      <c r="K51" s="36" t="s">
        <v>252</v>
      </c>
      <c r="L51" s="15">
        <f t="shared" si="6"/>
        <v>0</v>
      </c>
      <c r="M51" s="18">
        <v>103958.68</v>
      </c>
    </row>
    <row r="52" spans="2:13" x14ac:dyDescent="0.2">
      <c r="B52" s="13">
        <f t="shared" si="5"/>
        <v>21</v>
      </c>
      <c r="C52" s="3" t="s">
        <v>76</v>
      </c>
      <c r="D52" s="32">
        <v>37439</v>
      </c>
      <c r="E52" s="32">
        <v>47848</v>
      </c>
      <c r="F52" s="15">
        <v>0</v>
      </c>
      <c r="G52" s="16">
        <v>5.5379999999999999E-2</v>
      </c>
      <c r="H52" s="16">
        <v>5.5379999999999999E-2</v>
      </c>
      <c r="I52" s="16">
        <v>5.5379999999999999E-2</v>
      </c>
      <c r="J52" s="35" t="s">
        <v>59</v>
      </c>
      <c r="K52" s="36" t="s">
        <v>252</v>
      </c>
      <c r="L52" s="15">
        <f t="shared" si="6"/>
        <v>0</v>
      </c>
      <c r="M52" s="18">
        <v>100650.54</v>
      </c>
    </row>
    <row r="53" spans="2:13" x14ac:dyDescent="0.2">
      <c r="B53" s="13">
        <f t="shared" si="5"/>
        <v>22</v>
      </c>
      <c r="C53" s="3" t="s">
        <v>74</v>
      </c>
      <c r="D53" s="32">
        <v>37483</v>
      </c>
      <c r="E53" s="32">
        <v>45657</v>
      </c>
      <c r="F53" s="15">
        <v>4957922.26</v>
      </c>
      <c r="G53" s="16">
        <v>4.6949999999999999E-2</v>
      </c>
      <c r="H53" s="16">
        <v>4.6949999999999999E-2</v>
      </c>
      <c r="I53" s="16">
        <v>4.6949999999999999E-2</v>
      </c>
      <c r="J53" s="35" t="s">
        <v>59</v>
      </c>
      <c r="K53" s="36" t="s">
        <v>252</v>
      </c>
      <c r="L53" s="15">
        <f t="shared" si="6"/>
        <v>232774.45</v>
      </c>
      <c r="M53" s="18">
        <v>258202.35</v>
      </c>
    </row>
    <row r="54" spans="2:13" x14ac:dyDescent="0.2">
      <c r="B54" s="13">
        <f t="shared" si="5"/>
        <v>23</v>
      </c>
      <c r="C54" s="3" t="s">
        <v>77</v>
      </c>
      <c r="D54" s="32">
        <v>37490</v>
      </c>
      <c r="E54" s="32">
        <v>45657</v>
      </c>
      <c r="F54" s="15">
        <v>3327846.11</v>
      </c>
      <c r="G54" s="16">
        <v>4.802E-2</v>
      </c>
      <c r="H54" s="16">
        <v>4.802E-2</v>
      </c>
      <c r="I54" s="16">
        <v>4.802E-2</v>
      </c>
      <c r="J54" s="35" t="s">
        <v>59</v>
      </c>
      <c r="K54" s="36" t="s">
        <v>252</v>
      </c>
      <c r="L54" s="15">
        <f t="shared" si="6"/>
        <v>159803.17000000001</v>
      </c>
      <c r="M54" s="18">
        <v>177204.89</v>
      </c>
    </row>
    <row r="55" spans="2:13" x14ac:dyDescent="0.2">
      <c r="B55" s="13">
        <f t="shared" si="5"/>
        <v>24</v>
      </c>
      <c r="C55" s="3" t="s">
        <v>78</v>
      </c>
      <c r="D55" s="32">
        <v>37523</v>
      </c>
      <c r="E55" s="32">
        <v>45657</v>
      </c>
      <c r="F55" s="15">
        <v>4854098.6500000004</v>
      </c>
      <c r="G55" s="16">
        <v>4.3659999999999997E-2</v>
      </c>
      <c r="H55" s="16">
        <v>4.3659999999999997E-2</v>
      </c>
      <c r="I55" s="16">
        <v>4.3659999999999997E-2</v>
      </c>
      <c r="J55" s="35" t="s">
        <v>59</v>
      </c>
      <c r="K55" s="36" t="s">
        <v>252</v>
      </c>
      <c r="L55" s="15">
        <f t="shared" si="6"/>
        <v>211929.95</v>
      </c>
      <c r="M55" s="18">
        <v>235305.92</v>
      </c>
    </row>
    <row r="56" spans="2:13" x14ac:dyDescent="0.2">
      <c r="B56" s="13">
        <f t="shared" si="5"/>
        <v>25</v>
      </c>
      <c r="C56" s="3" t="s">
        <v>79</v>
      </c>
      <c r="D56" s="32">
        <v>37532</v>
      </c>
      <c r="E56" s="32">
        <v>45657</v>
      </c>
      <c r="F56" s="15">
        <v>3237955.92</v>
      </c>
      <c r="G56" s="16">
        <v>4.3749999999999997E-2</v>
      </c>
      <c r="H56" s="16">
        <v>4.3749999999999997E-2</v>
      </c>
      <c r="I56" s="16">
        <v>4.3749999999999997E-2</v>
      </c>
      <c r="J56" s="35" t="s">
        <v>59</v>
      </c>
      <c r="K56" s="36" t="s">
        <v>252</v>
      </c>
      <c r="L56" s="15">
        <f t="shared" si="6"/>
        <v>141660.57</v>
      </c>
      <c r="M56" s="18">
        <v>157281.68</v>
      </c>
    </row>
    <row r="57" spans="2:13" x14ac:dyDescent="0.2">
      <c r="B57" s="13">
        <f t="shared" si="5"/>
        <v>26</v>
      </c>
      <c r="C57" s="3" t="s">
        <v>80</v>
      </c>
      <c r="D57" s="32">
        <v>37565</v>
      </c>
      <c r="E57" s="32">
        <v>45657</v>
      </c>
      <c r="F57" s="15">
        <v>4964877.9400000004</v>
      </c>
      <c r="G57" s="16">
        <v>4.7169999999999997E-2</v>
      </c>
      <c r="H57" s="16">
        <v>4.7169999999999997E-2</v>
      </c>
      <c r="I57" s="16">
        <v>4.7169999999999997E-2</v>
      </c>
      <c r="J57" s="35" t="s">
        <v>59</v>
      </c>
      <c r="K57" s="36" t="s">
        <v>252</v>
      </c>
      <c r="L57" s="15">
        <f t="shared" si="6"/>
        <v>234193.29</v>
      </c>
      <c r="M57" s="18">
        <v>259759.62</v>
      </c>
    </row>
    <row r="58" spans="2:13" x14ac:dyDescent="0.2">
      <c r="B58" s="13">
        <f t="shared" si="5"/>
        <v>27</v>
      </c>
      <c r="C58" s="3" t="s">
        <v>81</v>
      </c>
      <c r="D58" s="32">
        <v>37600</v>
      </c>
      <c r="E58" s="32">
        <v>45657</v>
      </c>
      <c r="F58" s="15">
        <v>3294534.75</v>
      </c>
      <c r="G58" s="16">
        <v>4.6440000000000002E-2</v>
      </c>
      <c r="H58" s="16">
        <v>4.6440000000000002E-2</v>
      </c>
      <c r="I58" s="16">
        <v>4.6440000000000002E-2</v>
      </c>
      <c r="J58" s="35" t="s">
        <v>59</v>
      </c>
      <c r="K58" s="36" t="s">
        <v>252</v>
      </c>
      <c r="L58" s="15">
        <f t="shared" si="6"/>
        <v>152998.19</v>
      </c>
      <c r="M58" s="18">
        <v>169736.56</v>
      </c>
    </row>
    <row r="59" spans="2:13" x14ac:dyDescent="0.2">
      <c r="B59" s="13">
        <f t="shared" si="5"/>
        <v>28</v>
      </c>
      <c r="C59" s="3" t="s">
        <v>82</v>
      </c>
      <c r="D59" s="32">
        <v>37644</v>
      </c>
      <c r="E59" s="32">
        <v>45657</v>
      </c>
      <c r="F59" s="15">
        <v>1132264.83</v>
      </c>
      <c r="G59" s="16">
        <v>4.5569999999999999E-2</v>
      </c>
      <c r="H59" s="16">
        <v>4.5569999999999999E-2</v>
      </c>
      <c r="I59" s="16">
        <v>4.5569999999999999E-2</v>
      </c>
      <c r="J59" s="35" t="s">
        <v>59</v>
      </c>
      <c r="K59" s="36" t="s">
        <v>252</v>
      </c>
      <c r="L59" s="15">
        <f t="shared" si="6"/>
        <v>51597.31</v>
      </c>
      <c r="M59" s="18">
        <v>57235.87</v>
      </c>
    </row>
    <row r="60" spans="2:13" x14ac:dyDescent="0.2">
      <c r="B60" s="13">
        <f t="shared" si="5"/>
        <v>29</v>
      </c>
      <c r="C60" s="3" t="s">
        <v>83</v>
      </c>
      <c r="D60" s="32">
        <v>37644</v>
      </c>
      <c r="E60" s="32">
        <v>47848</v>
      </c>
      <c r="F60" s="15">
        <v>3588685.18</v>
      </c>
      <c r="G60" s="16">
        <v>4.7899999999999998E-2</v>
      </c>
      <c r="H60" s="16">
        <v>4.7899999999999998E-2</v>
      </c>
      <c r="I60" s="16">
        <v>4.7899999999999998E-2</v>
      </c>
      <c r="J60" s="35" t="s">
        <v>59</v>
      </c>
      <c r="K60" s="36" t="s">
        <v>252</v>
      </c>
      <c r="L60" s="15">
        <f t="shared" si="6"/>
        <v>171898.02</v>
      </c>
      <c r="M60" s="18">
        <v>179235.71</v>
      </c>
    </row>
    <row r="61" spans="2:13" x14ac:dyDescent="0.2">
      <c r="B61" s="13">
        <f t="shared" si="5"/>
        <v>30</v>
      </c>
      <c r="C61" s="3" t="s">
        <v>84</v>
      </c>
      <c r="D61" s="32">
        <v>37679</v>
      </c>
      <c r="E61" s="32">
        <v>47848</v>
      </c>
      <c r="F61" s="15">
        <v>1749461.04</v>
      </c>
      <c r="G61" s="16">
        <v>4.6240000000000003E-2</v>
      </c>
      <c r="H61" s="16">
        <v>4.6240000000000003E-2</v>
      </c>
      <c r="I61" s="16">
        <v>4.6240000000000003E-2</v>
      </c>
      <c r="J61" s="35" t="s">
        <v>59</v>
      </c>
      <c r="K61" s="36" t="s">
        <v>252</v>
      </c>
      <c r="L61" s="15">
        <f t="shared" si="6"/>
        <v>80895.08</v>
      </c>
      <c r="M61" s="18">
        <v>84384.42</v>
      </c>
    </row>
    <row r="62" spans="2:13" x14ac:dyDescent="0.2">
      <c r="B62" s="13">
        <f t="shared" si="5"/>
        <v>31</v>
      </c>
      <c r="C62" s="3" t="s">
        <v>85</v>
      </c>
      <c r="D62" s="32">
        <v>37747</v>
      </c>
      <c r="E62" s="32">
        <v>45657</v>
      </c>
      <c r="F62" s="15">
        <v>1398373.54</v>
      </c>
      <c r="G62" s="16">
        <v>4.4420000000000001E-2</v>
      </c>
      <c r="H62" s="16">
        <v>4.4420000000000001E-2</v>
      </c>
      <c r="I62" s="16">
        <v>4.4420000000000001E-2</v>
      </c>
      <c r="J62" s="35" t="s">
        <v>59</v>
      </c>
      <c r="K62" s="36" t="s">
        <v>252</v>
      </c>
      <c r="L62" s="15">
        <f t="shared" si="6"/>
        <v>62115.75</v>
      </c>
      <c r="M62" s="18">
        <v>68951.87</v>
      </c>
    </row>
    <row r="63" spans="2:13" x14ac:dyDescent="0.2">
      <c r="B63" s="13">
        <f t="shared" si="5"/>
        <v>32</v>
      </c>
      <c r="C63" s="3" t="s">
        <v>86</v>
      </c>
      <c r="D63" s="32">
        <v>37805</v>
      </c>
      <c r="E63" s="32">
        <v>48579</v>
      </c>
      <c r="F63" s="15">
        <v>15297618.57</v>
      </c>
      <c r="G63" s="16">
        <v>4.4600000000000001E-2</v>
      </c>
      <c r="H63" s="16">
        <v>4.4600000000000001E-2</v>
      </c>
      <c r="I63" s="16">
        <v>4.4600000000000001E-2</v>
      </c>
      <c r="J63" s="35" t="s">
        <v>59</v>
      </c>
      <c r="K63" s="36" t="s">
        <v>252</v>
      </c>
      <c r="L63" s="15">
        <f t="shared" si="6"/>
        <v>682273.79</v>
      </c>
      <c r="M63" s="18">
        <v>706276.44</v>
      </c>
    </row>
    <row r="64" spans="2:13" x14ac:dyDescent="0.2">
      <c r="B64" s="13">
        <f t="shared" si="5"/>
        <v>33</v>
      </c>
      <c r="C64" s="3" t="s">
        <v>87</v>
      </c>
      <c r="D64" s="32">
        <v>37819</v>
      </c>
      <c r="E64" s="32">
        <v>48579</v>
      </c>
      <c r="F64" s="15">
        <v>15586076.189999999</v>
      </c>
      <c r="G64" s="16">
        <v>4.8189999999999997E-2</v>
      </c>
      <c r="H64" s="16">
        <v>4.8189999999999997E-2</v>
      </c>
      <c r="I64" s="16">
        <v>4.8189999999999997E-2</v>
      </c>
      <c r="J64" s="35" t="s">
        <v>59</v>
      </c>
      <c r="K64" s="36" t="s">
        <v>252</v>
      </c>
      <c r="L64" s="15">
        <f t="shared" si="6"/>
        <v>751093.01</v>
      </c>
      <c r="M64" s="18">
        <v>776818.92</v>
      </c>
    </row>
    <row r="65" spans="2:13" x14ac:dyDescent="0.2">
      <c r="B65" s="13">
        <f t="shared" si="5"/>
        <v>34</v>
      </c>
      <c r="C65" s="3" t="s">
        <v>88</v>
      </c>
      <c r="D65" s="32">
        <v>37826</v>
      </c>
      <c r="E65" s="32">
        <v>48579</v>
      </c>
      <c r="F65" s="15">
        <v>15564812.859999999</v>
      </c>
      <c r="G65" s="16">
        <v>4.9500000000000002E-2</v>
      </c>
      <c r="H65" s="16">
        <v>4.9500000000000002E-2</v>
      </c>
      <c r="I65" s="16">
        <v>4.9500000000000002E-2</v>
      </c>
      <c r="J65" s="35" t="s">
        <v>59</v>
      </c>
      <c r="K65" s="36" t="s">
        <v>252</v>
      </c>
      <c r="L65" s="15">
        <f t="shared" si="6"/>
        <v>770458.24</v>
      </c>
      <c r="M65" s="18">
        <v>796589.94</v>
      </c>
    </row>
    <row r="66" spans="2:13" x14ac:dyDescent="0.2">
      <c r="B66" s="13">
        <f t="shared" si="5"/>
        <v>35</v>
      </c>
      <c r="C66" s="3" t="s">
        <v>89</v>
      </c>
      <c r="D66" s="32">
        <v>37859</v>
      </c>
      <c r="E66" s="32">
        <v>45657</v>
      </c>
      <c r="F66" s="15">
        <v>0</v>
      </c>
      <c r="G66" s="16">
        <v>5.0549999999999998E-2</v>
      </c>
      <c r="H66" s="16">
        <v>5.0549999999999998E-2</v>
      </c>
      <c r="I66" s="16">
        <v>5.0549999999999998E-2</v>
      </c>
      <c r="J66" s="35" t="s">
        <v>59</v>
      </c>
      <c r="K66" s="36" t="s">
        <v>252</v>
      </c>
      <c r="L66" s="15">
        <f t="shared" si="6"/>
        <v>0</v>
      </c>
      <c r="M66" s="18">
        <v>38863.980000000003</v>
      </c>
    </row>
    <row r="67" spans="2:13" x14ac:dyDescent="0.2">
      <c r="B67" s="13">
        <f t="shared" si="5"/>
        <v>36</v>
      </c>
      <c r="C67" s="3" t="s">
        <v>90</v>
      </c>
      <c r="D67" s="32">
        <v>37896</v>
      </c>
      <c r="E67" s="32">
        <v>47848</v>
      </c>
      <c r="F67" s="15">
        <v>1423928.15</v>
      </c>
      <c r="G67" s="16">
        <v>4.7530000000000003E-2</v>
      </c>
      <c r="H67" s="16">
        <v>4.7530000000000003E-2</v>
      </c>
      <c r="I67" s="16">
        <v>4.7530000000000003E-2</v>
      </c>
      <c r="J67" s="35" t="s">
        <v>59</v>
      </c>
      <c r="K67" s="36" t="s">
        <v>252</v>
      </c>
      <c r="L67" s="15">
        <f t="shared" si="6"/>
        <v>67679.3</v>
      </c>
      <c r="M67" s="18">
        <v>70575.03</v>
      </c>
    </row>
    <row r="68" spans="2:13" x14ac:dyDescent="0.2">
      <c r="B68" s="13">
        <f t="shared" si="5"/>
        <v>37</v>
      </c>
      <c r="C68" s="3" t="s">
        <v>91</v>
      </c>
      <c r="D68" s="32">
        <v>37896</v>
      </c>
      <c r="E68" s="32">
        <v>45657</v>
      </c>
      <c r="F68" s="15">
        <v>868340.08</v>
      </c>
      <c r="G68" s="16">
        <v>4.5010000000000001E-2</v>
      </c>
      <c r="H68" s="16">
        <v>4.5010000000000001E-2</v>
      </c>
      <c r="I68" s="16">
        <v>4.5010000000000001E-2</v>
      </c>
      <c r="J68" s="35" t="s">
        <v>59</v>
      </c>
      <c r="K68" s="36" t="s">
        <v>252</v>
      </c>
      <c r="L68" s="15">
        <f t="shared" si="6"/>
        <v>39083.99</v>
      </c>
      <c r="M68" s="18">
        <v>43377.9</v>
      </c>
    </row>
    <row r="69" spans="2:13" x14ac:dyDescent="0.2">
      <c r="B69" s="13">
        <f t="shared" si="5"/>
        <v>38</v>
      </c>
      <c r="C69" s="3" t="s">
        <v>92</v>
      </c>
      <c r="D69" s="32">
        <v>37917</v>
      </c>
      <c r="E69" s="32">
        <v>48579</v>
      </c>
      <c r="F69" s="15">
        <v>0</v>
      </c>
      <c r="G69" s="16">
        <v>5.0909999999999997E-2</v>
      </c>
      <c r="H69" s="16">
        <v>5.0909999999999997E-2</v>
      </c>
      <c r="I69" s="16">
        <v>5.0909999999999997E-2</v>
      </c>
      <c r="J69" s="35" t="s">
        <v>59</v>
      </c>
      <c r="K69" s="36" t="s">
        <v>252</v>
      </c>
      <c r="L69" s="15">
        <f t="shared" si="6"/>
        <v>0</v>
      </c>
      <c r="M69" s="18">
        <v>422233.5</v>
      </c>
    </row>
    <row r="70" spans="2:13" x14ac:dyDescent="0.2">
      <c r="B70" s="13">
        <f t="shared" si="5"/>
        <v>39</v>
      </c>
      <c r="C70" s="3" t="s">
        <v>93</v>
      </c>
      <c r="D70" s="32">
        <v>37929</v>
      </c>
      <c r="E70" s="32">
        <v>48579</v>
      </c>
      <c r="F70" s="15">
        <v>0</v>
      </c>
      <c r="G70" s="16">
        <v>5.1490000000000001E-2</v>
      </c>
      <c r="H70" s="16">
        <v>5.1490000000000001E-2</v>
      </c>
      <c r="I70" s="16">
        <v>5.1490000000000001E-2</v>
      </c>
      <c r="J70" s="35" t="s">
        <v>59</v>
      </c>
      <c r="K70" s="36" t="s">
        <v>252</v>
      </c>
      <c r="L70" s="15">
        <f t="shared" si="6"/>
        <v>0</v>
      </c>
      <c r="M70" s="18">
        <v>428195.57</v>
      </c>
    </row>
    <row r="71" spans="2:13" x14ac:dyDescent="0.2">
      <c r="B71" s="13">
        <f t="shared" si="5"/>
        <v>40</v>
      </c>
      <c r="C71" s="3" t="s">
        <v>94</v>
      </c>
      <c r="D71" s="32">
        <v>37939</v>
      </c>
      <c r="E71" s="32">
        <v>48579</v>
      </c>
      <c r="F71" s="15">
        <v>0</v>
      </c>
      <c r="G71" s="16">
        <v>5.0650000000000001E-2</v>
      </c>
      <c r="H71" s="16">
        <v>5.0650000000000001E-2</v>
      </c>
      <c r="I71" s="16">
        <v>5.0650000000000001E-2</v>
      </c>
      <c r="J71" s="35" t="s">
        <v>59</v>
      </c>
      <c r="K71" s="36" t="s">
        <v>252</v>
      </c>
      <c r="L71" s="15">
        <f t="shared" si="6"/>
        <v>0</v>
      </c>
      <c r="M71" s="18">
        <v>419568.27</v>
      </c>
    </row>
    <row r="72" spans="2:13" x14ac:dyDescent="0.2">
      <c r="B72" s="13">
        <f t="shared" si="5"/>
        <v>41</v>
      </c>
      <c r="C72" s="3" t="s">
        <v>95</v>
      </c>
      <c r="D72" s="32">
        <v>37950</v>
      </c>
      <c r="E72" s="32">
        <v>48579</v>
      </c>
      <c r="F72" s="15">
        <v>0</v>
      </c>
      <c r="G72" s="16">
        <v>5.0110000000000002E-2</v>
      </c>
      <c r="H72" s="16">
        <v>5.0110000000000002E-2</v>
      </c>
      <c r="I72" s="16">
        <v>5.0110000000000002E-2</v>
      </c>
      <c r="J72" s="35" t="s">
        <v>59</v>
      </c>
      <c r="K72" s="36" t="s">
        <v>252</v>
      </c>
      <c r="L72" s="15">
        <f t="shared" si="6"/>
        <v>0</v>
      </c>
      <c r="M72" s="18">
        <v>414047.46</v>
      </c>
    </row>
    <row r="73" spans="2:13" x14ac:dyDescent="0.2">
      <c r="B73" s="13">
        <f t="shared" si="5"/>
        <v>42</v>
      </c>
      <c r="C73" s="3" t="s">
        <v>96</v>
      </c>
      <c r="D73" s="32">
        <v>37959</v>
      </c>
      <c r="E73" s="32">
        <v>48579</v>
      </c>
      <c r="F73" s="15">
        <v>0</v>
      </c>
      <c r="G73" s="16">
        <v>5.1490000000000001E-2</v>
      </c>
      <c r="H73" s="16">
        <v>5.1490000000000001E-2</v>
      </c>
      <c r="I73" s="16">
        <v>5.1490000000000001E-2</v>
      </c>
      <c r="J73" s="35" t="s">
        <v>59</v>
      </c>
      <c r="K73" s="36" t="s">
        <v>252</v>
      </c>
      <c r="L73" s="15">
        <f t="shared" si="6"/>
        <v>0</v>
      </c>
      <c r="M73" s="18">
        <v>462451.22</v>
      </c>
    </row>
    <row r="74" spans="2:13" x14ac:dyDescent="0.2">
      <c r="B74" s="13">
        <f t="shared" si="5"/>
        <v>43</v>
      </c>
      <c r="C74" s="3" t="s">
        <v>97</v>
      </c>
      <c r="D74" s="32">
        <v>38022</v>
      </c>
      <c r="E74" s="32">
        <v>47848</v>
      </c>
      <c r="F74" s="15">
        <v>3667564.58</v>
      </c>
      <c r="G74" s="16">
        <v>4.854E-2</v>
      </c>
      <c r="H74" s="16">
        <v>4.854E-2</v>
      </c>
      <c r="I74" s="16">
        <v>4.854E-2</v>
      </c>
      <c r="J74" s="35" t="s">
        <v>59</v>
      </c>
      <c r="K74" s="36" t="s">
        <v>252</v>
      </c>
      <c r="L74" s="15">
        <f t="shared" si="6"/>
        <v>178023.58</v>
      </c>
      <c r="M74" s="18">
        <v>185592.2</v>
      </c>
    </row>
    <row r="75" spans="2:13" x14ac:dyDescent="0.2">
      <c r="B75" s="13">
        <f t="shared" si="5"/>
        <v>44</v>
      </c>
      <c r="C75" s="3" t="s">
        <v>98</v>
      </c>
      <c r="D75" s="32">
        <v>38113</v>
      </c>
      <c r="E75" s="32">
        <v>47848</v>
      </c>
      <c r="F75" s="15">
        <v>0</v>
      </c>
      <c r="G75" s="16">
        <v>5.2400000000000002E-2</v>
      </c>
      <c r="H75" s="16">
        <v>5.2400000000000002E-2</v>
      </c>
      <c r="I75" s="16">
        <v>5.2400000000000002E-2</v>
      </c>
      <c r="J75" s="35" t="s">
        <v>59</v>
      </c>
      <c r="K75" s="36" t="s">
        <v>252</v>
      </c>
      <c r="L75" s="15">
        <f t="shared" si="6"/>
        <v>0</v>
      </c>
      <c r="M75" s="18">
        <v>36359.410000000003</v>
      </c>
    </row>
    <row r="76" spans="2:13" x14ac:dyDescent="0.2">
      <c r="B76" s="13">
        <f t="shared" si="5"/>
        <v>45</v>
      </c>
      <c r="C76" s="3" t="s">
        <v>99</v>
      </c>
      <c r="D76" s="32">
        <v>38113</v>
      </c>
      <c r="E76" s="32">
        <v>45657</v>
      </c>
      <c r="F76" s="15">
        <v>0</v>
      </c>
      <c r="G76" s="16">
        <v>5.0200000000000002E-2</v>
      </c>
      <c r="H76" s="16">
        <v>5.0200000000000002E-2</v>
      </c>
      <c r="I76" s="16">
        <v>5.0200000000000002E-2</v>
      </c>
      <c r="J76" s="35" t="s">
        <v>59</v>
      </c>
      <c r="K76" s="36" t="s">
        <v>252</v>
      </c>
      <c r="L76" s="15">
        <f t="shared" si="6"/>
        <v>0</v>
      </c>
      <c r="M76" s="18">
        <v>40935.39</v>
      </c>
    </row>
    <row r="77" spans="2:13" x14ac:dyDescent="0.2">
      <c r="B77" s="13">
        <f t="shared" si="5"/>
        <v>46</v>
      </c>
      <c r="C77" s="3" t="s">
        <v>100</v>
      </c>
      <c r="D77" s="32">
        <v>38225</v>
      </c>
      <c r="E77" s="32">
        <v>47848</v>
      </c>
      <c r="F77" s="15">
        <v>9661471.4100000001</v>
      </c>
      <c r="G77" s="16">
        <v>4.9209999999999997E-2</v>
      </c>
      <c r="H77" s="16">
        <v>4.9209999999999997E-2</v>
      </c>
      <c r="I77" s="16">
        <v>4.9209999999999997E-2</v>
      </c>
      <c r="J77" s="35" t="s">
        <v>59</v>
      </c>
      <c r="K77" s="36" t="s">
        <v>252</v>
      </c>
      <c r="L77" s="15">
        <f t="shared" si="6"/>
        <v>475441.01</v>
      </c>
      <c r="M77" s="18">
        <v>495569.01</v>
      </c>
    </row>
    <row r="78" spans="2:13" x14ac:dyDescent="0.2">
      <c r="B78" s="13">
        <f t="shared" si="5"/>
        <v>47</v>
      </c>
      <c r="C78" s="3" t="s">
        <v>101</v>
      </c>
      <c r="D78" s="32">
        <v>38292</v>
      </c>
      <c r="E78" s="32">
        <v>47848</v>
      </c>
      <c r="F78" s="15">
        <v>3796182.71</v>
      </c>
      <c r="G78" s="16">
        <v>4.6719999999999998E-2</v>
      </c>
      <c r="H78" s="16">
        <v>4.6719999999999998E-2</v>
      </c>
      <c r="I78" s="16">
        <v>4.6719999999999998E-2</v>
      </c>
      <c r="J78" s="35" t="s">
        <v>59</v>
      </c>
      <c r="K78" s="36" t="s">
        <v>252</v>
      </c>
      <c r="L78" s="15">
        <f t="shared" si="6"/>
        <v>177357.66</v>
      </c>
      <c r="M78" s="18">
        <v>184984.79</v>
      </c>
    </row>
    <row r="79" spans="2:13" x14ac:dyDescent="0.2">
      <c r="B79" s="13">
        <f t="shared" si="5"/>
        <v>48</v>
      </c>
      <c r="C79" s="3" t="s">
        <v>102</v>
      </c>
      <c r="D79" s="32">
        <v>38307</v>
      </c>
      <c r="E79" s="32">
        <v>47848</v>
      </c>
      <c r="F79" s="15">
        <v>1847927.05</v>
      </c>
      <c r="G79" s="16">
        <v>4.795E-2</v>
      </c>
      <c r="H79" s="16">
        <v>4.795E-2</v>
      </c>
      <c r="I79" s="16">
        <v>4.795E-2</v>
      </c>
      <c r="J79" s="35" t="s">
        <v>59</v>
      </c>
      <c r="K79" s="36" t="s">
        <v>252</v>
      </c>
      <c r="L79" s="15">
        <f t="shared" si="6"/>
        <v>88608.1</v>
      </c>
      <c r="M79" s="18">
        <v>92389.27</v>
      </c>
    </row>
    <row r="80" spans="2:13" x14ac:dyDescent="0.2">
      <c r="B80" s="13">
        <f t="shared" si="5"/>
        <v>49</v>
      </c>
      <c r="C80" s="3" t="s">
        <v>103</v>
      </c>
      <c r="D80" s="32">
        <v>38307</v>
      </c>
      <c r="E80" s="32">
        <v>45657</v>
      </c>
      <c r="F80" s="15">
        <v>1907079.36</v>
      </c>
      <c r="G80" s="16">
        <v>4.5769999999999998E-2</v>
      </c>
      <c r="H80" s="16">
        <v>4.5769999999999998E-2</v>
      </c>
      <c r="I80" s="16">
        <v>4.5769999999999998E-2</v>
      </c>
      <c r="J80" s="35" t="s">
        <v>59</v>
      </c>
      <c r="K80" s="36" t="s">
        <v>252</v>
      </c>
      <c r="L80" s="15">
        <f t="shared" si="6"/>
        <v>87287.02</v>
      </c>
      <c r="M80" s="18">
        <v>96855.28</v>
      </c>
    </row>
    <row r="81" spans="2:13" x14ac:dyDescent="0.2">
      <c r="B81" s="13">
        <f t="shared" si="5"/>
        <v>50</v>
      </c>
      <c r="C81" s="3" t="s">
        <v>104</v>
      </c>
      <c r="D81" s="32">
        <v>38337</v>
      </c>
      <c r="E81" s="32">
        <v>50770</v>
      </c>
      <c r="F81" s="15">
        <v>37287273.960000001</v>
      </c>
      <c r="G81" s="16">
        <v>4.7440000000000003E-2</v>
      </c>
      <c r="H81" s="16">
        <v>4.7440000000000003E-2</v>
      </c>
      <c r="I81" s="16">
        <v>4.7440000000000003E-2</v>
      </c>
      <c r="J81" s="35" t="s">
        <v>59</v>
      </c>
      <c r="K81" s="36" t="s">
        <v>252</v>
      </c>
      <c r="L81" s="15">
        <f t="shared" si="6"/>
        <v>1768908.28</v>
      </c>
      <c r="M81" s="18">
        <v>1804594.13</v>
      </c>
    </row>
    <row r="82" spans="2:13" x14ac:dyDescent="0.2">
      <c r="B82" s="13">
        <f t="shared" si="5"/>
        <v>51</v>
      </c>
      <c r="C82" s="3" t="s">
        <v>105</v>
      </c>
      <c r="D82" s="32">
        <v>38343</v>
      </c>
      <c r="E82" s="32">
        <v>50770</v>
      </c>
      <c r="F82" s="15">
        <v>37416442.600000001</v>
      </c>
      <c r="G82" s="16">
        <v>4.8250000000000001E-2</v>
      </c>
      <c r="H82" s="16">
        <v>4.8250000000000001E-2</v>
      </c>
      <c r="I82" s="16">
        <v>4.8250000000000001E-2</v>
      </c>
      <c r="J82" s="35" t="s">
        <v>59</v>
      </c>
      <c r="K82" s="36" t="s">
        <v>252</v>
      </c>
      <c r="L82" s="15">
        <f t="shared" si="6"/>
        <v>1805343.36</v>
      </c>
      <c r="M82" s="18">
        <v>1841435.53</v>
      </c>
    </row>
    <row r="83" spans="2:13" x14ac:dyDescent="0.2">
      <c r="B83" s="13">
        <f t="shared" si="5"/>
        <v>52</v>
      </c>
      <c r="C83" s="3" t="s">
        <v>106</v>
      </c>
      <c r="D83" s="32">
        <v>38350</v>
      </c>
      <c r="E83" s="32">
        <v>50770</v>
      </c>
      <c r="F83" s="15">
        <v>37607852.700000003</v>
      </c>
      <c r="G83" s="16">
        <v>4.9459999999999997E-2</v>
      </c>
      <c r="H83" s="16">
        <v>4.9459999999999997E-2</v>
      </c>
      <c r="I83" s="16">
        <v>4.9459999999999997E-2</v>
      </c>
      <c r="J83" s="35" t="s">
        <v>59</v>
      </c>
      <c r="K83" s="36" t="s">
        <v>252</v>
      </c>
      <c r="L83" s="15">
        <f t="shared" si="6"/>
        <v>1860084.39</v>
      </c>
      <c r="M83" s="18">
        <v>1896769.46</v>
      </c>
    </row>
    <row r="84" spans="2:13" x14ac:dyDescent="0.2">
      <c r="B84" s="13">
        <f t="shared" si="5"/>
        <v>53</v>
      </c>
      <c r="C84" s="3" t="s">
        <v>107</v>
      </c>
      <c r="D84" s="32">
        <v>38385</v>
      </c>
      <c r="E84" s="32">
        <v>50770</v>
      </c>
      <c r="F84" s="15">
        <v>18574615.260000002</v>
      </c>
      <c r="G84" s="16">
        <v>4.6580000000000003E-2</v>
      </c>
      <c r="H84" s="16">
        <v>4.6580000000000003E-2</v>
      </c>
      <c r="I84" s="16">
        <v>4.6580000000000003E-2</v>
      </c>
      <c r="J84" s="35" t="s">
        <v>59</v>
      </c>
      <c r="K84" s="36" t="s">
        <v>252</v>
      </c>
      <c r="L84" s="15">
        <f t="shared" si="6"/>
        <v>865205.58</v>
      </c>
      <c r="M84" s="18">
        <v>882828.69</v>
      </c>
    </row>
    <row r="85" spans="2:13" x14ac:dyDescent="0.2">
      <c r="B85" s="13">
        <f t="shared" si="5"/>
        <v>54</v>
      </c>
      <c r="C85" s="3" t="s">
        <v>108</v>
      </c>
      <c r="D85" s="32">
        <v>38391</v>
      </c>
      <c r="E85" s="32">
        <v>50770</v>
      </c>
      <c r="F85" s="15">
        <v>18444159.93</v>
      </c>
      <c r="G85" s="16">
        <v>4.4970000000000003E-2</v>
      </c>
      <c r="H85" s="16">
        <v>4.4970000000000003E-2</v>
      </c>
      <c r="I85" s="16">
        <v>4.4970000000000003E-2</v>
      </c>
      <c r="J85" s="35" t="s">
        <v>59</v>
      </c>
      <c r="K85" s="36" t="s">
        <v>252</v>
      </c>
      <c r="L85" s="15">
        <f t="shared" si="6"/>
        <v>829433.87</v>
      </c>
      <c r="M85" s="18">
        <v>846634.04</v>
      </c>
    </row>
    <row r="86" spans="2:13" x14ac:dyDescent="0.2">
      <c r="B86" s="13">
        <f t="shared" si="5"/>
        <v>55</v>
      </c>
      <c r="C86" s="3" t="s">
        <v>109</v>
      </c>
      <c r="D86" s="32">
        <v>38482</v>
      </c>
      <c r="E86" s="32">
        <v>50770</v>
      </c>
      <c r="F86" s="15">
        <v>18612393.43</v>
      </c>
      <c r="G86" s="16">
        <v>4.7050000000000002E-2</v>
      </c>
      <c r="H86" s="16">
        <v>4.7050000000000002E-2</v>
      </c>
      <c r="I86" s="16">
        <v>4.7050000000000002E-2</v>
      </c>
      <c r="J86" s="35" t="s">
        <v>59</v>
      </c>
      <c r="K86" s="36" t="s">
        <v>252</v>
      </c>
      <c r="L86" s="15">
        <f t="shared" si="6"/>
        <v>875713.11</v>
      </c>
      <c r="M86" s="18">
        <v>893456.86</v>
      </c>
    </row>
    <row r="87" spans="2:13" x14ac:dyDescent="0.2">
      <c r="B87" s="13">
        <f t="shared" si="5"/>
        <v>56</v>
      </c>
      <c r="C87" s="3" t="s">
        <v>110</v>
      </c>
      <c r="D87" s="32">
        <v>38505</v>
      </c>
      <c r="E87" s="32">
        <v>50770</v>
      </c>
      <c r="F87" s="15">
        <v>18308805.129999999</v>
      </c>
      <c r="G87" s="16">
        <v>4.3319999999999997E-2</v>
      </c>
      <c r="H87" s="16">
        <v>4.3319999999999997E-2</v>
      </c>
      <c r="I87" s="16">
        <v>4.3319999999999997E-2</v>
      </c>
      <c r="J87" s="35" t="s">
        <v>59</v>
      </c>
      <c r="K87" s="36" t="s">
        <v>252</v>
      </c>
      <c r="L87" s="15">
        <f t="shared" si="6"/>
        <v>793137.44</v>
      </c>
      <c r="M87" s="18">
        <v>809888.76</v>
      </c>
    </row>
    <row r="88" spans="2:13" x14ac:dyDescent="0.2">
      <c r="B88" s="13">
        <f t="shared" si="5"/>
        <v>57</v>
      </c>
      <c r="C88" s="3" t="s">
        <v>111</v>
      </c>
      <c r="D88" s="32">
        <v>38510</v>
      </c>
      <c r="E88" s="32">
        <v>50770</v>
      </c>
      <c r="F88" s="15">
        <v>13909672.1</v>
      </c>
      <c r="G88" s="16">
        <v>4.3240000000000001E-2</v>
      </c>
      <c r="H88" s="16">
        <v>4.3240000000000001E-2</v>
      </c>
      <c r="I88" s="16">
        <v>4.3240000000000001E-2</v>
      </c>
      <c r="J88" s="35" t="s">
        <v>59</v>
      </c>
      <c r="K88" s="36" t="s">
        <v>252</v>
      </c>
      <c r="L88" s="15">
        <f t="shared" si="6"/>
        <v>601454.22</v>
      </c>
      <c r="M88" s="18">
        <v>614168.38</v>
      </c>
    </row>
    <row r="89" spans="2:13" x14ac:dyDescent="0.2">
      <c r="B89" s="13">
        <f t="shared" si="5"/>
        <v>58</v>
      </c>
      <c r="C89" s="3" t="s">
        <v>112</v>
      </c>
      <c r="D89" s="32">
        <v>38512</v>
      </c>
      <c r="E89" s="32">
        <v>47848</v>
      </c>
      <c r="F89" s="15">
        <v>3845908.77</v>
      </c>
      <c r="G89" s="16">
        <v>4.3529999999999999E-2</v>
      </c>
      <c r="H89" s="16">
        <v>4.3529999999999999E-2</v>
      </c>
      <c r="I89" s="16">
        <v>4.3529999999999999E-2</v>
      </c>
      <c r="J89" s="35" t="s">
        <v>59</v>
      </c>
      <c r="K89" s="36" t="s">
        <v>252</v>
      </c>
      <c r="L89" s="15">
        <f t="shared" si="6"/>
        <v>167412.41</v>
      </c>
      <c r="M89" s="18">
        <v>191011.54</v>
      </c>
    </row>
    <row r="90" spans="2:13" x14ac:dyDescent="0.2">
      <c r="B90" s="13">
        <f t="shared" si="5"/>
        <v>59</v>
      </c>
      <c r="C90" s="3" t="s">
        <v>113</v>
      </c>
      <c r="D90" s="32">
        <v>38590</v>
      </c>
      <c r="E90" s="32">
        <v>50770</v>
      </c>
      <c r="F90" s="15">
        <v>22104589.890000001</v>
      </c>
      <c r="G90" s="16">
        <v>4.4679999999999997E-2</v>
      </c>
      <c r="H90" s="16">
        <v>4.4679999999999997E-2</v>
      </c>
      <c r="I90" s="16">
        <v>4.4679999999999997E-2</v>
      </c>
      <c r="J90" s="35" t="s">
        <v>59</v>
      </c>
      <c r="K90" s="36" t="s">
        <v>252</v>
      </c>
      <c r="L90" s="15">
        <f t="shared" si="6"/>
        <v>987633.08</v>
      </c>
      <c r="M90" s="18">
        <v>1008179.96</v>
      </c>
    </row>
    <row r="91" spans="2:13" x14ac:dyDescent="0.2">
      <c r="B91" s="13">
        <f t="shared" si="5"/>
        <v>60</v>
      </c>
      <c r="C91" s="3" t="s">
        <v>114</v>
      </c>
      <c r="D91" s="32">
        <v>38594</v>
      </c>
      <c r="E91" s="32">
        <v>50770</v>
      </c>
      <c r="F91" s="15">
        <v>22106550.449999999</v>
      </c>
      <c r="G91" s="16">
        <v>4.4699999999999997E-2</v>
      </c>
      <c r="H91" s="16">
        <v>4.4699999999999997E-2</v>
      </c>
      <c r="I91" s="16">
        <v>4.4699999999999997E-2</v>
      </c>
      <c r="J91" s="35" t="s">
        <v>59</v>
      </c>
      <c r="K91" s="36" t="s">
        <v>252</v>
      </c>
      <c r="L91" s="15">
        <f t="shared" si="6"/>
        <v>988162.81</v>
      </c>
      <c r="M91" s="18">
        <v>1008716.15</v>
      </c>
    </row>
    <row r="92" spans="2:13" x14ac:dyDescent="0.2">
      <c r="B92" s="13">
        <f t="shared" si="5"/>
        <v>61</v>
      </c>
      <c r="C92" s="3" t="s">
        <v>115</v>
      </c>
      <c r="D92" s="32">
        <v>38583</v>
      </c>
      <c r="E92" s="32">
        <v>47848</v>
      </c>
      <c r="F92" s="15">
        <v>2095281.29</v>
      </c>
      <c r="G92" s="16">
        <v>4.4850000000000001E-2</v>
      </c>
      <c r="H92" s="16">
        <v>4.4850000000000001E-2</v>
      </c>
      <c r="I92" s="16">
        <v>4.4850000000000001E-2</v>
      </c>
      <c r="J92" s="35" t="s">
        <v>59</v>
      </c>
      <c r="K92" s="36" t="s">
        <v>252</v>
      </c>
      <c r="L92" s="15">
        <f t="shared" si="6"/>
        <v>93973.37</v>
      </c>
      <c r="M92" s="18">
        <v>98062.35</v>
      </c>
    </row>
    <row r="93" spans="2:13" x14ac:dyDescent="0.2">
      <c r="B93" s="13">
        <f t="shared" si="5"/>
        <v>62</v>
      </c>
      <c r="C93" s="3" t="s">
        <v>116</v>
      </c>
      <c r="D93" s="32">
        <v>38639</v>
      </c>
      <c r="E93" s="32">
        <v>50770</v>
      </c>
      <c r="F93" s="15">
        <v>22396337.640000001</v>
      </c>
      <c r="G93" s="16">
        <v>4.7690000000000003E-2</v>
      </c>
      <c r="H93" s="16">
        <v>4.7690000000000003E-2</v>
      </c>
      <c r="I93" s="16">
        <v>4.7690000000000003E-2</v>
      </c>
      <c r="J93" s="35" t="s">
        <v>59</v>
      </c>
      <c r="K93" s="36" t="s">
        <v>252</v>
      </c>
      <c r="L93" s="15">
        <f t="shared" si="6"/>
        <v>1068081.3400000001</v>
      </c>
      <c r="M93" s="18">
        <v>1089568.58</v>
      </c>
    </row>
    <row r="94" spans="2:13" x14ac:dyDescent="0.2">
      <c r="B94" s="13">
        <f t="shared" si="5"/>
        <v>63</v>
      </c>
      <c r="C94" s="3" t="s">
        <v>117</v>
      </c>
      <c r="D94" s="32">
        <v>38665</v>
      </c>
      <c r="E94" s="32">
        <v>47848</v>
      </c>
      <c r="F94" s="15">
        <v>1211790.22</v>
      </c>
      <c r="G94" s="16">
        <v>4.8579999999999998E-2</v>
      </c>
      <c r="H94" s="16">
        <v>4.8579999999999998E-2</v>
      </c>
      <c r="I94" s="16">
        <v>4.8579999999999998E-2</v>
      </c>
      <c r="J94" s="35" t="s">
        <v>59</v>
      </c>
      <c r="K94" s="36" t="s">
        <v>252</v>
      </c>
      <c r="L94" s="15">
        <f t="shared" si="6"/>
        <v>58868.77</v>
      </c>
      <c r="M94" s="18">
        <v>61370.91</v>
      </c>
    </row>
    <row r="95" spans="2:13" x14ac:dyDescent="0.2">
      <c r="B95" s="13">
        <f t="shared" si="5"/>
        <v>64</v>
      </c>
      <c r="C95" s="3" t="s">
        <v>118</v>
      </c>
      <c r="D95" s="32">
        <v>38665</v>
      </c>
      <c r="E95" s="32">
        <v>45657</v>
      </c>
      <c r="F95" s="15">
        <v>199917.67</v>
      </c>
      <c r="G95" s="16">
        <v>4.7890000000000002E-2</v>
      </c>
      <c r="H95" s="16">
        <v>4.7890000000000002E-2</v>
      </c>
      <c r="I95" s="16">
        <v>4.7890000000000002E-2</v>
      </c>
      <c r="J95" s="35" t="s">
        <v>59</v>
      </c>
      <c r="K95" s="36" t="s">
        <v>252</v>
      </c>
      <c r="L95" s="15">
        <f t="shared" si="6"/>
        <v>9574.06</v>
      </c>
      <c r="M95" s="18">
        <v>10617.01</v>
      </c>
    </row>
    <row r="96" spans="2:13" x14ac:dyDescent="0.2">
      <c r="B96" s="13">
        <f t="shared" si="5"/>
        <v>65</v>
      </c>
      <c r="C96" s="3" t="s">
        <v>119</v>
      </c>
      <c r="D96" s="32">
        <v>38803</v>
      </c>
      <c r="E96" s="32">
        <v>48579</v>
      </c>
      <c r="F96" s="15">
        <v>4163202.67</v>
      </c>
      <c r="G96" s="16">
        <v>4.8899999999999999E-2</v>
      </c>
      <c r="H96" s="16">
        <v>4.8899999999999999E-2</v>
      </c>
      <c r="I96" s="16">
        <v>4.8899999999999999E-2</v>
      </c>
      <c r="J96" s="35" t="s">
        <v>59</v>
      </c>
      <c r="K96" s="36" t="s">
        <v>252</v>
      </c>
      <c r="L96" s="15">
        <f t="shared" si="6"/>
        <v>203580.61</v>
      </c>
      <c r="M96" s="18">
        <v>210516.56</v>
      </c>
    </row>
    <row r="97" spans="2:13" x14ac:dyDescent="0.2">
      <c r="B97" s="13">
        <f t="shared" si="5"/>
        <v>66</v>
      </c>
      <c r="C97" s="3" t="s">
        <v>120</v>
      </c>
      <c r="D97" s="32">
        <v>38840</v>
      </c>
      <c r="E97" s="32">
        <v>50770</v>
      </c>
      <c r="F97" s="15">
        <v>0</v>
      </c>
      <c r="G97" s="16">
        <v>5.3449999999999998E-2</v>
      </c>
      <c r="H97" s="16">
        <v>5.3449999999999998E-2</v>
      </c>
      <c r="I97" s="16">
        <v>5.3449999999999998E-2</v>
      </c>
      <c r="J97" s="35" t="s">
        <v>59</v>
      </c>
      <c r="K97" s="36" t="s">
        <v>252</v>
      </c>
      <c r="L97" s="15">
        <f t="shared" si="6"/>
        <v>0</v>
      </c>
      <c r="M97" s="18">
        <v>317448.58</v>
      </c>
    </row>
    <row r="98" spans="2:13" x14ac:dyDescent="0.2">
      <c r="B98" s="13">
        <f t="shared" si="5"/>
        <v>67</v>
      </c>
      <c r="C98" s="3" t="s">
        <v>121</v>
      </c>
      <c r="D98" s="32">
        <v>38846</v>
      </c>
      <c r="E98" s="32">
        <v>50770</v>
      </c>
      <c r="F98" s="15">
        <v>0</v>
      </c>
      <c r="G98" s="16">
        <v>5.3330000000000002E-2</v>
      </c>
      <c r="H98" s="16">
        <v>5.3330000000000002E-2</v>
      </c>
      <c r="I98" s="16">
        <v>5.3330000000000002E-2</v>
      </c>
      <c r="J98" s="35" t="s">
        <v>59</v>
      </c>
      <c r="K98" s="36" t="s">
        <v>252</v>
      </c>
      <c r="L98" s="15">
        <f t="shared" si="6"/>
        <v>0</v>
      </c>
      <c r="M98" s="18">
        <v>211066.35</v>
      </c>
    </row>
    <row r="99" spans="2:13" x14ac:dyDescent="0.2">
      <c r="B99" s="13">
        <f t="shared" si="5"/>
        <v>68</v>
      </c>
      <c r="C99" s="3" t="s">
        <v>122</v>
      </c>
      <c r="D99" s="32">
        <v>38952</v>
      </c>
      <c r="E99" s="32">
        <v>49309</v>
      </c>
      <c r="F99" s="15">
        <v>0</v>
      </c>
      <c r="G99" s="16">
        <v>5.0700000000000002E-2</v>
      </c>
      <c r="H99" s="16">
        <v>5.0700000000000002E-2</v>
      </c>
      <c r="I99" s="16">
        <v>5.0700000000000002E-2</v>
      </c>
      <c r="J99" s="35" t="s">
        <v>59</v>
      </c>
      <c r="K99" s="36" t="s">
        <v>252</v>
      </c>
      <c r="L99" s="15">
        <f t="shared" si="6"/>
        <v>0</v>
      </c>
      <c r="M99" s="18">
        <v>278621.90000000002</v>
      </c>
    </row>
    <row r="100" spans="2:13" x14ac:dyDescent="0.2">
      <c r="B100" s="13">
        <f t="shared" si="5"/>
        <v>69</v>
      </c>
      <c r="C100" s="3" t="s">
        <v>123</v>
      </c>
      <c r="D100" s="32">
        <v>38954</v>
      </c>
      <c r="E100" s="32">
        <v>49309</v>
      </c>
      <c r="F100" s="15">
        <v>0</v>
      </c>
      <c r="G100" s="16">
        <v>5.0610000000000002E-2</v>
      </c>
      <c r="H100" s="16">
        <v>5.0610000000000002E-2</v>
      </c>
      <c r="I100" s="16">
        <v>5.0610000000000002E-2</v>
      </c>
      <c r="J100" s="35" t="s">
        <v>59</v>
      </c>
      <c r="K100" s="36" t="s">
        <v>252</v>
      </c>
      <c r="L100" s="15">
        <f t="shared" si="6"/>
        <v>0</v>
      </c>
      <c r="M100" s="18">
        <v>278032.68</v>
      </c>
    </row>
    <row r="101" spans="2:13" x14ac:dyDescent="0.2">
      <c r="B101" s="13">
        <f t="shared" si="5"/>
        <v>70</v>
      </c>
      <c r="C101" s="3" t="s">
        <v>124</v>
      </c>
      <c r="D101" s="32">
        <v>38958</v>
      </c>
      <c r="E101" s="32">
        <v>49309</v>
      </c>
      <c r="F101" s="15">
        <v>0</v>
      </c>
      <c r="G101" s="16">
        <v>5.0529999999999999E-2</v>
      </c>
      <c r="H101" s="16">
        <v>5.0529999999999999E-2</v>
      </c>
      <c r="I101" s="16">
        <v>5.0529999999999999E-2</v>
      </c>
      <c r="J101" s="35" t="s">
        <v>59</v>
      </c>
      <c r="K101" s="36" t="s">
        <v>252</v>
      </c>
      <c r="L101" s="15">
        <f t="shared" si="6"/>
        <v>0</v>
      </c>
      <c r="M101" s="18">
        <v>425514.04</v>
      </c>
    </row>
    <row r="102" spans="2:13" x14ac:dyDescent="0.2">
      <c r="B102" s="13">
        <f t="shared" si="5"/>
        <v>71</v>
      </c>
      <c r="C102" s="3" t="s">
        <v>125</v>
      </c>
      <c r="D102" s="32">
        <v>39155</v>
      </c>
      <c r="E102" s="32">
        <v>50770</v>
      </c>
      <c r="F102" s="15">
        <v>17511060.140000001</v>
      </c>
      <c r="G102" s="16">
        <v>4.7759999999999997E-2</v>
      </c>
      <c r="H102" s="16">
        <v>4.7759999999999997E-2</v>
      </c>
      <c r="I102" s="16">
        <v>4.7759999999999997E-2</v>
      </c>
      <c r="J102" s="35" t="s">
        <v>59</v>
      </c>
      <c r="K102" s="39" t="s">
        <v>252</v>
      </c>
      <c r="L102" s="15">
        <f t="shared" si="6"/>
        <v>836328.23</v>
      </c>
      <c r="M102" s="18">
        <v>853139.99</v>
      </c>
    </row>
    <row r="103" spans="2:13" x14ac:dyDescent="0.2">
      <c r="B103" s="13">
        <f t="shared" si="5"/>
        <v>72</v>
      </c>
      <c r="C103" s="3" t="s">
        <v>126</v>
      </c>
      <c r="D103" s="32">
        <v>39157</v>
      </c>
      <c r="E103" s="32">
        <v>50770</v>
      </c>
      <c r="F103" s="15">
        <v>17723122.690000001</v>
      </c>
      <c r="G103" s="16">
        <v>4.8120000000000003E-2</v>
      </c>
      <c r="H103" s="16">
        <v>4.8120000000000003E-2</v>
      </c>
      <c r="I103" s="16">
        <v>4.8120000000000003E-2</v>
      </c>
      <c r="J103" s="35" t="s">
        <v>59</v>
      </c>
      <c r="K103" s="39" t="s">
        <v>252</v>
      </c>
      <c r="L103" s="15">
        <f t="shared" si="6"/>
        <v>852836.66</v>
      </c>
      <c r="M103" s="18">
        <v>869911.3</v>
      </c>
    </row>
    <row r="104" spans="2:13" x14ac:dyDescent="0.2">
      <c r="B104" s="13">
        <f t="shared" si="5"/>
        <v>73</v>
      </c>
      <c r="C104" s="3" t="s">
        <v>127</v>
      </c>
      <c r="D104" s="32">
        <v>39387</v>
      </c>
      <c r="E104" s="32">
        <v>51501</v>
      </c>
      <c r="F104" s="15">
        <v>40429340.159999996</v>
      </c>
      <c r="G104" s="16">
        <v>4.8210000000000003E-2</v>
      </c>
      <c r="H104" s="16">
        <v>4.8210000000000003E-2</v>
      </c>
      <c r="I104" s="16">
        <v>4.8210000000000003E-2</v>
      </c>
      <c r="J104" s="35" t="s">
        <v>59</v>
      </c>
      <c r="K104" s="39" t="s">
        <v>252</v>
      </c>
      <c r="L104" s="15">
        <f t="shared" si="6"/>
        <v>1949098.49</v>
      </c>
      <c r="M104" s="18">
        <v>1982507.47</v>
      </c>
    </row>
    <row r="105" spans="2:13" x14ac:dyDescent="0.2">
      <c r="B105" s="13">
        <f t="shared" si="5"/>
        <v>74</v>
      </c>
      <c r="C105" s="3" t="s">
        <v>128</v>
      </c>
      <c r="D105" s="32">
        <v>39394</v>
      </c>
      <c r="E105" s="32">
        <v>51501</v>
      </c>
      <c r="F105" s="15">
        <v>20158716.93</v>
      </c>
      <c r="G105" s="16">
        <v>4.7359999999999999E-2</v>
      </c>
      <c r="H105" s="16">
        <v>4.7359999999999999E-2</v>
      </c>
      <c r="I105" s="16">
        <v>4.7359999999999999E-2</v>
      </c>
      <c r="J105" s="35" t="s">
        <v>59</v>
      </c>
      <c r="K105" s="39" t="s">
        <v>252</v>
      </c>
      <c r="L105" s="15">
        <f t="shared" si="6"/>
        <v>954716.83</v>
      </c>
      <c r="M105" s="18">
        <v>971256.07</v>
      </c>
    </row>
    <row r="106" spans="2:13" x14ac:dyDescent="0.2">
      <c r="B106" s="13">
        <f t="shared" si="5"/>
        <v>75</v>
      </c>
      <c r="C106" s="3" t="s">
        <v>129</v>
      </c>
      <c r="D106" s="32">
        <v>39400</v>
      </c>
      <c r="E106" s="32">
        <v>51501</v>
      </c>
      <c r="F106" s="15">
        <v>40228612.25</v>
      </c>
      <c r="G106" s="16">
        <v>4.6690000000000002E-2</v>
      </c>
      <c r="H106" s="16">
        <v>4.6690000000000002E-2</v>
      </c>
      <c r="I106" s="16">
        <v>4.6690000000000002E-2</v>
      </c>
      <c r="J106" s="35" t="s">
        <v>59</v>
      </c>
      <c r="K106" s="39" t="s">
        <v>252</v>
      </c>
      <c r="L106" s="15">
        <f t="shared" si="6"/>
        <v>1878273.91</v>
      </c>
      <c r="M106" s="18">
        <v>1911085.52</v>
      </c>
    </row>
    <row r="107" spans="2:13" x14ac:dyDescent="0.2">
      <c r="B107" s="13">
        <f t="shared" si="5"/>
        <v>76</v>
      </c>
      <c r="C107" s="3" t="s">
        <v>130</v>
      </c>
      <c r="D107" s="32">
        <v>39421</v>
      </c>
      <c r="E107" s="32">
        <v>51501</v>
      </c>
      <c r="F107" s="15">
        <v>19922390.73</v>
      </c>
      <c r="G107" s="16">
        <v>4.3839999999999997E-2</v>
      </c>
      <c r="H107" s="16">
        <v>4.3839999999999997E-2</v>
      </c>
      <c r="I107" s="16">
        <v>4.3839999999999997E-2</v>
      </c>
      <c r="J107" s="35" t="s">
        <v>59</v>
      </c>
      <c r="K107" s="39" t="s">
        <v>252</v>
      </c>
      <c r="L107" s="15">
        <f t="shared" si="6"/>
        <v>873397.61</v>
      </c>
      <c r="M107" s="18">
        <v>889204.26</v>
      </c>
    </row>
    <row r="108" spans="2:13" x14ac:dyDescent="0.2">
      <c r="B108" s="13">
        <f t="shared" si="5"/>
        <v>77</v>
      </c>
      <c r="C108" s="3" t="s">
        <v>131</v>
      </c>
      <c r="D108" s="32">
        <v>39427</v>
      </c>
      <c r="E108" s="32">
        <v>51501</v>
      </c>
      <c r="F108" s="15">
        <v>40200661.75</v>
      </c>
      <c r="G108" s="16">
        <v>4.648E-2</v>
      </c>
      <c r="H108" s="16">
        <v>4.648E-2</v>
      </c>
      <c r="I108" s="16">
        <v>4.648E-2</v>
      </c>
      <c r="J108" s="35" t="s">
        <v>59</v>
      </c>
      <c r="K108" s="39" t="s">
        <v>252</v>
      </c>
      <c r="L108" s="15">
        <f t="shared" si="6"/>
        <v>1868526.76</v>
      </c>
      <c r="M108" s="18">
        <v>1901253.6</v>
      </c>
    </row>
    <row r="109" spans="2:13" x14ac:dyDescent="0.2">
      <c r="B109" s="13">
        <f t="shared" si="5"/>
        <v>78</v>
      </c>
      <c r="C109" s="3" t="s">
        <v>132</v>
      </c>
      <c r="D109" s="32">
        <v>39428</v>
      </c>
      <c r="E109" s="32">
        <v>51501</v>
      </c>
      <c r="F109" s="15">
        <v>19863593.5</v>
      </c>
      <c r="G109" s="16">
        <v>4.5109999999999997E-2</v>
      </c>
      <c r="H109" s="16">
        <v>4.5109999999999997E-2</v>
      </c>
      <c r="I109" s="16">
        <v>4.5109999999999997E-2</v>
      </c>
      <c r="J109" s="35" t="s">
        <v>59</v>
      </c>
      <c r="K109" s="39" t="s">
        <v>252</v>
      </c>
      <c r="L109" s="15">
        <f t="shared" si="6"/>
        <v>896046.7</v>
      </c>
      <c r="M109" s="18">
        <v>912010.22</v>
      </c>
    </row>
    <row r="110" spans="2:13" x14ac:dyDescent="0.2">
      <c r="B110" s="13">
        <f t="shared" si="5"/>
        <v>79</v>
      </c>
      <c r="C110" s="3" t="s">
        <v>133</v>
      </c>
      <c r="D110" s="32">
        <v>39435</v>
      </c>
      <c r="E110" s="32">
        <v>51501</v>
      </c>
      <c r="F110" s="15">
        <v>40143264.579999998</v>
      </c>
      <c r="G110" s="16">
        <v>4.6050000000000001E-2</v>
      </c>
      <c r="H110" s="16">
        <v>4.6050000000000001E-2</v>
      </c>
      <c r="I110" s="16">
        <v>4.6050000000000001E-2</v>
      </c>
      <c r="J110" s="35" t="s">
        <v>59</v>
      </c>
      <c r="K110" s="39" t="s">
        <v>252</v>
      </c>
      <c r="L110" s="15">
        <f t="shared" si="6"/>
        <v>1848597.33</v>
      </c>
      <c r="M110" s="18">
        <v>1881148.78</v>
      </c>
    </row>
    <row r="111" spans="2:13" x14ac:dyDescent="0.2">
      <c r="B111" s="13">
        <f t="shared" si="5"/>
        <v>80</v>
      </c>
      <c r="C111" s="3" t="s">
        <v>134</v>
      </c>
      <c r="D111" s="32">
        <v>39450</v>
      </c>
      <c r="E111" s="32">
        <v>48579</v>
      </c>
      <c r="F111" s="15">
        <v>7157758.5</v>
      </c>
      <c r="G111" s="16">
        <v>4.3380000000000002E-2</v>
      </c>
      <c r="H111" s="16">
        <v>4.3380000000000002E-2</v>
      </c>
      <c r="I111" s="16">
        <v>4.3380000000000002E-2</v>
      </c>
      <c r="J111" s="35" t="s">
        <v>59</v>
      </c>
      <c r="K111" s="39" t="s">
        <v>252</v>
      </c>
      <c r="L111" s="15">
        <f t="shared" si="6"/>
        <v>310503.56</v>
      </c>
      <c r="M111" s="18">
        <v>321526.63</v>
      </c>
    </row>
    <row r="112" spans="2:13" x14ac:dyDescent="0.2">
      <c r="B112" s="13">
        <f t="shared" ref="B112:B175" si="7">B111+1</f>
        <v>81</v>
      </c>
      <c r="C112" s="3" t="s">
        <v>135</v>
      </c>
      <c r="D112" s="32">
        <v>39450</v>
      </c>
      <c r="E112" s="32">
        <v>51501</v>
      </c>
      <c r="F112" s="15">
        <v>6377782.29</v>
      </c>
      <c r="G112" s="16">
        <v>4.3959999999999999E-2</v>
      </c>
      <c r="H112" s="16">
        <v>4.3959999999999999E-2</v>
      </c>
      <c r="I112" s="16">
        <v>4.3959999999999999E-2</v>
      </c>
      <c r="J112" s="35" t="s">
        <v>59</v>
      </c>
      <c r="K112" s="39" t="s">
        <v>252</v>
      </c>
      <c r="L112" s="15">
        <f t="shared" ref="L112:L175" si="8">ROUND(F112*I112,2)</f>
        <v>280367.31</v>
      </c>
      <c r="M112" s="18">
        <v>285433.84999999998</v>
      </c>
    </row>
    <row r="113" spans="2:13" x14ac:dyDescent="0.2">
      <c r="B113" s="13">
        <f t="shared" si="7"/>
        <v>82</v>
      </c>
      <c r="C113" s="3" t="s">
        <v>136</v>
      </c>
      <c r="D113" s="32">
        <v>39456</v>
      </c>
      <c r="E113" s="32">
        <v>51501</v>
      </c>
      <c r="F113" s="15">
        <v>8701141.6199999992</v>
      </c>
      <c r="G113" s="16">
        <v>4.385E-2</v>
      </c>
      <c r="H113" s="16">
        <v>4.385E-2</v>
      </c>
      <c r="I113" s="16">
        <v>4.385E-2</v>
      </c>
      <c r="J113" s="35" t="s">
        <v>59</v>
      </c>
      <c r="K113" s="39" t="s">
        <v>252</v>
      </c>
      <c r="L113" s="15">
        <f t="shared" si="8"/>
        <v>381545.06</v>
      </c>
      <c r="M113" s="18">
        <v>388449.36</v>
      </c>
    </row>
    <row r="114" spans="2:13" x14ac:dyDescent="0.2">
      <c r="B114" s="13">
        <f t="shared" si="7"/>
        <v>83</v>
      </c>
      <c r="C114" s="3" t="s">
        <v>137</v>
      </c>
      <c r="D114" s="32">
        <v>39483</v>
      </c>
      <c r="E114" s="32">
        <v>51501</v>
      </c>
      <c r="F114" s="15">
        <v>15922072.98</v>
      </c>
      <c r="G114" s="16">
        <v>4.3549999999999998E-2</v>
      </c>
      <c r="H114" s="16">
        <v>4.3549999999999998E-2</v>
      </c>
      <c r="I114" s="16">
        <v>4.3549999999999998E-2</v>
      </c>
      <c r="J114" s="35" t="s">
        <v>59</v>
      </c>
      <c r="K114" s="39" t="s">
        <v>252</v>
      </c>
      <c r="L114" s="15">
        <f t="shared" si="8"/>
        <v>693406.28</v>
      </c>
      <c r="M114" s="18">
        <v>706000.53</v>
      </c>
    </row>
    <row r="115" spans="2:13" x14ac:dyDescent="0.2">
      <c r="B115" s="13">
        <f t="shared" si="7"/>
        <v>84</v>
      </c>
      <c r="C115" s="3" t="s">
        <v>138</v>
      </c>
      <c r="D115" s="32">
        <v>39490</v>
      </c>
      <c r="E115" s="32">
        <v>51501</v>
      </c>
      <c r="F115" s="15">
        <v>15929178.189999999</v>
      </c>
      <c r="G115" s="16">
        <v>4.3679999999999997E-2</v>
      </c>
      <c r="H115" s="16">
        <v>4.3679999999999997E-2</v>
      </c>
      <c r="I115" s="16">
        <v>4.3679999999999997E-2</v>
      </c>
      <c r="J115" s="35" t="s">
        <v>59</v>
      </c>
      <c r="K115" s="39" t="s">
        <v>252</v>
      </c>
      <c r="L115" s="15">
        <f t="shared" si="8"/>
        <v>695786.5</v>
      </c>
      <c r="M115" s="18">
        <v>708403.71</v>
      </c>
    </row>
    <row r="116" spans="2:13" x14ac:dyDescent="0.2">
      <c r="B116" s="13">
        <f t="shared" si="7"/>
        <v>85</v>
      </c>
      <c r="C116" s="3" t="s">
        <v>139</v>
      </c>
      <c r="D116" s="32">
        <v>39590</v>
      </c>
      <c r="E116" s="32">
        <v>51501</v>
      </c>
      <c r="F116" s="15">
        <v>20019291.760000002</v>
      </c>
      <c r="G116" s="16">
        <v>4.5269999999999998E-2</v>
      </c>
      <c r="H116" s="16">
        <v>4.5269999999999998E-2</v>
      </c>
      <c r="I116" s="16">
        <v>4.5269999999999998E-2</v>
      </c>
      <c r="J116" s="35" t="s">
        <v>59</v>
      </c>
      <c r="K116" s="39" t="s">
        <v>252</v>
      </c>
      <c r="L116" s="15">
        <f t="shared" si="8"/>
        <v>906273.34</v>
      </c>
      <c r="M116" s="18">
        <v>922387.04</v>
      </c>
    </row>
    <row r="117" spans="2:13" x14ac:dyDescent="0.2">
      <c r="B117" s="13">
        <f t="shared" si="7"/>
        <v>86</v>
      </c>
      <c r="C117" s="3" t="s">
        <v>140</v>
      </c>
      <c r="D117" s="32">
        <v>39598</v>
      </c>
      <c r="E117" s="32">
        <v>51501</v>
      </c>
      <c r="F117" s="15">
        <v>20170602.010000002</v>
      </c>
      <c r="G117" s="16">
        <v>4.7539999999999999E-2</v>
      </c>
      <c r="H117" s="16">
        <v>4.7539999999999999E-2</v>
      </c>
      <c r="I117" s="16">
        <v>4.7539999999999999E-2</v>
      </c>
      <c r="J117" s="35" t="s">
        <v>59</v>
      </c>
      <c r="K117" s="39" t="s">
        <v>252</v>
      </c>
      <c r="L117" s="15">
        <f t="shared" si="8"/>
        <v>958910.42</v>
      </c>
      <c r="M117" s="18">
        <v>975485.04</v>
      </c>
    </row>
    <row r="118" spans="2:13" x14ac:dyDescent="0.2">
      <c r="B118" s="13">
        <f t="shared" si="7"/>
        <v>87</v>
      </c>
      <c r="C118" s="3" t="s">
        <v>141</v>
      </c>
      <c r="D118" s="32">
        <v>39603</v>
      </c>
      <c r="E118" s="32">
        <v>51501</v>
      </c>
      <c r="F118" s="15">
        <v>20083659.120000001</v>
      </c>
      <c r="G118" s="16">
        <v>4.623E-2</v>
      </c>
      <c r="H118" s="16">
        <v>4.623E-2</v>
      </c>
      <c r="I118" s="16">
        <v>4.623E-2</v>
      </c>
      <c r="J118" s="35" t="s">
        <v>59</v>
      </c>
      <c r="K118" s="39" t="s">
        <v>252</v>
      </c>
      <c r="L118" s="15">
        <f t="shared" si="8"/>
        <v>928467.56</v>
      </c>
      <c r="M118" s="18">
        <v>944780.14</v>
      </c>
    </row>
    <row r="119" spans="2:13" x14ac:dyDescent="0.2">
      <c r="B119" s="13">
        <f t="shared" si="7"/>
        <v>88</v>
      </c>
      <c r="C119" s="3" t="s">
        <v>142</v>
      </c>
      <c r="D119" s="32">
        <v>39735</v>
      </c>
      <c r="E119" s="32">
        <v>51501</v>
      </c>
      <c r="F119" s="15">
        <v>6276875.3499999996</v>
      </c>
      <c r="G119" s="16">
        <v>4.2979999999999997E-2</v>
      </c>
      <c r="H119" s="16">
        <v>4.2979999999999997E-2</v>
      </c>
      <c r="I119" s="16">
        <v>4.2979999999999997E-2</v>
      </c>
      <c r="J119" s="35" t="s">
        <v>59</v>
      </c>
      <c r="K119" s="39" t="s">
        <v>252</v>
      </c>
      <c r="L119" s="15">
        <f t="shared" si="8"/>
        <v>269780.09999999998</v>
      </c>
      <c r="M119" s="18">
        <v>274714.67</v>
      </c>
    </row>
    <row r="120" spans="2:13" x14ac:dyDescent="0.2">
      <c r="B120" s="13">
        <f t="shared" si="7"/>
        <v>89</v>
      </c>
      <c r="C120" s="3" t="s">
        <v>143</v>
      </c>
      <c r="D120" s="32">
        <v>39735</v>
      </c>
      <c r="E120" s="32">
        <v>48579</v>
      </c>
      <c r="F120" s="15">
        <v>2777951.92</v>
      </c>
      <c r="G120" s="16">
        <v>4.3060000000000001E-2</v>
      </c>
      <c r="H120" s="16">
        <v>4.3060000000000001E-2</v>
      </c>
      <c r="I120" s="16">
        <v>4.3060000000000001E-2</v>
      </c>
      <c r="J120" s="35" t="s">
        <v>59</v>
      </c>
      <c r="K120" s="39" t="s">
        <v>252</v>
      </c>
      <c r="L120" s="15">
        <f t="shared" si="8"/>
        <v>119618.61</v>
      </c>
      <c r="M120" s="18">
        <v>123875.24</v>
      </c>
    </row>
    <row r="121" spans="2:13" x14ac:dyDescent="0.2">
      <c r="B121" s="13">
        <f t="shared" si="7"/>
        <v>90</v>
      </c>
      <c r="C121" s="3" t="s">
        <v>144</v>
      </c>
      <c r="D121" s="32">
        <v>39759</v>
      </c>
      <c r="E121" s="32">
        <v>51501</v>
      </c>
      <c r="F121" s="15">
        <v>19897120.219999999</v>
      </c>
      <c r="G121" s="16">
        <v>4.3470000000000002E-2</v>
      </c>
      <c r="H121" s="16">
        <v>4.3470000000000002E-2</v>
      </c>
      <c r="I121" s="16">
        <v>4.3470000000000002E-2</v>
      </c>
      <c r="J121" s="35" t="s">
        <v>59</v>
      </c>
      <c r="K121" s="39" t="s">
        <v>252</v>
      </c>
      <c r="L121" s="15">
        <f t="shared" si="8"/>
        <v>864927.82</v>
      </c>
      <c r="M121" s="18">
        <v>880652.91</v>
      </c>
    </row>
    <row r="122" spans="2:13" x14ac:dyDescent="0.2">
      <c r="B122" s="13">
        <f t="shared" si="7"/>
        <v>91</v>
      </c>
      <c r="C122" s="3" t="s">
        <v>145</v>
      </c>
      <c r="D122" s="32">
        <v>39762</v>
      </c>
      <c r="E122" s="32">
        <v>51501</v>
      </c>
      <c r="F122" s="15">
        <v>19936697.620000001</v>
      </c>
      <c r="G122" s="16">
        <v>4.4049999999999999E-2</v>
      </c>
      <c r="H122" s="16">
        <v>4.4049999999999999E-2</v>
      </c>
      <c r="I122" s="16">
        <v>4.4049999999999999E-2</v>
      </c>
      <c r="J122" s="35" t="s">
        <v>59</v>
      </c>
      <c r="K122" s="39" t="s">
        <v>252</v>
      </c>
      <c r="L122" s="15">
        <f t="shared" si="8"/>
        <v>878211.53</v>
      </c>
      <c r="M122" s="18">
        <v>894064.08</v>
      </c>
    </row>
    <row r="123" spans="2:13" x14ac:dyDescent="0.2">
      <c r="B123" s="13">
        <f t="shared" si="7"/>
        <v>92</v>
      </c>
      <c r="C123" s="3" t="s">
        <v>146</v>
      </c>
      <c r="D123" s="32">
        <v>39800</v>
      </c>
      <c r="E123" s="32">
        <v>51501</v>
      </c>
      <c r="F123" s="15">
        <v>5566338.0499999998</v>
      </c>
      <c r="G123" s="16">
        <v>2.8459999999999999E-2</v>
      </c>
      <c r="H123" s="16">
        <v>2.8459999999999999E-2</v>
      </c>
      <c r="I123" s="16">
        <v>2.8459999999999999E-2</v>
      </c>
      <c r="J123" s="35" t="s">
        <v>59</v>
      </c>
      <c r="K123" s="39" t="s">
        <v>252</v>
      </c>
      <c r="L123" s="15">
        <f t="shared" si="8"/>
        <v>158417.98000000001</v>
      </c>
      <c r="M123" s="18">
        <v>161871.69</v>
      </c>
    </row>
    <row r="124" spans="2:13" x14ac:dyDescent="0.2">
      <c r="B124" s="13">
        <f t="shared" si="7"/>
        <v>93</v>
      </c>
      <c r="C124" s="3" t="s">
        <v>147</v>
      </c>
      <c r="D124" s="32">
        <v>39889</v>
      </c>
      <c r="E124" s="32">
        <v>50770</v>
      </c>
      <c r="F124" s="15">
        <v>2732552.89</v>
      </c>
      <c r="G124" s="16">
        <v>3.8010000000000002E-2</v>
      </c>
      <c r="H124" s="16">
        <v>3.8010000000000002E-2</v>
      </c>
      <c r="I124" s="16">
        <v>3.8010000000000002E-2</v>
      </c>
      <c r="J124" s="35" t="s">
        <v>59</v>
      </c>
      <c r="K124" s="39" t="s">
        <v>252</v>
      </c>
      <c r="L124" s="15">
        <f t="shared" si="8"/>
        <v>103864.34</v>
      </c>
      <c r="M124" s="18">
        <v>106189.91</v>
      </c>
    </row>
    <row r="125" spans="2:13" x14ac:dyDescent="0.2">
      <c r="B125" s="13">
        <f t="shared" si="7"/>
        <v>94</v>
      </c>
      <c r="C125" s="3" t="s">
        <v>148</v>
      </c>
      <c r="D125" s="32">
        <v>39919</v>
      </c>
      <c r="E125" s="32">
        <v>51501</v>
      </c>
      <c r="F125" s="15">
        <v>19377037.91</v>
      </c>
      <c r="G125" s="16">
        <v>3.6510000000000001E-2</v>
      </c>
      <c r="H125" s="16">
        <v>3.6510000000000001E-2</v>
      </c>
      <c r="I125" s="16">
        <v>3.6510000000000001E-2</v>
      </c>
      <c r="J125" s="35" t="s">
        <v>59</v>
      </c>
      <c r="K125" s="39" t="s">
        <v>252</v>
      </c>
      <c r="L125" s="15">
        <f t="shared" si="8"/>
        <v>707455.65</v>
      </c>
      <c r="M125" s="18">
        <v>721460.9</v>
      </c>
    </row>
    <row r="126" spans="2:13" x14ac:dyDescent="0.2">
      <c r="B126" s="13">
        <f t="shared" si="7"/>
        <v>95</v>
      </c>
      <c r="C126" s="3" t="s">
        <v>149</v>
      </c>
      <c r="D126" s="32">
        <v>39948</v>
      </c>
      <c r="E126" s="32">
        <v>51501</v>
      </c>
      <c r="F126" s="15">
        <v>28086405.530000001</v>
      </c>
      <c r="G126" s="16">
        <v>3.9879999999999999E-2</v>
      </c>
      <c r="H126" s="16">
        <v>3.9879999999999999E-2</v>
      </c>
      <c r="I126" s="16">
        <v>3.9879999999999999E-2</v>
      </c>
      <c r="J126" s="35" t="s">
        <v>59</v>
      </c>
      <c r="K126" s="39" t="s">
        <v>252</v>
      </c>
      <c r="L126" s="15">
        <f t="shared" si="8"/>
        <v>1120085.8500000001</v>
      </c>
      <c r="M126" s="18">
        <v>1141368.53</v>
      </c>
    </row>
    <row r="127" spans="2:13" x14ac:dyDescent="0.2">
      <c r="B127" s="13">
        <f t="shared" si="7"/>
        <v>96</v>
      </c>
      <c r="C127" s="3" t="s">
        <v>150</v>
      </c>
      <c r="D127" s="32">
        <v>39960</v>
      </c>
      <c r="E127" s="32">
        <v>51501</v>
      </c>
      <c r="F127" s="15">
        <v>20306048.32</v>
      </c>
      <c r="G127" s="16">
        <v>4.3740000000000001E-2</v>
      </c>
      <c r="H127" s="16">
        <v>4.3740000000000001E-2</v>
      </c>
      <c r="I127" s="16">
        <v>4.3740000000000001E-2</v>
      </c>
      <c r="J127" s="35" t="s">
        <v>59</v>
      </c>
      <c r="K127" s="39" t="s">
        <v>252</v>
      </c>
      <c r="L127" s="15">
        <f t="shared" si="8"/>
        <v>888186.55</v>
      </c>
      <c r="M127" s="18">
        <v>904280.75</v>
      </c>
    </row>
    <row r="128" spans="2:13" x14ac:dyDescent="0.2">
      <c r="B128" s="13">
        <f t="shared" si="7"/>
        <v>97</v>
      </c>
      <c r="C128" s="3" t="s">
        <v>151</v>
      </c>
      <c r="D128" s="32">
        <v>39968</v>
      </c>
      <c r="E128" s="32">
        <v>51501</v>
      </c>
      <c r="F128" s="15">
        <v>20316623.399999999</v>
      </c>
      <c r="G128" s="16">
        <v>4.3909999999999998E-2</v>
      </c>
      <c r="H128" s="16">
        <v>4.3909999999999998E-2</v>
      </c>
      <c r="I128" s="16">
        <v>4.3909999999999998E-2</v>
      </c>
      <c r="J128" s="35" t="s">
        <v>59</v>
      </c>
      <c r="K128" s="39" t="s">
        <v>252</v>
      </c>
      <c r="L128" s="15">
        <f t="shared" si="8"/>
        <v>892102.93</v>
      </c>
      <c r="M128" s="18">
        <v>908234.16</v>
      </c>
    </row>
    <row r="129" spans="2:13" x14ac:dyDescent="0.2">
      <c r="B129" s="13">
        <f t="shared" si="7"/>
        <v>98</v>
      </c>
      <c r="C129" s="3" t="s">
        <v>152</v>
      </c>
      <c r="D129" s="32">
        <v>39972</v>
      </c>
      <c r="E129" s="32">
        <v>51501</v>
      </c>
      <c r="F129" s="38">
        <v>20448404.68</v>
      </c>
      <c r="G129" s="16">
        <v>4.6050000000000001E-2</v>
      </c>
      <c r="H129" s="16">
        <v>4.6050000000000001E-2</v>
      </c>
      <c r="I129" s="16">
        <v>4.6050000000000001E-2</v>
      </c>
      <c r="J129" s="35" t="s">
        <v>59</v>
      </c>
      <c r="K129" s="39" t="s">
        <v>252</v>
      </c>
      <c r="L129" s="15">
        <f t="shared" si="8"/>
        <v>941649.04</v>
      </c>
      <c r="M129" s="18">
        <v>958230.27</v>
      </c>
    </row>
    <row r="130" spans="2:13" x14ac:dyDescent="0.2">
      <c r="B130" s="13">
        <f t="shared" si="7"/>
        <v>99</v>
      </c>
      <c r="C130" s="3" t="s">
        <v>153</v>
      </c>
      <c r="D130" s="32">
        <v>39972</v>
      </c>
      <c r="E130" s="32">
        <v>51501</v>
      </c>
      <c r="F130" s="38">
        <v>32717447.48</v>
      </c>
      <c r="G130" s="16">
        <v>4.6050000000000001E-2</v>
      </c>
      <c r="H130" s="16">
        <v>4.6050000000000001E-2</v>
      </c>
      <c r="I130" s="16">
        <v>4.6050000000000001E-2</v>
      </c>
      <c r="J130" s="35" t="s">
        <v>59</v>
      </c>
      <c r="K130" s="39" t="s">
        <v>252</v>
      </c>
      <c r="L130" s="15">
        <f t="shared" si="8"/>
        <v>1506638.46</v>
      </c>
      <c r="M130" s="18">
        <v>1533168.44</v>
      </c>
    </row>
    <row r="131" spans="2:13" x14ac:dyDescent="0.2">
      <c r="B131" s="13">
        <f t="shared" si="7"/>
        <v>100</v>
      </c>
      <c r="C131" s="3" t="s">
        <v>154</v>
      </c>
      <c r="D131" s="32">
        <v>39979</v>
      </c>
      <c r="E131" s="32">
        <v>51501</v>
      </c>
      <c r="F131" s="15">
        <v>20445354.300000001</v>
      </c>
      <c r="G131" s="16">
        <v>4.5999999999999999E-2</v>
      </c>
      <c r="H131" s="16">
        <v>4.5999999999999999E-2</v>
      </c>
      <c r="I131" s="16">
        <v>4.5999999999999999E-2</v>
      </c>
      <c r="J131" s="35" t="s">
        <v>59</v>
      </c>
      <c r="K131" s="39" t="s">
        <v>252</v>
      </c>
      <c r="L131" s="15">
        <f t="shared" si="8"/>
        <v>940486.3</v>
      </c>
      <c r="M131" s="18">
        <v>957057.37</v>
      </c>
    </row>
    <row r="132" spans="2:13" x14ac:dyDescent="0.2">
      <c r="B132" s="13">
        <f t="shared" si="7"/>
        <v>101</v>
      </c>
      <c r="C132" s="3" t="s">
        <v>155</v>
      </c>
      <c r="D132" s="32">
        <v>39993</v>
      </c>
      <c r="E132" s="32">
        <v>51501</v>
      </c>
      <c r="F132" s="15">
        <v>11624991.029999999</v>
      </c>
      <c r="G132" s="16">
        <v>4.2520000000000002E-2</v>
      </c>
      <c r="H132" s="16">
        <v>4.2520000000000002E-2</v>
      </c>
      <c r="I132" s="16">
        <v>4.2520000000000002E-2</v>
      </c>
      <c r="J132" s="35" t="s">
        <v>59</v>
      </c>
      <c r="K132" s="39" t="s">
        <v>252</v>
      </c>
      <c r="L132" s="15">
        <f t="shared" si="8"/>
        <v>494294.62</v>
      </c>
      <c r="M132" s="18">
        <v>503387.22</v>
      </c>
    </row>
    <row r="133" spans="2:13" x14ac:dyDescent="0.2">
      <c r="B133" s="13">
        <f t="shared" si="7"/>
        <v>102</v>
      </c>
      <c r="C133" s="3" t="s">
        <v>156</v>
      </c>
      <c r="D133" s="32">
        <v>39994</v>
      </c>
      <c r="E133" s="32">
        <v>51501</v>
      </c>
      <c r="F133" s="15">
        <v>20235983</v>
      </c>
      <c r="G133" s="16">
        <v>4.2619999999999998E-2</v>
      </c>
      <c r="H133" s="16">
        <v>4.2619999999999998E-2</v>
      </c>
      <c r="I133" s="16">
        <v>4.2619999999999998E-2</v>
      </c>
      <c r="J133" s="35" t="s">
        <v>59</v>
      </c>
      <c r="K133" s="39" t="s">
        <v>252</v>
      </c>
      <c r="L133" s="15">
        <f t="shared" si="8"/>
        <v>862457.6</v>
      </c>
      <c r="M133" s="18">
        <v>878303.07</v>
      </c>
    </row>
    <row r="134" spans="2:13" x14ac:dyDescent="0.2">
      <c r="B134" s="13">
        <f t="shared" si="7"/>
        <v>103</v>
      </c>
      <c r="C134" s="3" t="s">
        <v>157</v>
      </c>
      <c r="D134" s="32">
        <v>40003</v>
      </c>
      <c r="E134" s="32">
        <v>51501</v>
      </c>
      <c r="F134" s="15">
        <v>20133439.039999999</v>
      </c>
      <c r="G134" s="16">
        <v>4.1000000000000002E-2</v>
      </c>
      <c r="H134" s="16">
        <v>4.1000000000000002E-2</v>
      </c>
      <c r="I134" s="16">
        <v>4.1000000000000002E-2</v>
      </c>
      <c r="J134" s="35" t="s">
        <v>59</v>
      </c>
      <c r="K134" s="39" t="s">
        <v>252</v>
      </c>
      <c r="L134" s="15">
        <f t="shared" si="8"/>
        <v>825471</v>
      </c>
      <c r="M134" s="18">
        <v>840942.03</v>
      </c>
    </row>
    <row r="135" spans="2:13" x14ac:dyDescent="0.2">
      <c r="B135" s="13">
        <f t="shared" si="7"/>
        <v>104</v>
      </c>
      <c r="C135" s="3" t="s">
        <v>158</v>
      </c>
      <c r="D135" s="32">
        <v>40011</v>
      </c>
      <c r="E135" s="32">
        <v>51501</v>
      </c>
      <c r="F135" s="15">
        <v>10356831.300000001</v>
      </c>
      <c r="G135" s="16">
        <v>4.3819999999999998E-2</v>
      </c>
      <c r="H135" s="16">
        <v>4.3819999999999998E-2</v>
      </c>
      <c r="I135" s="16">
        <v>4.3819999999999998E-2</v>
      </c>
      <c r="J135" s="35" t="s">
        <v>59</v>
      </c>
      <c r="K135" s="39" t="s">
        <v>252</v>
      </c>
      <c r="L135" s="15">
        <f t="shared" si="8"/>
        <v>453836.35</v>
      </c>
      <c r="M135" s="18">
        <v>462051.86</v>
      </c>
    </row>
    <row r="136" spans="2:13" x14ac:dyDescent="0.2">
      <c r="B136" s="13">
        <f t="shared" si="7"/>
        <v>105</v>
      </c>
      <c r="C136" s="3" t="s">
        <v>159</v>
      </c>
      <c r="D136" s="32">
        <v>40014</v>
      </c>
      <c r="E136" s="32">
        <v>51501</v>
      </c>
      <c r="F136" s="15">
        <v>20361857.010000002</v>
      </c>
      <c r="G136" s="16">
        <v>4.4639999999999999E-2</v>
      </c>
      <c r="H136" s="16">
        <v>4.4639999999999999E-2</v>
      </c>
      <c r="I136" s="16">
        <v>4.4639999999999999E-2</v>
      </c>
      <c r="J136" s="35" t="s">
        <v>59</v>
      </c>
      <c r="K136" s="39" t="s">
        <v>252</v>
      </c>
      <c r="L136" s="15">
        <f t="shared" si="8"/>
        <v>908953.3</v>
      </c>
      <c r="M136" s="18">
        <v>925241.4</v>
      </c>
    </row>
    <row r="137" spans="2:13" x14ac:dyDescent="0.2">
      <c r="B137" s="13">
        <f t="shared" si="7"/>
        <v>106</v>
      </c>
      <c r="C137" s="3" t="s">
        <v>160</v>
      </c>
      <c r="D137" s="32">
        <v>40030</v>
      </c>
      <c r="E137" s="32">
        <v>51135</v>
      </c>
      <c r="F137" s="15">
        <v>8014072.8300000001</v>
      </c>
      <c r="G137" s="16">
        <v>4.3959999999999999E-2</v>
      </c>
      <c r="H137" s="16">
        <v>4.3959999999999999E-2</v>
      </c>
      <c r="I137" s="16">
        <v>4.3959999999999999E-2</v>
      </c>
      <c r="J137" s="35" t="s">
        <v>59</v>
      </c>
      <c r="K137" s="39" t="s">
        <v>252</v>
      </c>
      <c r="L137" s="15">
        <f t="shared" si="8"/>
        <v>352298.64</v>
      </c>
      <c r="M137" s="18">
        <v>359148.81</v>
      </c>
    </row>
    <row r="138" spans="2:13" x14ac:dyDescent="0.2">
      <c r="B138" s="13">
        <f t="shared" si="7"/>
        <v>107</v>
      </c>
      <c r="C138" s="3" t="s">
        <v>161</v>
      </c>
      <c r="D138" s="32">
        <v>40037</v>
      </c>
      <c r="E138" s="32">
        <v>51501</v>
      </c>
      <c r="F138" s="38">
        <v>20316002.07</v>
      </c>
      <c r="G138" s="16">
        <v>4.3900000000000002E-2</v>
      </c>
      <c r="H138" s="16">
        <v>4.3900000000000002E-2</v>
      </c>
      <c r="I138" s="16">
        <v>4.3900000000000002E-2</v>
      </c>
      <c r="J138" s="35" t="s">
        <v>59</v>
      </c>
      <c r="K138" s="39" t="s">
        <v>252</v>
      </c>
      <c r="L138" s="15">
        <f t="shared" si="8"/>
        <v>891872.49</v>
      </c>
      <c r="M138" s="18">
        <v>908001.53</v>
      </c>
    </row>
    <row r="139" spans="2:13" x14ac:dyDescent="0.2">
      <c r="B139" s="13">
        <f t="shared" si="7"/>
        <v>108</v>
      </c>
      <c r="C139" s="3" t="s">
        <v>162</v>
      </c>
      <c r="D139" s="32">
        <v>40035</v>
      </c>
      <c r="E139" s="32">
        <v>51501</v>
      </c>
      <c r="F139" s="38">
        <v>20426410.550000001</v>
      </c>
      <c r="G139" s="16">
        <v>4.5690000000000001E-2</v>
      </c>
      <c r="H139" s="16">
        <v>4.5690000000000001E-2</v>
      </c>
      <c r="I139" s="16">
        <v>4.5690000000000001E-2</v>
      </c>
      <c r="J139" s="35" t="s">
        <v>59</v>
      </c>
      <c r="K139" s="39" t="s">
        <v>252</v>
      </c>
      <c r="L139" s="15">
        <f t="shared" si="8"/>
        <v>933282.7</v>
      </c>
      <c r="M139" s="18">
        <v>949790.33</v>
      </c>
    </row>
    <row r="140" spans="2:13" x14ac:dyDescent="0.2">
      <c r="B140" s="13">
        <f t="shared" si="7"/>
        <v>109</v>
      </c>
      <c r="C140" s="3" t="s">
        <v>163</v>
      </c>
      <c r="D140" s="32">
        <v>40071</v>
      </c>
      <c r="E140" s="32">
        <v>51501</v>
      </c>
      <c r="F140" s="15">
        <v>16128128.189999999</v>
      </c>
      <c r="G140" s="16">
        <v>4.1419999999999998E-2</v>
      </c>
      <c r="H140" s="16">
        <v>4.1419999999999998E-2</v>
      </c>
      <c r="I140" s="16">
        <v>4.1419999999999998E-2</v>
      </c>
      <c r="J140" s="35" t="s">
        <v>59</v>
      </c>
      <c r="K140" s="39" t="s">
        <v>252</v>
      </c>
      <c r="L140" s="15">
        <f t="shared" si="8"/>
        <v>668027.06999999995</v>
      </c>
      <c r="M140" s="18">
        <v>680482.88</v>
      </c>
    </row>
    <row r="141" spans="2:13" x14ac:dyDescent="0.2">
      <c r="B141" s="13">
        <f t="shared" si="7"/>
        <v>110</v>
      </c>
      <c r="C141" s="3" t="s">
        <v>164</v>
      </c>
      <c r="D141" s="32">
        <v>40072</v>
      </c>
      <c r="E141" s="32">
        <v>51501</v>
      </c>
      <c r="F141" s="15">
        <v>16154489.66</v>
      </c>
      <c r="G141" s="16">
        <v>4.1939999999999998E-2</v>
      </c>
      <c r="H141" s="16">
        <v>4.1939999999999998E-2</v>
      </c>
      <c r="I141" s="16">
        <v>4.1939999999999998E-2</v>
      </c>
      <c r="J141" s="35" t="s">
        <v>59</v>
      </c>
      <c r="K141" s="39" t="s">
        <v>252</v>
      </c>
      <c r="L141" s="15">
        <f t="shared" si="8"/>
        <v>677519.3</v>
      </c>
      <c r="M141" s="18">
        <v>690071.62</v>
      </c>
    </row>
    <row r="142" spans="2:13" x14ac:dyDescent="0.2">
      <c r="B142" s="13">
        <f t="shared" si="7"/>
        <v>111</v>
      </c>
      <c r="C142" s="3" t="s">
        <v>165</v>
      </c>
      <c r="D142" s="32">
        <v>40078</v>
      </c>
      <c r="E142" s="32">
        <v>51501</v>
      </c>
      <c r="F142" s="15">
        <v>16144871.050000001</v>
      </c>
      <c r="G142" s="16">
        <v>4.1750000000000002E-2</v>
      </c>
      <c r="H142" s="16">
        <v>4.1750000000000002E-2</v>
      </c>
      <c r="I142" s="16">
        <v>4.1750000000000002E-2</v>
      </c>
      <c r="J142" s="35" t="s">
        <v>59</v>
      </c>
      <c r="K142" s="39" t="s">
        <v>252</v>
      </c>
      <c r="L142" s="15">
        <f t="shared" si="8"/>
        <v>674048.37</v>
      </c>
      <c r="M142" s="18">
        <v>686565.59</v>
      </c>
    </row>
    <row r="143" spans="2:13" x14ac:dyDescent="0.2">
      <c r="B143" s="13">
        <f t="shared" si="7"/>
        <v>112</v>
      </c>
      <c r="C143" s="3" t="s">
        <v>166</v>
      </c>
      <c r="D143" s="32">
        <v>40079</v>
      </c>
      <c r="E143" s="32">
        <v>51135</v>
      </c>
      <c r="F143" s="15">
        <v>15897383.689999999</v>
      </c>
      <c r="G143" s="16">
        <v>4.1369999999999997E-2</v>
      </c>
      <c r="H143" s="16">
        <v>4.1369999999999997E-2</v>
      </c>
      <c r="I143" s="16">
        <v>4.1369999999999997E-2</v>
      </c>
      <c r="J143" s="35" t="s">
        <v>59</v>
      </c>
      <c r="K143" s="39" t="s">
        <v>252</v>
      </c>
      <c r="L143" s="15">
        <f t="shared" si="8"/>
        <v>657674.76</v>
      </c>
      <c r="M143" s="18">
        <v>670855.65</v>
      </c>
    </row>
    <row r="144" spans="2:13" x14ac:dyDescent="0.2">
      <c r="B144" s="13">
        <f t="shared" si="7"/>
        <v>113</v>
      </c>
      <c r="C144" s="3" t="s">
        <v>167</v>
      </c>
      <c r="D144" s="32">
        <v>40087</v>
      </c>
      <c r="E144" s="32">
        <v>51135</v>
      </c>
      <c r="F144" s="15">
        <v>15024984.41</v>
      </c>
      <c r="G144" s="16">
        <v>3.9780000000000003E-2</v>
      </c>
      <c r="H144" s="16">
        <v>3.9780000000000003E-2</v>
      </c>
      <c r="I144" s="16">
        <v>3.9780000000000003E-2</v>
      </c>
      <c r="J144" s="35" t="s">
        <v>59</v>
      </c>
      <c r="K144" s="39" t="s">
        <v>252</v>
      </c>
      <c r="L144" s="15">
        <f t="shared" si="8"/>
        <v>597693.88</v>
      </c>
      <c r="M144" s="18">
        <v>609896.06999999995</v>
      </c>
    </row>
    <row r="145" spans="2:13" x14ac:dyDescent="0.2">
      <c r="B145" s="13">
        <f t="shared" si="7"/>
        <v>114</v>
      </c>
      <c r="C145" s="3" t="s">
        <v>168</v>
      </c>
      <c r="D145" s="32">
        <v>40087</v>
      </c>
      <c r="E145" s="32">
        <v>51501</v>
      </c>
      <c r="F145" s="15">
        <v>4815121.01</v>
      </c>
      <c r="G145" s="16">
        <v>3.9899999999999998E-2</v>
      </c>
      <c r="H145" s="16">
        <v>3.9899999999999998E-2</v>
      </c>
      <c r="I145" s="16">
        <v>3.9899999999999998E-2</v>
      </c>
      <c r="J145" s="35" t="s">
        <v>59</v>
      </c>
      <c r="K145" s="39" t="s">
        <v>252</v>
      </c>
      <c r="L145" s="15">
        <f t="shared" si="8"/>
        <v>192123.33</v>
      </c>
      <c r="M145" s="18">
        <v>195772.94</v>
      </c>
    </row>
    <row r="146" spans="2:13" x14ac:dyDescent="0.2">
      <c r="B146" s="13">
        <f t="shared" si="7"/>
        <v>115</v>
      </c>
      <c r="C146" s="3" t="s">
        <v>169</v>
      </c>
      <c r="D146" s="32">
        <v>40135</v>
      </c>
      <c r="E146" s="32">
        <v>51135</v>
      </c>
      <c r="F146" s="15">
        <v>19858967</v>
      </c>
      <c r="G146" s="16">
        <v>4.1169999999999998E-2</v>
      </c>
      <c r="H146" s="16">
        <v>4.1169999999999998E-2</v>
      </c>
      <c r="I146" s="16">
        <v>4.1169999999999998E-2</v>
      </c>
      <c r="J146" s="35" t="s">
        <v>59</v>
      </c>
      <c r="K146" s="39" t="s">
        <v>252</v>
      </c>
      <c r="L146" s="15">
        <f t="shared" si="8"/>
        <v>817593.67</v>
      </c>
      <c r="M146" s="18">
        <v>834017.8</v>
      </c>
    </row>
    <row r="147" spans="2:13" x14ac:dyDescent="0.2">
      <c r="B147" s="13">
        <f t="shared" si="7"/>
        <v>116</v>
      </c>
      <c r="C147" s="3" t="s">
        <v>170</v>
      </c>
      <c r="D147" s="32">
        <v>40135</v>
      </c>
      <c r="E147" s="32">
        <v>51135</v>
      </c>
      <c r="F147" s="15">
        <v>19858967</v>
      </c>
      <c r="G147" s="16">
        <v>4.1169999999999998E-2</v>
      </c>
      <c r="H147" s="16">
        <v>4.1169999999999998E-2</v>
      </c>
      <c r="I147" s="16">
        <v>4.1169999999999998E-2</v>
      </c>
      <c r="J147" s="35" t="s">
        <v>59</v>
      </c>
      <c r="K147" s="39" t="s">
        <v>252</v>
      </c>
      <c r="L147" s="15">
        <f t="shared" si="8"/>
        <v>817593.67</v>
      </c>
      <c r="M147" s="18">
        <v>834017.8</v>
      </c>
    </row>
    <row r="148" spans="2:13" x14ac:dyDescent="0.2">
      <c r="B148" s="13">
        <f t="shared" si="7"/>
        <v>117</v>
      </c>
      <c r="C148" s="3" t="s">
        <v>171</v>
      </c>
      <c r="D148" s="32">
        <v>40136</v>
      </c>
      <c r="E148" s="32">
        <v>51135</v>
      </c>
      <c r="F148" s="15">
        <v>19883835.25</v>
      </c>
      <c r="G148" s="16">
        <v>4.156E-2</v>
      </c>
      <c r="H148" s="16">
        <v>4.156E-2</v>
      </c>
      <c r="I148" s="16">
        <v>4.156E-2</v>
      </c>
      <c r="J148" s="35" t="s">
        <v>59</v>
      </c>
      <c r="K148" s="39" t="s">
        <v>252</v>
      </c>
      <c r="L148" s="15">
        <f t="shared" si="8"/>
        <v>826372.19</v>
      </c>
      <c r="M148" s="18">
        <v>842897.47</v>
      </c>
    </row>
    <row r="149" spans="2:13" x14ac:dyDescent="0.2">
      <c r="B149" s="13">
        <f t="shared" si="7"/>
        <v>118</v>
      </c>
      <c r="C149" s="3" t="s">
        <v>172</v>
      </c>
      <c r="D149" s="32">
        <v>40136</v>
      </c>
      <c r="E149" s="32">
        <v>51135</v>
      </c>
      <c r="F149" s="15">
        <v>19883835.25</v>
      </c>
      <c r="G149" s="16">
        <v>4.156E-2</v>
      </c>
      <c r="H149" s="16">
        <v>4.156E-2</v>
      </c>
      <c r="I149" s="16">
        <v>4.156E-2</v>
      </c>
      <c r="J149" s="35" t="s">
        <v>59</v>
      </c>
      <c r="K149" s="39" t="s">
        <v>252</v>
      </c>
      <c r="L149" s="15">
        <f t="shared" si="8"/>
        <v>826372.19</v>
      </c>
      <c r="M149" s="18">
        <v>842897.47</v>
      </c>
    </row>
    <row r="150" spans="2:13" x14ac:dyDescent="0.2">
      <c r="B150" s="13">
        <f t="shared" si="7"/>
        <v>119</v>
      </c>
      <c r="C150" s="3" t="s">
        <v>173</v>
      </c>
      <c r="D150" s="32">
        <v>40205</v>
      </c>
      <c r="E150" s="32">
        <v>51135</v>
      </c>
      <c r="F150" s="15">
        <v>16018644.77</v>
      </c>
      <c r="G150" s="16">
        <v>4.3770000000000003E-2</v>
      </c>
      <c r="H150" s="16">
        <v>4.3770000000000003E-2</v>
      </c>
      <c r="I150" s="16">
        <v>4.3770000000000003E-2</v>
      </c>
      <c r="J150" s="35" t="s">
        <v>59</v>
      </c>
      <c r="K150" s="39" t="s">
        <v>252</v>
      </c>
      <c r="L150" s="15">
        <f t="shared" si="8"/>
        <v>701136.08</v>
      </c>
      <c r="M150" s="18">
        <v>714799.51</v>
      </c>
    </row>
    <row r="151" spans="2:13" x14ac:dyDescent="0.2">
      <c r="B151" s="13">
        <f t="shared" si="7"/>
        <v>120</v>
      </c>
      <c r="C151" s="3" t="s">
        <v>174</v>
      </c>
      <c r="D151" s="32">
        <v>40206</v>
      </c>
      <c r="E151" s="32">
        <v>51501</v>
      </c>
      <c r="F151" s="15">
        <v>5667141.8200000003</v>
      </c>
      <c r="G151" s="16">
        <v>4.3979999999999998E-2</v>
      </c>
      <c r="H151" s="16">
        <v>4.3979999999999998E-2</v>
      </c>
      <c r="I151" s="16">
        <v>4.3979999999999998E-2</v>
      </c>
      <c r="J151" s="35" t="s">
        <v>59</v>
      </c>
      <c r="K151" s="39" t="s">
        <v>252</v>
      </c>
      <c r="L151" s="15">
        <f t="shared" si="8"/>
        <v>249240.9</v>
      </c>
      <c r="M151" s="18">
        <v>253743.82</v>
      </c>
    </row>
    <row r="152" spans="2:13" x14ac:dyDescent="0.2">
      <c r="B152" s="13">
        <f t="shared" si="7"/>
        <v>121</v>
      </c>
      <c r="C152" s="3" t="s">
        <v>175</v>
      </c>
      <c r="D152" s="32">
        <v>40212</v>
      </c>
      <c r="E152" s="32">
        <v>51135</v>
      </c>
      <c r="F152" s="15">
        <v>7207489.4699999997</v>
      </c>
      <c r="G152" s="16">
        <v>4.3729999999999998E-2</v>
      </c>
      <c r="H152" s="16">
        <v>4.3729999999999998E-2</v>
      </c>
      <c r="I152" s="16">
        <v>4.3729999999999998E-2</v>
      </c>
      <c r="J152" s="35" t="s">
        <v>59</v>
      </c>
      <c r="K152" s="39" t="s">
        <v>252</v>
      </c>
      <c r="L152" s="15">
        <f t="shared" si="8"/>
        <v>315183.51</v>
      </c>
      <c r="M152" s="18">
        <v>321328.55</v>
      </c>
    </row>
    <row r="153" spans="2:13" x14ac:dyDescent="0.2">
      <c r="B153" s="13">
        <f t="shared" si="7"/>
        <v>122</v>
      </c>
      <c r="C153" s="3" t="s">
        <v>176</v>
      </c>
      <c r="D153" s="32">
        <v>40221</v>
      </c>
      <c r="E153" s="32">
        <v>51501</v>
      </c>
      <c r="F153" s="15">
        <v>15495625.720000001</v>
      </c>
      <c r="G153" s="16">
        <v>4.5080000000000002E-2</v>
      </c>
      <c r="H153" s="16">
        <v>4.5080000000000002E-2</v>
      </c>
      <c r="I153" s="16">
        <v>4.5080000000000002E-2</v>
      </c>
      <c r="J153" s="35" t="s">
        <v>59</v>
      </c>
      <c r="K153" s="39" t="s">
        <v>252</v>
      </c>
      <c r="L153" s="15">
        <f t="shared" si="8"/>
        <v>698542.81</v>
      </c>
      <c r="M153" s="18">
        <v>710992.33</v>
      </c>
    </row>
    <row r="154" spans="2:13" x14ac:dyDescent="0.2">
      <c r="B154" s="13">
        <f t="shared" si="7"/>
        <v>123</v>
      </c>
      <c r="C154" s="3" t="s">
        <v>177</v>
      </c>
      <c r="D154" s="32">
        <v>40333</v>
      </c>
      <c r="E154" s="32">
        <v>45291</v>
      </c>
      <c r="F154" s="15">
        <v>927181.59</v>
      </c>
      <c r="G154" s="16">
        <v>3.2239999999999998E-2</v>
      </c>
      <c r="H154" s="16">
        <v>3.2239999999999998E-2</v>
      </c>
      <c r="I154" s="16">
        <v>3.2239999999999998E-2</v>
      </c>
      <c r="J154" s="35" t="s">
        <v>59</v>
      </c>
      <c r="K154" s="39" t="s">
        <v>252</v>
      </c>
      <c r="L154" s="15">
        <f t="shared" si="8"/>
        <v>29892.33</v>
      </c>
      <c r="M154" s="18">
        <v>34222.14</v>
      </c>
    </row>
    <row r="155" spans="2:13" x14ac:dyDescent="0.2">
      <c r="B155" s="13">
        <f t="shared" si="7"/>
        <v>124</v>
      </c>
      <c r="C155" s="3" t="s">
        <v>178</v>
      </c>
      <c r="D155" s="32">
        <v>40333</v>
      </c>
      <c r="E155" s="32">
        <v>49309</v>
      </c>
      <c r="F155" s="15">
        <v>235175.03</v>
      </c>
      <c r="G155" s="16">
        <v>3.943E-2</v>
      </c>
      <c r="H155" s="16">
        <v>3.943E-2</v>
      </c>
      <c r="I155" s="16">
        <v>3.943E-2</v>
      </c>
      <c r="J155" s="35" t="s">
        <v>59</v>
      </c>
      <c r="K155" s="39" t="s">
        <v>252</v>
      </c>
      <c r="L155" s="15">
        <f t="shared" si="8"/>
        <v>9272.9500000000007</v>
      </c>
      <c r="M155" s="18">
        <v>9554.75</v>
      </c>
    </row>
    <row r="156" spans="2:13" x14ac:dyDescent="0.2">
      <c r="B156" s="13">
        <f t="shared" si="7"/>
        <v>125</v>
      </c>
      <c r="C156" s="3" t="s">
        <v>179</v>
      </c>
      <c r="D156" s="32">
        <v>40337</v>
      </c>
      <c r="E156" s="32">
        <v>51501</v>
      </c>
      <c r="F156" s="15">
        <v>523282.5</v>
      </c>
      <c r="G156" s="16">
        <v>3.9219999999999998E-2</v>
      </c>
      <c r="H156" s="16">
        <v>3.9219999999999998E-2</v>
      </c>
      <c r="I156" s="16">
        <v>3.9219999999999998E-2</v>
      </c>
      <c r="J156" s="35" t="s">
        <v>59</v>
      </c>
      <c r="K156" s="39" t="s">
        <v>252</v>
      </c>
      <c r="L156" s="15">
        <f t="shared" si="8"/>
        <v>20523.14</v>
      </c>
      <c r="M156" s="18">
        <v>20916.259999999998</v>
      </c>
    </row>
    <row r="157" spans="2:13" x14ac:dyDescent="0.2">
      <c r="B157" s="13">
        <f t="shared" si="7"/>
        <v>126</v>
      </c>
      <c r="C157" s="3" t="s">
        <v>180</v>
      </c>
      <c r="D157" s="32">
        <v>40337</v>
      </c>
      <c r="E157" s="32">
        <v>51501</v>
      </c>
      <c r="F157" s="15">
        <v>730348.7</v>
      </c>
      <c r="G157" s="16">
        <v>3.9219999999999998E-2</v>
      </c>
      <c r="H157" s="16">
        <v>3.9219999999999998E-2</v>
      </c>
      <c r="I157" s="16">
        <v>3.9219999999999998E-2</v>
      </c>
      <c r="J157" s="35" t="s">
        <v>59</v>
      </c>
      <c r="K157" s="39" t="s">
        <v>252</v>
      </c>
      <c r="L157" s="15">
        <f t="shared" si="8"/>
        <v>28644.28</v>
      </c>
      <c r="M157" s="18">
        <v>29192.95</v>
      </c>
    </row>
    <row r="158" spans="2:13" x14ac:dyDescent="0.2">
      <c r="B158" s="13">
        <f t="shared" si="7"/>
        <v>127</v>
      </c>
      <c r="C158" s="3" t="s">
        <v>181</v>
      </c>
      <c r="D158" s="32">
        <v>40337</v>
      </c>
      <c r="E158" s="32">
        <v>51135</v>
      </c>
      <c r="F158" s="15">
        <v>987292.89</v>
      </c>
      <c r="G158" s="16">
        <v>3.8969999999999998E-2</v>
      </c>
      <c r="H158" s="16">
        <v>3.8969999999999998E-2</v>
      </c>
      <c r="I158" s="16">
        <v>3.8969999999999998E-2</v>
      </c>
      <c r="J158" s="35" t="s">
        <v>59</v>
      </c>
      <c r="K158" s="39" t="s">
        <v>252</v>
      </c>
      <c r="L158" s="15">
        <f t="shared" si="8"/>
        <v>38474.800000000003</v>
      </c>
      <c r="M158" s="18">
        <v>39267.69</v>
      </c>
    </row>
    <row r="159" spans="2:13" x14ac:dyDescent="0.2">
      <c r="B159" s="13">
        <f t="shared" si="7"/>
        <v>128</v>
      </c>
      <c r="C159" s="3" t="s">
        <v>182</v>
      </c>
      <c r="D159" s="32">
        <v>40339</v>
      </c>
      <c r="E159" s="32">
        <v>51135</v>
      </c>
      <c r="F159" s="15">
        <v>342385.24</v>
      </c>
      <c r="G159" s="16">
        <v>3.9129999999999998E-2</v>
      </c>
      <c r="H159" s="16">
        <v>3.9129999999999998E-2</v>
      </c>
      <c r="I159" s="16">
        <v>3.9129999999999998E-2</v>
      </c>
      <c r="J159" s="35" t="s">
        <v>59</v>
      </c>
      <c r="K159" s="39" t="s">
        <v>252</v>
      </c>
      <c r="L159" s="15">
        <f t="shared" si="8"/>
        <v>13397.53</v>
      </c>
      <c r="M159" s="18">
        <v>13673.13</v>
      </c>
    </row>
    <row r="160" spans="2:13" x14ac:dyDescent="0.2">
      <c r="B160" s="13">
        <f t="shared" si="7"/>
        <v>129</v>
      </c>
      <c r="C160" s="3" t="s">
        <v>183</v>
      </c>
      <c r="D160" s="32">
        <v>40627</v>
      </c>
      <c r="E160" s="32">
        <v>51135</v>
      </c>
      <c r="F160" s="15">
        <v>10035052.66</v>
      </c>
      <c r="G160" s="16">
        <v>4.197E-2</v>
      </c>
      <c r="H160" s="16">
        <v>4.197E-2</v>
      </c>
      <c r="I160" s="16">
        <v>4.197E-2</v>
      </c>
      <c r="J160" s="35" t="s">
        <v>59</v>
      </c>
      <c r="K160" s="39" t="s">
        <v>252</v>
      </c>
      <c r="L160" s="15">
        <f t="shared" si="8"/>
        <v>421171.16</v>
      </c>
      <c r="M160" s="18">
        <v>429553.3</v>
      </c>
    </row>
    <row r="161" spans="2:13" x14ac:dyDescent="0.2">
      <c r="B161" s="13">
        <f t="shared" si="7"/>
        <v>130</v>
      </c>
      <c r="C161" s="3" t="s">
        <v>184</v>
      </c>
      <c r="D161" s="32">
        <v>40687</v>
      </c>
      <c r="E161" s="32">
        <v>52962</v>
      </c>
      <c r="F161" s="15">
        <v>20513367.449999999</v>
      </c>
      <c r="G161" s="16">
        <v>4.0669999999999998E-2</v>
      </c>
      <c r="H161" s="16">
        <v>4.0669999999999998E-2</v>
      </c>
      <c r="I161" s="16">
        <v>4.0669999999999998E-2</v>
      </c>
      <c r="J161" s="35" t="s">
        <v>59</v>
      </c>
      <c r="K161" s="39" t="s">
        <v>252</v>
      </c>
      <c r="L161" s="15">
        <f t="shared" si="8"/>
        <v>834278.65</v>
      </c>
      <c r="M161" s="18">
        <v>846322.24</v>
      </c>
    </row>
    <row r="162" spans="2:13" x14ac:dyDescent="0.2">
      <c r="B162" s="13">
        <f t="shared" si="7"/>
        <v>131</v>
      </c>
      <c r="C162" s="3" t="s">
        <v>185</v>
      </c>
      <c r="D162" s="32">
        <v>40687</v>
      </c>
      <c r="E162" s="32">
        <v>51501</v>
      </c>
      <c r="F162" s="15">
        <v>1479441.29</v>
      </c>
      <c r="G162" s="16">
        <v>3.9539999999999999E-2</v>
      </c>
      <c r="H162" s="16">
        <v>3.9539999999999999E-2</v>
      </c>
      <c r="I162" s="16">
        <v>3.9539999999999999E-2</v>
      </c>
      <c r="J162" s="35" t="s">
        <v>59</v>
      </c>
      <c r="K162" s="39" t="s">
        <v>252</v>
      </c>
      <c r="L162" s="15">
        <f t="shared" si="8"/>
        <v>58497.11</v>
      </c>
      <c r="M162" s="18">
        <v>59613.23</v>
      </c>
    </row>
    <row r="163" spans="2:13" x14ac:dyDescent="0.2">
      <c r="B163" s="13">
        <f t="shared" si="7"/>
        <v>132</v>
      </c>
      <c r="C163" s="3" t="s">
        <v>186</v>
      </c>
      <c r="D163" s="32">
        <v>40687</v>
      </c>
      <c r="E163" s="32">
        <v>51501</v>
      </c>
      <c r="F163" s="15">
        <v>10337319.800000001</v>
      </c>
      <c r="G163" s="16">
        <v>3.9539999999999999E-2</v>
      </c>
      <c r="H163" s="16">
        <v>3.9539999999999999E-2</v>
      </c>
      <c r="I163" s="16">
        <v>3.9539999999999999E-2</v>
      </c>
      <c r="J163" s="35" t="s">
        <v>59</v>
      </c>
      <c r="K163" s="39" t="s">
        <v>252</v>
      </c>
      <c r="L163" s="15">
        <f t="shared" si="8"/>
        <v>408737.62</v>
      </c>
      <c r="M163" s="18">
        <v>416536.36</v>
      </c>
    </row>
    <row r="164" spans="2:13" x14ac:dyDescent="0.2">
      <c r="B164" s="13">
        <f t="shared" si="7"/>
        <v>133</v>
      </c>
      <c r="C164" s="3" t="s">
        <v>187</v>
      </c>
      <c r="D164" s="32">
        <v>40793</v>
      </c>
      <c r="E164" s="32">
        <v>51501</v>
      </c>
      <c r="F164" s="15">
        <v>5140689.37</v>
      </c>
      <c r="G164" s="16">
        <v>2.852E-2</v>
      </c>
      <c r="H164" s="16">
        <v>2.852E-2</v>
      </c>
      <c r="I164" s="16">
        <v>2.852E-2</v>
      </c>
      <c r="J164" s="35" t="s">
        <v>59</v>
      </c>
      <c r="K164" s="39" t="s">
        <v>252</v>
      </c>
      <c r="L164" s="15">
        <f t="shared" si="8"/>
        <v>146612.46</v>
      </c>
      <c r="M164" s="18">
        <v>149806.51</v>
      </c>
    </row>
    <row r="165" spans="2:13" x14ac:dyDescent="0.2">
      <c r="B165" s="13">
        <f t="shared" si="7"/>
        <v>134</v>
      </c>
      <c r="C165" s="3" t="s">
        <v>188</v>
      </c>
      <c r="D165" s="32">
        <v>40793</v>
      </c>
      <c r="E165" s="32">
        <v>51135</v>
      </c>
      <c r="F165" s="15">
        <v>28806744.02</v>
      </c>
      <c r="G165" s="16">
        <v>2.811E-2</v>
      </c>
      <c r="H165" s="16">
        <v>2.811E-2</v>
      </c>
      <c r="I165" s="16">
        <v>2.811E-2</v>
      </c>
      <c r="J165" s="35" t="s">
        <v>59</v>
      </c>
      <c r="K165" s="39" t="s">
        <v>252</v>
      </c>
      <c r="L165" s="15">
        <f t="shared" si="8"/>
        <v>809757.57</v>
      </c>
      <c r="M165" s="18">
        <v>828646.02</v>
      </c>
    </row>
    <row r="166" spans="2:13" x14ac:dyDescent="0.2">
      <c r="B166" s="13">
        <f t="shared" si="7"/>
        <v>135</v>
      </c>
      <c r="C166" s="3" t="s">
        <v>189</v>
      </c>
      <c r="D166" s="32">
        <v>40892</v>
      </c>
      <c r="E166" s="32">
        <v>51501</v>
      </c>
      <c r="F166" s="15">
        <v>21451597.609999999</v>
      </c>
      <c r="G166" s="16">
        <v>2.5899999999999999E-2</v>
      </c>
      <c r="H166" s="16">
        <v>2.5899999999999999E-2</v>
      </c>
      <c r="I166" s="16">
        <v>2.5899999999999999E-2</v>
      </c>
      <c r="J166" s="35" t="s">
        <v>56</v>
      </c>
      <c r="K166" s="39" t="s">
        <v>252</v>
      </c>
      <c r="L166" s="15">
        <f t="shared" si="8"/>
        <v>555596.38</v>
      </c>
      <c r="M166" s="18">
        <v>568080.54</v>
      </c>
    </row>
    <row r="167" spans="2:13" x14ac:dyDescent="0.2">
      <c r="B167" s="13">
        <f t="shared" si="7"/>
        <v>136</v>
      </c>
      <c r="C167" s="3" t="s">
        <v>190</v>
      </c>
      <c r="D167" s="32">
        <v>40905</v>
      </c>
      <c r="E167" s="32">
        <v>51501</v>
      </c>
      <c r="F167" s="15">
        <v>16678739.49</v>
      </c>
      <c r="G167" s="16">
        <v>2.7130000000000001E-2</v>
      </c>
      <c r="H167" s="16">
        <v>2.7130000000000001E-2</v>
      </c>
      <c r="I167" s="16">
        <v>2.7130000000000001E-2</v>
      </c>
      <c r="J167" s="35" t="s">
        <v>56</v>
      </c>
      <c r="K167" s="39" t="s">
        <v>252</v>
      </c>
      <c r="L167" s="15">
        <f t="shared" si="8"/>
        <v>452494.2</v>
      </c>
      <c r="M167" s="18">
        <v>462515.42</v>
      </c>
    </row>
    <row r="168" spans="2:13" x14ac:dyDescent="0.2">
      <c r="B168" s="13">
        <f t="shared" si="7"/>
        <v>137</v>
      </c>
      <c r="C168" s="3" t="s">
        <v>191</v>
      </c>
      <c r="D168" s="32">
        <v>40967</v>
      </c>
      <c r="E168" s="32">
        <v>52962</v>
      </c>
      <c r="F168" s="15">
        <v>25052906.920000002</v>
      </c>
      <c r="G168" s="16">
        <v>2.7910000000000001E-2</v>
      </c>
      <c r="H168" s="16">
        <v>2.7910000000000001E-2</v>
      </c>
      <c r="I168" s="16">
        <v>2.7910000000000001E-2</v>
      </c>
      <c r="J168" s="35" t="s">
        <v>56</v>
      </c>
      <c r="K168" s="39" t="s">
        <v>252</v>
      </c>
      <c r="L168" s="15">
        <f t="shared" si="8"/>
        <v>699226.63</v>
      </c>
      <c r="M168" s="18">
        <v>711378.54</v>
      </c>
    </row>
    <row r="169" spans="2:13" x14ac:dyDescent="0.2">
      <c r="B169" s="13">
        <f t="shared" si="7"/>
        <v>138</v>
      </c>
      <c r="C169" s="3" t="s">
        <v>192</v>
      </c>
      <c r="D169" s="32">
        <v>40981</v>
      </c>
      <c r="E169" s="32">
        <v>52962</v>
      </c>
      <c r="F169" s="15">
        <v>25180650.449999999</v>
      </c>
      <c r="G169" s="16">
        <v>2.9159999999999998E-2</v>
      </c>
      <c r="H169" s="16">
        <v>2.9159999999999998E-2</v>
      </c>
      <c r="I169" s="16">
        <v>2.9159999999999998E-2</v>
      </c>
      <c r="J169" s="35" t="s">
        <v>56</v>
      </c>
      <c r="K169" s="39" t="s">
        <v>252</v>
      </c>
      <c r="L169" s="15">
        <f t="shared" si="8"/>
        <v>734267.77</v>
      </c>
      <c r="M169" s="18">
        <v>746803.17</v>
      </c>
    </row>
    <row r="170" spans="2:13" x14ac:dyDescent="0.2">
      <c r="B170" s="13">
        <f t="shared" si="7"/>
        <v>139</v>
      </c>
      <c r="C170" s="3" t="s">
        <v>193</v>
      </c>
      <c r="D170" s="32">
        <v>40995</v>
      </c>
      <c r="E170" s="32">
        <v>52962</v>
      </c>
      <c r="F170" s="15">
        <v>25280616.579999998</v>
      </c>
      <c r="G170" s="16">
        <v>3.0939999999999999E-2</v>
      </c>
      <c r="H170" s="16">
        <v>3.0939999999999999E-2</v>
      </c>
      <c r="I170" s="16">
        <v>3.0939999999999999E-2</v>
      </c>
      <c r="J170" s="35" t="s">
        <v>56</v>
      </c>
      <c r="K170" s="39" t="s">
        <v>252</v>
      </c>
      <c r="L170" s="15">
        <f t="shared" si="8"/>
        <v>782182.28</v>
      </c>
      <c r="M170" s="18">
        <v>795199.21</v>
      </c>
    </row>
    <row r="171" spans="2:13" x14ac:dyDescent="0.2">
      <c r="B171" s="13">
        <f t="shared" si="7"/>
        <v>140</v>
      </c>
      <c r="C171" s="3" t="s">
        <v>194</v>
      </c>
      <c r="D171" s="32">
        <v>41009</v>
      </c>
      <c r="E171" s="32">
        <v>51501</v>
      </c>
      <c r="F171" s="15">
        <v>8890222.8499999996</v>
      </c>
      <c r="G171" s="16">
        <v>2.8000000000000001E-2</v>
      </c>
      <c r="H171" s="16">
        <v>2.8000000000000001E-2</v>
      </c>
      <c r="I171" s="16">
        <v>2.8000000000000001E-2</v>
      </c>
      <c r="J171" s="35" t="s">
        <v>56</v>
      </c>
      <c r="K171" s="39" t="s">
        <v>252</v>
      </c>
      <c r="L171" s="15">
        <f t="shared" si="8"/>
        <v>248926.24</v>
      </c>
      <c r="M171" s="18">
        <v>254382.75</v>
      </c>
    </row>
    <row r="172" spans="2:13" x14ac:dyDescent="0.2">
      <c r="B172" s="13">
        <f t="shared" si="7"/>
        <v>141</v>
      </c>
      <c r="C172" s="3" t="s">
        <v>195</v>
      </c>
      <c r="D172" s="32">
        <v>41009</v>
      </c>
      <c r="E172" s="32">
        <v>52962</v>
      </c>
      <c r="F172" s="15">
        <v>15972578.82</v>
      </c>
      <c r="G172" s="16">
        <v>2.928E-2</v>
      </c>
      <c r="H172" s="16">
        <v>2.928E-2</v>
      </c>
      <c r="I172" s="16">
        <v>2.928E-2</v>
      </c>
      <c r="J172" s="35" t="s">
        <v>56</v>
      </c>
      <c r="K172" s="39" t="s">
        <v>252</v>
      </c>
      <c r="L172" s="15">
        <f t="shared" si="8"/>
        <v>467677.11</v>
      </c>
      <c r="M172" s="18">
        <v>475647.59</v>
      </c>
    </row>
    <row r="173" spans="2:13" x14ac:dyDescent="0.2">
      <c r="B173" s="13">
        <f t="shared" si="7"/>
        <v>142</v>
      </c>
      <c r="C173" s="3" t="s">
        <v>196</v>
      </c>
      <c r="D173" s="32">
        <v>41085</v>
      </c>
      <c r="E173" s="32">
        <v>52962</v>
      </c>
      <c r="F173" s="15">
        <v>24632021.039999999</v>
      </c>
      <c r="G173" s="16">
        <v>2.495E-2</v>
      </c>
      <c r="H173" s="16">
        <v>2.495E-2</v>
      </c>
      <c r="I173" s="16">
        <v>2.495E-2</v>
      </c>
      <c r="J173" s="35" t="s">
        <v>56</v>
      </c>
      <c r="K173" s="39" t="s">
        <v>252</v>
      </c>
      <c r="L173" s="15">
        <f t="shared" si="8"/>
        <v>614568.92000000004</v>
      </c>
      <c r="M173" s="18">
        <v>625706.75</v>
      </c>
    </row>
    <row r="174" spans="2:13" x14ac:dyDescent="0.2">
      <c r="B174" s="13">
        <f t="shared" si="7"/>
        <v>143</v>
      </c>
      <c r="C174" s="3" t="s">
        <v>197</v>
      </c>
      <c r="D174" s="32">
        <v>41085</v>
      </c>
      <c r="E174" s="32">
        <v>51501</v>
      </c>
      <c r="F174" s="15">
        <v>1335612.94</v>
      </c>
      <c r="G174" s="16">
        <v>2.3689999999999999E-2</v>
      </c>
      <c r="H174" s="16">
        <v>2.3689999999999999E-2</v>
      </c>
      <c r="I174" s="16">
        <v>2.3689999999999999E-2</v>
      </c>
      <c r="J174" s="35" t="s">
        <v>56</v>
      </c>
      <c r="K174" s="39" t="s">
        <v>252</v>
      </c>
      <c r="L174" s="15">
        <f t="shared" si="8"/>
        <v>31640.67</v>
      </c>
      <c r="M174" s="18">
        <v>32370.28</v>
      </c>
    </row>
    <row r="175" spans="2:13" x14ac:dyDescent="0.2">
      <c r="B175" s="13">
        <f t="shared" si="7"/>
        <v>144</v>
      </c>
      <c r="C175" s="3" t="s">
        <v>198</v>
      </c>
      <c r="D175" s="32">
        <v>41150</v>
      </c>
      <c r="E175" s="32">
        <v>51135</v>
      </c>
      <c r="F175" s="15">
        <v>19717927.010000002</v>
      </c>
      <c r="G175" s="16">
        <v>2.3019999999999999E-2</v>
      </c>
      <c r="H175" s="16">
        <v>2.3019999999999999E-2</v>
      </c>
      <c r="I175" s="16">
        <v>2.3019999999999999E-2</v>
      </c>
      <c r="J175" s="35" t="s">
        <v>56</v>
      </c>
      <c r="K175" s="39" t="s">
        <v>252</v>
      </c>
      <c r="L175" s="15">
        <f t="shared" si="8"/>
        <v>453906.68</v>
      </c>
      <c r="M175" s="18">
        <v>465113.61</v>
      </c>
    </row>
    <row r="176" spans="2:13" x14ac:dyDescent="0.2">
      <c r="B176" s="13">
        <f t="shared" ref="B176:B214" si="9">B175+1</f>
        <v>145</v>
      </c>
      <c r="C176" s="3" t="s">
        <v>199</v>
      </c>
      <c r="D176" s="32">
        <v>41183</v>
      </c>
      <c r="E176" s="32">
        <v>51135</v>
      </c>
      <c r="F176" s="15">
        <v>19078144.550000001</v>
      </c>
      <c r="G176" s="16">
        <v>2.3380000000000001E-2</v>
      </c>
      <c r="H176" s="16">
        <v>2.3380000000000001E-2</v>
      </c>
      <c r="I176" s="16">
        <v>2.3380000000000001E-2</v>
      </c>
      <c r="J176" s="35" t="s">
        <v>56</v>
      </c>
      <c r="K176" s="39" t="s">
        <v>252</v>
      </c>
      <c r="L176" s="15">
        <f t="shared" ref="L176:L214" si="10">ROUND(F176*I176,2)</f>
        <v>446047.02</v>
      </c>
      <c r="M176" s="18">
        <v>457016.01</v>
      </c>
    </row>
    <row r="177" spans="2:13" x14ac:dyDescent="0.2">
      <c r="B177" s="13">
        <f t="shared" si="9"/>
        <v>146</v>
      </c>
      <c r="C177" s="3" t="s">
        <v>200</v>
      </c>
      <c r="D177" s="32">
        <v>41201</v>
      </c>
      <c r="E177" s="32">
        <v>52962</v>
      </c>
      <c r="F177" s="15">
        <v>22841760.59</v>
      </c>
      <c r="G177" s="16">
        <v>2.724E-2</v>
      </c>
      <c r="H177" s="16">
        <v>2.724E-2</v>
      </c>
      <c r="I177" s="16">
        <v>2.724E-2</v>
      </c>
      <c r="J177" s="35" t="s">
        <v>56</v>
      </c>
      <c r="K177" s="39" t="s">
        <v>252</v>
      </c>
      <c r="L177" s="15">
        <f t="shared" si="10"/>
        <v>622209.56000000006</v>
      </c>
      <c r="M177" s="18">
        <v>633126.48</v>
      </c>
    </row>
    <row r="178" spans="2:13" x14ac:dyDescent="0.2">
      <c r="B178" s="13">
        <f t="shared" si="9"/>
        <v>147</v>
      </c>
      <c r="C178" s="3" t="s">
        <v>201</v>
      </c>
      <c r="D178" s="32">
        <v>41262</v>
      </c>
      <c r="E178" s="32">
        <v>51501</v>
      </c>
      <c r="F178" s="15">
        <v>985881.55</v>
      </c>
      <c r="G178" s="16">
        <v>2.5489999999999999E-2</v>
      </c>
      <c r="H178" s="16">
        <v>2.5489999999999999E-2</v>
      </c>
      <c r="I178" s="16">
        <v>2.5489999999999999E-2</v>
      </c>
      <c r="J178" s="35" t="s">
        <v>56</v>
      </c>
      <c r="K178" s="39" t="s">
        <v>252</v>
      </c>
      <c r="L178" s="15">
        <f t="shared" si="10"/>
        <v>25130.12</v>
      </c>
      <c r="M178" s="18">
        <v>25697.52</v>
      </c>
    </row>
    <row r="179" spans="2:13" x14ac:dyDescent="0.2">
      <c r="B179" s="13">
        <f t="shared" si="9"/>
        <v>148</v>
      </c>
      <c r="C179" s="3" t="s">
        <v>202</v>
      </c>
      <c r="D179" s="32">
        <v>41262</v>
      </c>
      <c r="E179" s="32">
        <v>51501</v>
      </c>
      <c r="F179" s="15">
        <v>8100915.46</v>
      </c>
      <c r="G179" s="16">
        <v>2.5489999999999999E-2</v>
      </c>
      <c r="H179" s="16">
        <v>2.5489999999999999E-2</v>
      </c>
      <c r="I179" s="16">
        <v>2.5489999999999999E-2</v>
      </c>
      <c r="J179" s="35" t="s">
        <v>56</v>
      </c>
      <c r="K179" s="39" t="s">
        <v>252</v>
      </c>
      <c r="L179" s="15">
        <f t="shared" si="10"/>
        <v>206492.34</v>
      </c>
      <c r="M179" s="18">
        <v>211154.59</v>
      </c>
    </row>
    <row r="180" spans="2:13" x14ac:dyDescent="0.2">
      <c r="B180" s="13">
        <f t="shared" si="9"/>
        <v>149</v>
      </c>
      <c r="C180" s="3" t="s">
        <v>203</v>
      </c>
      <c r="D180" s="32">
        <v>41262</v>
      </c>
      <c r="E180" s="32">
        <v>51135</v>
      </c>
      <c r="F180" s="15">
        <v>10393048.220000001</v>
      </c>
      <c r="G180" s="16">
        <v>2.5100000000000001E-2</v>
      </c>
      <c r="H180" s="16">
        <v>2.5100000000000001E-2</v>
      </c>
      <c r="I180" s="16">
        <v>2.5100000000000001E-2</v>
      </c>
      <c r="J180" s="35" t="s">
        <v>56</v>
      </c>
      <c r="K180" s="39" t="s">
        <v>252</v>
      </c>
      <c r="L180" s="15">
        <f t="shared" si="10"/>
        <v>260865.51</v>
      </c>
      <c r="M180" s="18">
        <v>267159.03000000003</v>
      </c>
    </row>
    <row r="181" spans="2:13" x14ac:dyDescent="0.2">
      <c r="B181" s="13">
        <f t="shared" si="9"/>
        <v>150</v>
      </c>
      <c r="C181" s="3" t="s">
        <v>204</v>
      </c>
      <c r="D181" s="32">
        <v>41383</v>
      </c>
      <c r="E181" s="32">
        <v>51135</v>
      </c>
      <c r="F181" s="15">
        <v>5658665.8799999999</v>
      </c>
      <c r="G181" s="16">
        <v>2.393E-2</v>
      </c>
      <c r="H181" s="16">
        <v>2.393E-2</v>
      </c>
      <c r="I181" s="16">
        <v>2.393E-2</v>
      </c>
      <c r="J181" s="35" t="s">
        <v>56</v>
      </c>
      <c r="K181" s="39" t="s">
        <v>252</v>
      </c>
      <c r="L181" s="15">
        <f t="shared" si="10"/>
        <v>135411.87</v>
      </c>
      <c r="M181" s="18">
        <v>138721.59</v>
      </c>
    </row>
    <row r="182" spans="2:13" x14ac:dyDescent="0.2">
      <c r="B182" s="13">
        <f t="shared" si="9"/>
        <v>151</v>
      </c>
      <c r="C182" s="3" t="s">
        <v>205</v>
      </c>
      <c r="D182" s="32">
        <v>41383</v>
      </c>
      <c r="E182" s="32">
        <v>52962</v>
      </c>
      <c r="F182" s="15">
        <v>11650515.43</v>
      </c>
      <c r="G182" s="16">
        <v>2.5729999999999999E-2</v>
      </c>
      <c r="H182" s="16">
        <v>2.5729999999999999E-2</v>
      </c>
      <c r="I182" s="16">
        <v>2.5729999999999999E-2</v>
      </c>
      <c r="J182" s="35" t="s">
        <v>56</v>
      </c>
      <c r="K182" s="39" t="s">
        <v>252</v>
      </c>
      <c r="L182" s="15">
        <f t="shared" si="10"/>
        <v>299767.76</v>
      </c>
      <c r="M182" s="18">
        <v>305141</v>
      </c>
    </row>
    <row r="183" spans="2:13" x14ac:dyDescent="0.2">
      <c r="B183" s="13">
        <f t="shared" si="9"/>
        <v>152</v>
      </c>
      <c r="C183" s="3" t="s">
        <v>206</v>
      </c>
      <c r="D183" s="32">
        <v>41383</v>
      </c>
      <c r="E183" s="32">
        <v>51501</v>
      </c>
      <c r="F183" s="15">
        <v>2599734.66</v>
      </c>
      <c r="G183" s="16">
        <v>2.4320000000000001E-2</v>
      </c>
      <c r="H183" s="16">
        <v>2.4320000000000001E-2</v>
      </c>
      <c r="I183" s="16">
        <v>2.4320000000000001E-2</v>
      </c>
      <c r="J183" s="35" t="s">
        <v>56</v>
      </c>
      <c r="K183" s="39" t="s">
        <v>252</v>
      </c>
      <c r="L183" s="15">
        <f t="shared" si="10"/>
        <v>63225.55</v>
      </c>
      <c r="M183" s="18">
        <v>64672.79</v>
      </c>
    </row>
    <row r="184" spans="2:13" x14ac:dyDescent="0.2">
      <c r="B184" s="13">
        <f t="shared" si="9"/>
        <v>153</v>
      </c>
      <c r="C184" s="3" t="s">
        <v>207</v>
      </c>
      <c r="D184" s="32">
        <v>41516</v>
      </c>
      <c r="E184" s="32">
        <v>51135</v>
      </c>
      <c r="F184" s="15">
        <v>9805187.9499999993</v>
      </c>
      <c r="G184" s="16">
        <v>3.338E-2</v>
      </c>
      <c r="H184" s="16">
        <v>3.338E-2</v>
      </c>
      <c r="I184" s="16">
        <v>3.338E-2</v>
      </c>
      <c r="J184" s="35" t="s">
        <v>56</v>
      </c>
      <c r="K184" s="39" t="s">
        <v>252</v>
      </c>
      <c r="L184" s="15">
        <f t="shared" si="10"/>
        <v>327297.17</v>
      </c>
      <c r="M184" s="18">
        <v>334489.46999999997</v>
      </c>
    </row>
    <row r="185" spans="2:13" x14ac:dyDescent="0.2">
      <c r="B185" s="13">
        <f t="shared" si="9"/>
        <v>154</v>
      </c>
      <c r="C185" s="3" t="s">
        <v>208</v>
      </c>
      <c r="D185" s="32">
        <v>41575</v>
      </c>
      <c r="E185" s="32">
        <v>51135</v>
      </c>
      <c r="F185" s="15">
        <v>30297662.800000001</v>
      </c>
      <c r="G185" s="16">
        <v>3.1620000000000002E-2</v>
      </c>
      <c r="H185" s="16">
        <v>3.1620000000000002E-2</v>
      </c>
      <c r="I185" s="16">
        <v>3.1620000000000002E-2</v>
      </c>
      <c r="J185" s="35" t="s">
        <v>209</v>
      </c>
      <c r="K185" s="39" t="s">
        <v>252</v>
      </c>
      <c r="L185" s="15">
        <f t="shared" si="10"/>
        <v>958012.1</v>
      </c>
      <c r="M185" s="18">
        <v>979490.05</v>
      </c>
    </row>
    <row r="186" spans="2:13" x14ac:dyDescent="0.2">
      <c r="B186" s="13">
        <f t="shared" si="9"/>
        <v>155</v>
      </c>
      <c r="C186" s="3" t="s">
        <v>210</v>
      </c>
      <c r="D186" s="32">
        <v>41575</v>
      </c>
      <c r="E186" s="32">
        <v>51501</v>
      </c>
      <c r="F186" s="15">
        <v>9540985.7699999996</v>
      </c>
      <c r="G186" s="16">
        <v>3.202E-2</v>
      </c>
      <c r="H186" s="16">
        <v>3.202E-2</v>
      </c>
      <c r="I186" s="16">
        <v>3.202E-2</v>
      </c>
      <c r="J186" s="35" t="s">
        <v>209</v>
      </c>
      <c r="K186" s="39" t="s">
        <v>252</v>
      </c>
      <c r="L186" s="15">
        <f t="shared" si="10"/>
        <v>305502.36</v>
      </c>
      <c r="M186" s="18">
        <v>311886.27</v>
      </c>
    </row>
    <row r="187" spans="2:13" x14ac:dyDescent="0.2">
      <c r="B187" s="13">
        <f t="shared" si="9"/>
        <v>156</v>
      </c>
      <c r="C187" s="3" t="s">
        <v>211</v>
      </c>
      <c r="D187" s="32">
        <v>41597</v>
      </c>
      <c r="E187" s="32">
        <v>51135</v>
      </c>
      <c r="F187" s="15">
        <v>17957984.530000001</v>
      </c>
      <c r="G187" s="16">
        <v>3.3160000000000002E-2</v>
      </c>
      <c r="H187" s="16">
        <v>3.3160000000000002E-2</v>
      </c>
      <c r="I187" s="16">
        <v>3.3160000000000002E-2</v>
      </c>
      <c r="J187" s="35" t="s">
        <v>209</v>
      </c>
      <c r="K187" s="39" t="s">
        <v>252</v>
      </c>
      <c r="L187" s="15">
        <f t="shared" si="10"/>
        <v>595486.77</v>
      </c>
      <c r="M187" s="18">
        <v>608605.35</v>
      </c>
    </row>
    <row r="188" spans="2:13" x14ac:dyDescent="0.2">
      <c r="B188" s="13">
        <f t="shared" si="9"/>
        <v>157</v>
      </c>
      <c r="C188" s="3" t="s">
        <v>212</v>
      </c>
      <c r="D188" s="32">
        <v>41628</v>
      </c>
      <c r="E188" s="32">
        <v>51135</v>
      </c>
      <c r="F188" s="15">
        <v>14227270.25</v>
      </c>
      <c r="G188" s="16">
        <v>3.5130000000000002E-2</v>
      </c>
      <c r="H188" s="16">
        <v>3.5130000000000002E-2</v>
      </c>
      <c r="I188" s="16">
        <v>3.5130000000000002E-2</v>
      </c>
      <c r="J188" s="35" t="s">
        <v>209</v>
      </c>
      <c r="K188" s="39" t="s">
        <v>252</v>
      </c>
      <c r="L188" s="15">
        <f t="shared" si="10"/>
        <v>499804</v>
      </c>
      <c r="M188" s="18">
        <v>510569.61</v>
      </c>
    </row>
    <row r="189" spans="2:13" x14ac:dyDescent="0.2">
      <c r="B189" s="13">
        <f t="shared" si="9"/>
        <v>158</v>
      </c>
      <c r="C189" s="3" t="s">
        <v>213</v>
      </c>
      <c r="D189" s="32">
        <v>41992</v>
      </c>
      <c r="E189" s="32">
        <v>51501</v>
      </c>
      <c r="F189" s="15">
        <v>17935060.670000002</v>
      </c>
      <c r="G189" s="16">
        <v>2.563E-2</v>
      </c>
      <c r="H189" s="16">
        <v>2.563E-2</v>
      </c>
      <c r="I189" s="16">
        <v>2.563E-2</v>
      </c>
      <c r="J189" s="35" t="s">
        <v>214</v>
      </c>
      <c r="K189" s="39" t="s">
        <v>252</v>
      </c>
      <c r="L189" s="15">
        <f t="shared" si="10"/>
        <v>459675.6</v>
      </c>
      <c r="M189" s="18">
        <v>470037.27</v>
      </c>
    </row>
    <row r="190" spans="2:13" x14ac:dyDescent="0.2">
      <c r="B190" s="13">
        <f t="shared" si="9"/>
        <v>159</v>
      </c>
      <c r="C190" s="3" t="s">
        <v>215</v>
      </c>
      <c r="D190" s="32">
        <v>41992</v>
      </c>
      <c r="E190" s="32">
        <v>52962</v>
      </c>
      <c r="F190" s="15">
        <v>19068882.100000001</v>
      </c>
      <c r="G190" s="16">
        <v>2.656E-2</v>
      </c>
      <c r="H190" s="16">
        <v>2.656E-2</v>
      </c>
      <c r="I190" s="16">
        <v>2.656E-2</v>
      </c>
      <c r="J190" s="35" t="s">
        <v>214</v>
      </c>
      <c r="K190" s="39" t="s">
        <v>252</v>
      </c>
      <c r="L190" s="15">
        <f t="shared" si="10"/>
        <v>506469.51</v>
      </c>
      <c r="M190" s="18">
        <v>515441.84</v>
      </c>
    </row>
    <row r="191" spans="2:13" x14ac:dyDescent="0.2">
      <c r="B191" s="13">
        <f t="shared" si="9"/>
        <v>160</v>
      </c>
      <c r="C191" s="3" t="s">
        <v>216</v>
      </c>
      <c r="D191" s="32">
        <v>42090</v>
      </c>
      <c r="E191" s="32">
        <v>51501</v>
      </c>
      <c r="F191" s="15">
        <v>569585.4</v>
      </c>
      <c r="G191" s="16">
        <v>2.3779999999999999E-2</v>
      </c>
      <c r="H191" s="16">
        <v>2.3779999999999999E-2</v>
      </c>
      <c r="I191" s="16">
        <v>2.3779999999999999E-2</v>
      </c>
      <c r="J191" s="35" t="s">
        <v>214</v>
      </c>
      <c r="K191" s="39" t="s">
        <v>252</v>
      </c>
      <c r="L191" s="15">
        <f t="shared" si="10"/>
        <v>13544.74</v>
      </c>
      <c r="M191" s="18">
        <v>13856.74</v>
      </c>
    </row>
    <row r="192" spans="2:13" x14ac:dyDescent="0.2">
      <c r="B192" s="13">
        <f t="shared" si="9"/>
        <v>161</v>
      </c>
      <c r="C192" s="3" t="s">
        <v>217</v>
      </c>
      <c r="D192" s="32">
        <v>42781</v>
      </c>
      <c r="E192" s="32">
        <v>54791</v>
      </c>
      <c r="F192" s="15">
        <v>30848228.120000001</v>
      </c>
      <c r="G192" s="16">
        <v>2.9819999999999999E-2</v>
      </c>
      <c r="H192" s="16">
        <v>2.9819999999999999E-2</v>
      </c>
      <c r="I192" s="16">
        <v>2.9819999999999999E-2</v>
      </c>
      <c r="J192" s="35" t="s">
        <v>63</v>
      </c>
      <c r="K192" s="39" t="s">
        <v>252</v>
      </c>
      <c r="L192" s="15">
        <f t="shared" si="10"/>
        <v>919894.16</v>
      </c>
      <c r="M192" s="18">
        <v>931850.93</v>
      </c>
    </row>
    <row r="193" spans="2:13" x14ac:dyDescent="0.2">
      <c r="B193" s="13">
        <f t="shared" si="9"/>
        <v>162</v>
      </c>
      <c r="C193" s="3" t="s">
        <v>218</v>
      </c>
      <c r="D193" s="32">
        <v>42781</v>
      </c>
      <c r="E193" s="32">
        <v>54791</v>
      </c>
      <c r="F193" s="15">
        <v>22682794.59</v>
      </c>
      <c r="G193" s="16">
        <v>2.9420000000000002E-2</v>
      </c>
      <c r="H193" s="16">
        <v>2.9420000000000002E-2</v>
      </c>
      <c r="I193" s="16">
        <v>2.9420000000000002E-2</v>
      </c>
      <c r="J193" s="35" t="s">
        <v>219</v>
      </c>
      <c r="K193" s="39" t="s">
        <v>252</v>
      </c>
      <c r="L193" s="15">
        <f t="shared" si="10"/>
        <v>667327.81999999995</v>
      </c>
      <c r="M193" s="18">
        <v>676062.53</v>
      </c>
    </row>
    <row r="194" spans="2:13" x14ac:dyDescent="0.2">
      <c r="B194" s="13">
        <f t="shared" si="9"/>
        <v>163</v>
      </c>
      <c r="C194" s="3" t="s">
        <v>220</v>
      </c>
      <c r="D194" s="32">
        <v>42781</v>
      </c>
      <c r="E194" s="32">
        <v>54791</v>
      </c>
      <c r="F194" s="15">
        <v>122621794.14</v>
      </c>
      <c r="G194" s="16">
        <v>2.683E-2</v>
      </c>
      <c r="H194" s="16">
        <v>2.683E-2</v>
      </c>
      <c r="I194" s="16">
        <v>2.683E-2</v>
      </c>
      <c r="J194" s="35" t="s">
        <v>219</v>
      </c>
      <c r="K194" s="39" t="s">
        <v>252</v>
      </c>
      <c r="L194" s="15">
        <f t="shared" si="10"/>
        <v>3289942.74</v>
      </c>
      <c r="M194" s="18">
        <v>3392775.65</v>
      </c>
    </row>
    <row r="195" spans="2:13" x14ac:dyDescent="0.2">
      <c r="B195" s="13">
        <f t="shared" si="9"/>
        <v>164</v>
      </c>
      <c r="C195" s="3" t="s">
        <v>221</v>
      </c>
      <c r="D195" s="32">
        <v>42909</v>
      </c>
      <c r="E195" s="32">
        <v>54791</v>
      </c>
      <c r="F195" s="15">
        <v>10608550.66</v>
      </c>
      <c r="G195" s="16">
        <v>2.6339999999999999E-2</v>
      </c>
      <c r="H195" s="16">
        <v>2.6339999999999999E-2</v>
      </c>
      <c r="I195" s="16">
        <v>2.6339999999999999E-2</v>
      </c>
      <c r="J195" s="35" t="s">
        <v>219</v>
      </c>
      <c r="K195" s="39" t="s">
        <v>252</v>
      </c>
      <c r="L195" s="15">
        <f t="shared" si="10"/>
        <v>279429.21999999997</v>
      </c>
      <c r="M195" s="18">
        <v>283287.32</v>
      </c>
    </row>
    <row r="196" spans="2:13" x14ac:dyDescent="0.2">
      <c r="B196" s="13">
        <f t="shared" si="9"/>
        <v>165</v>
      </c>
      <c r="C196" s="3" t="s">
        <v>222</v>
      </c>
      <c r="D196" s="32">
        <v>42909</v>
      </c>
      <c r="E196" s="32">
        <v>54791</v>
      </c>
      <c r="F196" s="15">
        <v>4166911.14</v>
      </c>
      <c r="G196" s="16">
        <v>2.6339999999999999E-2</v>
      </c>
      <c r="H196" s="16">
        <v>2.6339999999999999E-2</v>
      </c>
      <c r="I196" s="16">
        <v>2.6339999999999999E-2</v>
      </c>
      <c r="J196" s="35" t="s">
        <v>219</v>
      </c>
      <c r="K196" s="39" t="s">
        <v>252</v>
      </c>
      <c r="L196" s="15">
        <f t="shared" si="10"/>
        <v>109756.44</v>
      </c>
      <c r="M196" s="18">
        <v>111271.86</v>
      </c>
    </row>
    <row r="197" spans="2:13" x14ac:dyDescent="0.2">
      <c r="B197" s="13">
        <f t="shared" si="9"/>
        <v>166</v>
      </c>
      <c r="C197" s="3" t="s">
        <v>223</v>
      </c>
      <c r="D197" s="32">
        <v>42993</v>
      </c>
      <c r="E197" s="32">
        <v>54791</v>
      </c>
      <c r="F197" s="15">
        <v>7883130.5999999996</v>
      </c>
      <c r="G197" s="16">
        <v>2.6790000000000001E-2</v>
      </c>
      <c r="H197" s="16">
        <v>2.6790000000000001E-2</v>
      </c>
      <c r="I197" s="16">
        <v>2.6790000000000001E-2</v>
      </c>
      <c r="J197" s="35" t="s">
        <v>219</v>
      </c>
      <c r="K197" s="39" t="s">
        <v>252</v>
      </c>
      <c r="L197" s="15">
        <f t="shared" si="10"/>
        <v>211189.07</v>
      </c>
      <c r="M197" s="18">
        <v>214082.43</v>
      </c>
    </row>
    <row r="198" spans="2:13" x14ac:dyDescent="0.2">
      <c r="B198" s="13">
        <f t="shared" si="9"/>
        <v>167</v>
      </c>
      <c r="C198" s="3" t="s">
        <v>224</v>
      </c>
      <c r="D198" s="32">
        <v>42993</v>
      </c>
      <c r="E198" s="32">
        <v>54791</v>
      </c>
      <c r="F198" s="15">
        <v>28669309.780000001</v>
      </c>
      <c r="G198" s="16">
        <v>2.6790000000000001E-2</v>
      </c>
      <c r="H198" s="16">
        <v>2.6790000000000001E-2</v>
      </c>
      <c r="I198" s="16">
        <v>2.6790000000000001E-2</v>
      </c>
      <c r="J198" s="35" t="s">
        <v>219</v>
      </c>
      <c r="K198" s="39" t="s">
        <v>252</v>
      </c>
      <c r="L198" s="15">
        <f t="shared" si="10"/>
        <v>768050.81</v>
      </c>
      <c r="M198" s="18">
        <v>778573.35</v>
      </c>
    </row>
    <row r="199" spans="2:13" x14ac:dyDescent="0.2">
      <c r="B199" s="13">
        <f t="shared" si="9"/>
        <v>168</v>
      </c>
      <c r="C199" s="3" t="s">
        <v>225</v>
      </c>
      <c r="D199" s="32">
        <v>43084</v>
      </c>
      <c r="E199" s="32">
        <v>54791</v>
      </c>
      <c r="F199" s="15">
        <v>7924493.5700000003</v>
      </c>
      <c r="G199" s="16">
        <v>2.6880000000000001E-2</v>
      </c>
      <c r="H199" s="16">
        <v>2.6880000000000001E-2</v>
      </c>
      <c r="I199" s="16">
        <v>2.6880000000000001E-2</v>
      </c>
      <c r="J199" s="35" t="s">
        <v>219</v>
      </c>
      <c r="K199" s="39" t="s">
        <v>252</v>
      </c>
      <c r="L199" s="15">
        <f t="shared" si="10"/>
        <v>213010.39</v>
      </c>
      <c r="M199" s="18">
        <v>215924.16</v>
      </c>
    </row>
    <row r="200" spans="2:13" x14ac:dyDescent="0.2">
      <c r="B200" s="13">
        <f t="shared" si="9"/>
        <v>169</v>
      </c>
      <c r="C200" s="3" t="s">
        <v>226</v>
      </c>
      <c r="D200" s="32">
        <v>43084</v>
      </c>
      <c r="E200" s="32">
        <v>54791</v>
      </c>
      <c r="F200" s="15">
        <v>6474246.6500000004</v>
      </c>
      <c r="G200" s="16">
        <v>2.6880000000000001E-2</v>
      </c>
      <c r="H200" s="16">
        <v>2.6880000000000001E-2</v>
      </c>
      <c r="I200" s="16">
        <v>2.6880000000000001E-2</v>
      </c>
      <c r="J200" s="35" t="s">
        <v>219</v>
      </c>
      <c r="K200" s="39" t="s">
        <v>252</v>
      </c>
      <c r="L200" s="15">
        <f t="shared" si="10"/>
        <v>174027.75</v>
      </c>
      <c r="M200" s="18">
        <v>176408.29</v>
      </c>
    </row>
    <row r="201" spans="2:13" x14ac:dyDescent="0.2">
      <c r="B201" s="13">
        <f t="shared" si="9"/>
        <v>170</v>
      </c>
      <c r="C201" s="3" t="s">
        <v>227</v>
      </c>
      <c r="D201" s="32">
        <v>43193</v>
      </c>
      <c r="E201" s="32">
        <v>54791</v>
      </c>
      <c r="F201" s="15">
        <v>2214003.86</v>
      </c>
      <c r="G201" s="16">
        <v>2.9899999999999999E-2</v>
      </c>
      <c r="H201" s="16">
        <v>2.9899999999999999E-2</v>
      </c>
      <c r="I201" s="16">
        <v>2.9899999999999999E-2</v>
      </c>
      <c r="J201" s="35" t="s">
        <v>219</v>
      </c>
      <c r="K201" s="39" t="s">
        <v>252</v>
      </c>
      <c r="L201" s="15">
        <f t="shared" si="10"/>
        <v>66198.720000000001</v>
      </c>
      <c r="M201" s="18">
        <v>67057.97</v>
      </c>
    </row>
    <row r="202" spans="2:13" x14ac:dyDescent="0.2">
      <c r="B202" s="13">
        <f t="shared" si="9"/>
        <v>171</v>
      </c>
      <c r="C202" s="3" t="s">
        <v>228</v>
      </c>
      <c r="D202" s="32">
        <v>43193</v>
      </c>
      <c r="E202" s="32">
        <v>54791</v>
      </c>
      <c r="F202" s="15">
        <v>10428350.039999999</v>
      </c>
      <c r="G202" s="16">
        <v>2.9899999999999999E-2</v>
      </c>
      <c r="H202" s="16">
        <v>2.9899999999999999E-2</v>
      </c>
      <c r="I202" s="16">
        <v>2.9899999999999999E-2</v>
      </c>
      <c r="J202" s="35" t="s">
        <v>219</v>
      </c>
      <c r="K202" s="39" t="s">
        <v>252</v>
      </c>
      <c r="L202" s="15">
        <f t="shared" si="10"/>
        <v>311807.67</v>
      </c>
      <c r="M202" s="18">
        <v>315854.88</v>
      </c>
    </row>
    <row r="203" spans="2:13" x14ac:dyDescent="0.2">
      <c r="B203" s="13">
        <f t="shared" si="9"/>
        <v>172</v>
      </c>
      <c r="C203" s="3" t="s">
        <v>229</v>
      </c>
      <c r="D203" s="32">
        <v>43262</v>
      </c>
      <c r="E203" s="32">
        <v>54791</v>
      </c>
      <c r="F203" s="15">
        <v>2068084.47</v>
      </c>
      <c r="G203" s="16">
        <v>3.1309999999999998E-2</v>
      </c>
      <c r="H203" s="16">
        <v>3.1309999999999998E-2</v>
      </c>
      <c r="I203" s="16">
        <v>3.1309999999999998E-2</v>
      </c>
      <c r="J203" s="35" t="s">
        <v>219</v>
      </c>
      <c r="K203" s="39" t="s">
        <v>252</v>
      </c>
      <c r="L203" s="15">
        <f t="shared" si="10"/>
        <v>64751.72</v>
      </c>
      <c r="M203" s="18">
        <v>65571.67</v>
      </c>
    </row>
    <row r="204" spans="2:13" x14ac:dyDescent="0.2">
      <c r="B204" s="13">
        <f t="shared" si="9"/>
        <v>173</v>
      </c>
      <c r="C204" s="3" t="s">
        <v>230</v>
      </c>
      <c r="D204" s="32">
        <v>43262</v>
      </c>
      <c r="E204" s="32">
        <v>54791</v>
      </c>
      <c r="F204" s="15">
        <v>2460138.41</v>
      </c>
      <c r="G204" s="16">
        <v>3.1309999999999998E-2</v>
      </c>
      <c r="H204" s="16">
        <v>3.1309999999999998E-2</v>
      </c>
      <c r="I204" s="16">
        <v>3.1309999999999998E-2</v>
      </c>
      <c r="J204" s="35" t="s">
        <v>219</v>
      </c>
      <c r="K204" s="39" t="s">
        <v>252</v>
      </c>
      <c r="L204" s="15">
        <f t="shared" si="10"/>
        <v>77026.929999999993</v>
      </c>
      <c r="M204" s="18">
        <v>78002.33</v>
      </c>
    </row>
    <row r="205" spans="2:13" x14ac:dyDescent="0.2">
      <c r="B205" s="13">
        <f t="shared" si="9"/>
        <v>174</v>
      </c>
      <c r="C205" s="3" t="s">
        <v>231</v>
      </c>
      <c r="D205" s="32">
        <v>43438</v>
      </c>
      <c r="E205" s="32">
        <v>54791</v>
      </c>
      <c r="F205" s="15">
        <v>27254259.510000002</v>
      </c>
      <c r="G205" s="16">
        <v>3.2809999999999999E-2</v>
      </c>
      <c r="H205" s="16">
        <v>3.2809999999999999E-2</v>
      </c>
      <c r="I205" s="16">
        <v>3.2809999999999999E-2</v>
      </c>
      <c r="J205" s="35" t="s">
        <v>219</v>
      </c>
      <c r="K205" s="39" t="s">
        <v>252</v>
      </c>
      <c r="L205" s="15">
        <f t="shared" si="10"/>
        <v>894212.25</v>
      </c>
      <c r="M205" s="18">
        <v>904714.66</v>
      </c>
    </row>
    <row r="206" spans="2:13" x14ac:dyDescent="0.2">
      <c r="B206" s="13">
        <f t="shared" si="9"/>
        <v>175</v>
      </c>
      <c r="C206" s="3" t="s">
        <v>232</v>
      </c>
      <c r="D206" s="32">
        <v>43438</v>
      </c>
      <c r="E206" s="32">
        <v>54791</v>
      </c>
      <c r="F206" s="15">
        <v>2902209.55</v>
      </c>
      <c r="G206" s="16">
        <v>3.1179999999999999E-2</v>
      </c>
      <c r="H206" s="16">
        <v>3.1179999999999999E-2</v>
      </c>
      <c r="I206" s="16">
        <v>3.1179999999999999E-2</v>
      </c>
      <c r="J206" s="35" t="s">
        <v>219</v>
      </c>
      <c r="K206" s="39" t="s">
        <v>252</v>
      </c>
      <c r="L206" s="15">
        <f t="shared" si="10"/>
        <v>90490.89</v>
      </c>
      <c r="M206" s="18">
        <v>93159.61</v>
      </c>
    </row>
    <row r="207" spans="2:13" x14ac:dyDescent="0.2">
      <c r="B207" s="13">
        <f t="shared" si="9"/>
        <v>176</v>
      </c>
      <c r="C207" s="3" t="s">
        <v>233</v>
      </c>
      <c r="D207" s="32">
        <v>43455</v>
      </c>
      <c r="E207" s="32">
        <v>55156</v>
      </c>
      <c r="F207" s="15">
        <v>64982305.840000004</v>
      </c>
      <c r="G207" s="16">
        <v>3.056E-2</v>
      </c>
      <c r="H207" s="16">
        <v>3.056E-2</v>
      </c>
      <c r="I207" s="16">
        <v>3.056E-2</v>
      </c>
      <c r="J207" s="35" t="s">
        <v>219</v>
      </c>
      <c r="K207" s="39" t="s">
        <v>252</v>
      </c>
      <c r="L207" s="15">
        <f t="shared" si="10"/>
        <v>1985859.27</v>
      </c>
      <c r="M207" s="18">
        <v>2004160.45</v>
      </c>
    </row>
    <row r="208" spans="2:13" x14ac:dyDescent="0.2">
      <c r="B208" s="13">
        <f t="shared" si="9"/>
        <v>177</v>
      </c>
      <c r="C208" s="3" t="s">
        <v>234</v>
      </c>
      <c r="D208" s="32">
        <v>43455</v>
      </c>
      <c r="E208" s="32">
        <v>55156</v>
      </c>
      <c r="F208" s="15">
        <v>2496400.89</v>
      </c>
      <c r="G208" s="16">
        <v>3.056E-2</v>
      </c>
      <c r="H208" s="16">
        <v>3.056E-2</v>
      </c>
      <c r="I208" s="16">
        <v>3.056E-2</v>
      </c>
      <c r="J208" s="35" t="s">
        <v>219</v>
      </c>
      <c r="K208" s="39" t="s">
        <v>252</v>
      </c>
      <c r="L208" s="15">
        <f t="shared" si="10"/>
        <v>76290.009999999995</v>
      </c>
      <c r="M208" s="18">
        <v>76993.08</v>
      </c>
    </row>
    <row r="209" spans="2:13" x14ac:dyDescent="0.2">
      <c r="B209" s="13">
        <f t="shared" si="9"/>
        <v>178</v>
      </c>
      <c r="C209" s="3" t="s">
        <v>235</v>
      </c>
      <c r="D209" s="32">
        <v>43600</v>
      </c>
      <c r="E209" s="32">
        <v>54791</v>
      </c>
      <c r="F209" s="15">
        <v>1778851.59</v>
      </c>
      <c r="G209" s="16">
        <v>2.8039999999999999E-2</v>
      </c>
      <c r="H209" s="16">
        <v>2.8039999999999999E-2</v>
      </c>
      <c r="I209" s="16">
        <v>2.8039999999999999E-2</v>
      </c>
      <c r="J209" s="35" t="s">
        <v>219</v>
      </c>
      <c r="K209" s="39" t="s">
        <v>252</v>
      </c>
      <c r="L209" s="15">
        <f t="shared" si="10"/>
        <v>49879</v>
      </c>
      <c r="M209" s="18">
        <v>31701.03</v>
      </c>
    </row>
    <row r="210" spans="2:13" x14ac:dyDescent="0.2">
      <c r="B210" s="13">
        <f t="shared" si="9"/>
        <v>179</v>
      </c>
      <c r="C210" s="3" t="s">
        <v>236</v>
      </c>
      <c r="D210" s="32">
        <v>43600</v>
      </c>
      <c r="E210" s="32">
        <v>54791</v>
      </c>
      <c r="F210" s="15">
        <v>2672234.7999999998</v>
      </c>
      <c r="G210" s="16">
        <v>2.8039999999999999E-2</v>
      </c>
      <c r="H210" s="16">
        <v>2.8039999999999999E-2</v>
      </c>
      <c r="I210" s="16">
        <v>2.8039999999999999E-2</v>
      </c>
      <c r="J210" s="35" t="s">
        <v>219</v>
      </c>
      <c r="K210" s="39" t="s">
        <v>252</v>
      </c>
      <c r="L210" s="15">
        <f t="shared" si="10"/>
        <v>74929.460000000006</v>
      </c>
      <c r="M210" s="18">
        <v>47622.07</v>
      </c>
    </row>
    <row r="211" spans="2:13" x14ac:dyDescent="0.2">
      <c r="B211" s="13">
        <f t="shared" si="9"/>
        <v>180</v>
      </c>
      <c r="C211" s="3" t="s">
        <v>237</v>
      </c>
      <c r="D211" s="32">
        <v>43707</v>
      </c>
      <c r="E211" s="32">
        <v>54791</v>
      </c>
      <c r="F211" s="15">
        <v>5902115.9000000004</v>
      </c>
      <c r="G211" s="16">
        <v>1.9140000000000001E-2</v>
      </c>
      <c r="H211" s="16">
        <v>1.9140000000000001E-2</v>
      </c>
      <c r="I211" s="16">
        <v>1.9140000000000001E-2</v>
      </c>
      <c r="J211" s="35" t="s">
        <v>238</v>
      </c>
      <c r="K211" s="39" t="s">
        <v>252</v>
      </c>
      <c r="L211" s="15">
        <f t="shared" si="10"/>
        <v>112966.5</v>
      </c>
      <c r="M211" s="18">
        <v>38306.06</v>
      </c>
    </row>
    <row r="212" spans="2:13" x14ac:dyDescent="0.2">
      <c r="B212" s="13">
        <f t="shared" si="9"/>
        <v>181</v>
      </c>
      <c r="C212" s="3" t="s">
        <v>239</v>
      </c>
      <c r="D212" s="32">
        <v>43707</v>
      </c>
      <c r="E212" s="32">
        <v>54791</v>
      </c>
      <c r="F212" s="15">
        <v>18394050.02</v>
      </c>
      <c r="G212" s="16">
        <v>1.9140000000000001E-2</v>
      </c>
      <c r="H212" s="16">
        <v>1.9140000000000001E-2</v>
      </c>
      <c r="I212" s="16">
        <v>1.9140000000000001E-2</v>
      </c>
      <c r="J212" s="35" t="s">
        <v>238</v>
      </c>
      <c r="K212" s="39" t="s">
        <v>252</v>
      </c>
      <c r="L212" s="15">
        <f t="shared" si="10"/>
        <v>352062.12</v>
      </c>
      <c r="M212" s="18">
        <v>119381.53</v>
      </c>
    </row>
    <row r="213" spans="2:13" x14ac:dyDescent="0.2">
      <c r="B213" s="13">
        <f t="shared" si="9"/>
        <v>182</v>
      </c>
      <c r="C213" s="3" t="s">
        <v>240</v>
      </c>
      <c r="D213" s="32">
        <v>43815</v>
      </c>
      <c r="E213" s="32">
        <v>54791</v>
      </c>
      <c r="F213" s="15">
        <v>3726000</v>
      </c>
      <c r="G213" s="16">
        <v>2.222E-2</v>
      </c>
      <c r="H213" s="16">
        <v>2.222E-2</v>
      </c>
      <c r="I213" s="16">
        <v>2.222E-2</v>
      </c>
      <c r="J213" s="35" t="s">
        <v>238</v>
      </c>
      <c r="K213" s="39" t="s">
        <v>252</v>
      </c>
      <c r="L213" s="15">
        <f t="shared" si="10"/>
        <v>82791.72</v>
      </c>
      <c r="M213" s="18">
        <v>3415.15</v>
      </c>
    </row>
    <row r="214" spans="2:13" x14ac:dyDescent="0.2">
      <c r="B214" s="13">
        <f t="shared" si="9"/>
        <v>183</v>
      </c>
      <c r="C214" s="3" t="s">
        <v>241</v>
      </c>
      <c r="D214" s="32">
        <v>43815</v>
      </c>
      <c r="E214" s="32">
        <v>54791</v>
      </c>
      <c r="F214" s="15">
        <v>4210000</v>
      </c>
      <c r="G214" s="16">
        <v>2.222E-2</v>
      </c>
      <c r="H214" s="16">
        <v>2.222E-2</v>
      </c>
      <c r="I214" s="16">
        <v>2.222E-2</v>
      </c>
      <c r="J214" s="35" t="s">
        <v>238</v>
      </c>
      <c r="K214" s="39" t="s">
        <v>252</v>
      </c>
      <c r="L214" s="15">
        <f t="shared" si="10"/>
        <v>93546.2</v>
      </c>
      <c r="M214" s="18">
        <v>3858.78</v>
      </c>
    </row>
    <row r="215" spans="2:13" x14ac:dyDescent="0.2">
      <c r="B215" s="6"/>
      <c r="C215" s="7"/>
      <c r="D215" s="14"/>
      <c r="E215" s="14"/>
      <c r="F215" s="15"/>
      <c r="G215" s="16"/>
      <c r="H215" s="16"/>
      <c r="I215" s="16"/>
      <c r="J215" s="17"/>
      <c r="K215" s="17"/>
      <c r="L215" s="15"/>
      <c r="M215" s="8"/>
    </row>
    <row r="216" spans="2:13" x14ac:dyDescent="0.2">
      <c r="B216" s="6"/>
      <c r="C216" s="4" t="s">
        <v>40</v>
      </c>
      <c r="D216" s="7"/>
      <c r="E216" s="7"/>
      <c r="F216" s="15">
        <f>SUM(F46:F214)</f>
        <v>2171906967.02</v>
      </c>
      <c r="G216" s="7"/>
      <c r="H216" s="7"/>
      <c r="I216" s="7"/>
      <c r="J216" s="15"/>
      <c r="K216" s="15"/>
      <c r="L216" s="15">
        <f>SUM(L46:L214)</f>
        <v>83489063.449999988</v>
      </c>
      <c r="M216" s="18">
        <f>SUM(M46:M214)</f>
        <v>89373503.769999981</v>
      </c>
    </row>
    <row r="217" spans="2:13" x14ac:dyDescent="0.2">
      <c r="B217" s="6"/>
      <c r="C217" s="7"/>
      <c r="D217" s="7"/>
      <c r="E217" s="7"/>
      <c r="F217" s="15"/>
      <c r="G217" s="7"/>
      <c r="H217" s="7"/>
      <c r="I217" s="7"/>
      <c r="J217" s="7"/>
      <c r="K217" s="7"/>
      <c r="L217" s="15"/>
      <c r="M217" s="8"/>
    </row>
    <row r="218" spans="2:13" x14ac:dyDescent="0.2">
      <c r="B218" s="13">
        <f>B214+1</f>
        <v>184</v>
      </c>
      <c r="C218" s="7" t="s">
        <v>260</v>
      </c>
      <c r="D218" s="7"/>
      <c r="E218" s="7"/>
      <c r="F218" s="15">
        <v>185000000</v>
      </c>
      <c r="G218" s="16" t="s">
        <v>261</v>
      </c>
      <c r="H218" s="40" t="s">
        <v>261</v>
      </c>
      <c r="I218" s="16">
        <v>2.7E-2</v>
      </c>
      <c r="J218" s="7"/>
      <c r="K218" s="40" t="s">
        <v>262</v>
      </c>
      <c r="L218" s="15">
        <f>ROUND(F218*I218,2)</f>
        <v>4995000</v>
      </c>
      <c r="M218" s="18">
        <v>6244331.9299999997</v>
      </c>
    </row>
    <row r="219" spans="2:13" x14ac:dyDescent="0.2">
      <c r="B219" s="6"/>
      <c r="C219" s="7"/>
      <c r="D219" s="7"/>
      <c r="E219" s="7"/>
      <c r="F219" s="15"/>
      <c r="G219" s="7"/>
      <c r="H219" s="7"/>
      <c r="I219" s="7"/>
      <c r="J219" s="7"/>
      <c r="K219" s="7"/>
      <c r="L219" s="15"/>
      <c r="M219" s="8"/>
    </row>
    <row r="220" spans="2:13" x14ac:dyDescent="0.2">
      <c r="B220" s="6"/>
      <c r="C220" s="7" t="s">
        <v>41</v>
      </c>
      <c r="D220" s="7"/>
      <c r="E220" s="7"/>
      <c r="F220" s="15">
        <f>F19+F35+F42+F216+F218</f>
        <v>2813355473.1399999</v>
      </c>
      <c r="G220" s="7"/>
      <c r="H220" s="7"/>
      <c r="I220" s="7"/>
      <c r="J220" s="15"/>
      <c r="K220" s="15"/>
      <c r="L220" s="15">
        <f>L19+L35+L42+L216+L218</f>
        <v>108313965.51999998</v>
      </c>
      <c r="M220" s="18">
        <f>M19+M35+M42+M216+M218</f>
        <v>112361639.66999999</v>
      </c>
    </row>
    <row r="221" spans="2:13" x14ac:dyDescent="0.2">
      <c r="B221" s="6"/>
      <c r="C221" s="7"/>
      <c r="D221" s="7"/>
      <c r="E221" s="7"/>
      <c r="F221" s="15"/>
      <c r="G221" s="7"/>
      <c r="H221" s="7"/>
      <c r="I221" s="7"/>
      <c r="J221" s="7"/>
      <c r="K221" s="7"/>
      <c r="L221" s="15"/>
      <c r="M221" s="8"/>
    </row>
    <row r="222" spans="2:13" x14ac:dyDescent="0.2">
      <c r="B222" s="6"/>
      <c r="C222" s="7" t="s">
        <v>42</v>
      </c>
      <c r="D222" s="7"/>
      <c r="E222" s="7"/>
      <c r="F222" s="15"/>
      <c r="G222" s="7"/>
      <c r="H222" s="7"/>
      <c r="I222" s="7"/>
      <c r="J222" s="7"/>
      <c r="K222" s="7"/>
      <c r="L222" s="37">
        <f>ROUND(L220/F220,5)</f>
        <v>3.85E-2</v>
      </c>
      <c r="M222" s="8"/>
    </row>
    <row r="223" spans="2:13" x14ac:dyDescent="0.2">
      <c r="B223" s="6"/>
      <c r="C223" s="7"/>
      <c r="D223" s="7"/>
      <c r="E223" s="7"/>
      <c r="F223" s="15"/>
      <c r="G223" s="7"/>
      <c r="H223" s="7"/>
      <c r="I223" s="7"/>
      <c r="J223" s="7"/>
      <c r="K223" s="7"/>
      <c r="L223" s="15"/>
      <c r="M223" s="8"/>
    </row>
    <row r="224" spans="2:13" x14ac:dyDescent="0.2">
      <c r="B224" s="6"/>
      <c r="C224" s="7" t="s">
        <v>52</v>
      </c>
      <c r="D224" s="7"/>
      <c r="E224" s="7"/>
      <c r="F224" s="15"/>
      <c r="G224" s="7"/>
      <c r="H224" s="7"/>
      <c r="I224" s="7"/>
      <c r="J224" s="7"/>
      <c r="K224" s="7"/>
      <c r="L224" s="15"/>
      <c r="M224" s="42">
        <f>ROUND(M220/F220,5)</f>
        <v>3.9940000000000003E-2</v>
      </c>
    </row>
    <row r="225" spans="2:13" x14ac:dyDescent="0.2">
      <c r="B225" s="6"/>
      <c r="C225" s="27" t="s">
        <v>259</v>
      </c>
      <c r="D225" s="7"/>
      <c r="E225" s="7"/>
      <c r="F225" s="15"/>
      <c r="G225" s="7"/>
      <c r="H225" s="7"/>
      <c r="I225" s="7"/>
      <c r="J225" s="7"/>
      <c r="K225" s="7"/>
      <c r="L225" s="15"/>
      <c r="M225" s="8"/>
    </row>
    <row r="226" spans="2:13" ht="15" thickBot="1" x14ac:dyDescent="0.25">
      <c r="B226" s="20"/>
      <c r="C226" s="30"/>
      <c r="D226" s="21"/>
      <c r="E226" s="21"/>
      <c r="F226" s="22"/>
      <c r="G226" s="21"/>
      <c r="H226" s="21"/>
      <c r="I226" s="21"/>
      <c r="J226" s="21"/>
      <c r="K226" s="21"/>
      <c r="L226" s="22"/>
      <c r="M226" s="24"/>
    </row>
    <row r="227" spans="2:13" ht="15" thickTop="1" x14ac:dyDescent="0.2">
      <c r="B227" s="7"/>
      <c r="C227" s="7"/>
      <c r="D227" s="7"/>
      <c r="E227" s="7"/>
      <c r="F227" s="15"/>
      <c r="G227" s="7"/>
      <c r="H227" s="7"/>
      <c r="I227" s="7"/>
      <c r="J227" s="7"/>
      <c r="K227" s="7"/>
      <c r="L227" s="15"/>
      <c r="M227" s="7"/>
    </row>
    <row r="228" spans="2:13" ht="16.5" x14ac:dyDescent="0.2">
      <c r="C228" s="26" t="s">
        <v>45</v>
      </c>
      <c r="F228" s="5"/>
      <c r="L228" s="5"/>
    </row>
    <row r="229" spans="2:13" x14ac:dyDescent="0.2">
      <c r="F229" s="5"/>
      <c r="L229" s="5"/>
    </row>
    <row r="230" spans="2:13" ht="16.5" x14ac:dyDescent="0.2">
      <c r="C230" s="26" t="s">
        <v>46</v>
      </c>
      <c r="F230" s="5"/>
      <c r="L230" s="5"/>
    </row>
    <row r="231" spans="2:13" x14ac:dyDescent="0.2">
      <c r="F231" s="5"/>
      <c r="L231" s="5"/>
    </row>
    <row r="232" spans="2:13" ht="16.5" x14ac:dyDescent="0.2">
      <c r="C232" s="26" t="s">
        <v>276</v>
      </c>
      <c r="F232" s="5"/>
      <c r="L232" s="5"/>
    </row>
    <row r="233" spans="2:13" x14ac:dyDescent="0.2">
      <c r="F233" s="5"/>
      <c r="L233" s="5"/>
    </row>
    <row r="234" spans="2:13" ht="16.5" x14ac:dyDescent="0.2">
      <c r="C234" s="26" t="s">
        <v>47</v>
      </c>
      <c r="F234" s="5"/>
      <c r="L234" s="5"/>
    </row>
    <row r="236" spans="2:13" ht="16.5" x14ac:dyDescent="0.2">
      <c r="C236" s="26" t="s">
        <v>53</v>
      </c>
    </row>
  </sheetData>
  <mergeCells count="4">
    <mergeCell ref="B3:M3"/>
    <mergeCell ref="B4:M4"/>
    <mergeCell ref="B6:M6"/>
    <mergeCell ref="B7:M7"/>
  </mergeCells>
  <pageMargins left="0.7" right="0.7" top="0.75" bottom="0.75" header="0.3" footer="0.3"/>
  <pageSetup scale="46" fitToHeight="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Calendar Year, Page 1</vt:lpstr>
      <vt:lpstr>Test Year, Page 2</vt:lpstr>
      <vt:lpstr>'Calendar Year, Page 1'!Print_Titles</vt:lpstr>
      <vt:lpstr>'Test Year, Page 2'!Print_Titles</vt:lpstr>
    </vt:vector>
  </TitlesOfParts>
  <Company>East Kentucky Power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Scott</dc:creator>
  <cp:lastModifiedBy>Isaac Scott</cp:lastModifiedBy>
  <cp:lastPrinted>2021-04-12T13:58:57Z</cp:lastPrinted>
  <dcterms:created xsi:type="dcterms:W3CDTF">2017-04-25T14:26:14Z</dcterms:created>
  <dcterms:modified xsi:type="dcterms:W3CDTF">2021-04-12T13:59:13Z</dcterms:modified>
</cp:coreProperties>
</file>