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KPC\postfiling\datarequests\"/>
    </mc:Choice>
  </mc:AlternateContent>
  <xr:revisionPtr revIDLastSave="0" documentId="8_{230E386C-90B3-45B0-B0FC-DB09B7514E1A}" xr6:coauthVersionLast="45" xr6:coauthVersionMax="45" xr10:uidLastSave="{00000000-0000-0000-0000-000000000000}"/>
  <bookViews>
    <workbookView xWindow="1170" yWindow="1170" windowWidth="21600" windowHeight="11325" xr2:uid="{00000000-000D-0000-FFFF-FFFF00000000}"/>
  </bookViews>
  <sheets>
    <sheet name="Table 1" sheetId="3" r:id="rId1"/>
  </sheets>
  <definedNames>
    <definedName name="_xlnm.Print_Area" localSheetId="0">'Table 1'!$A$1:$U$317</definedName>
    <definedName name="_xlnm.Print_Titles" localSheetId="0">'Table 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" i="3" l="1"/>
  <c r="O28" i="3"/>
  <c r="M28" i="3"/>
  <c r="K28" i="3"/>
  <c r="Q17" i="3"/>
  <c r="O17" i="3"/>
  <c r="M17" i="3"/>
  <c r="K17" i="3"/>
  <c r="S17" i="3" l="1"/>
  <c r="S28" i="3"/>
  <c r="Q294" i="3"/>
  <c r="Q293" i="3"/>
  <c r="Q292" i="3"/>
  <c r="Q291" i="3"/>
  <c r="Q290" i="3"/>
  <c r="Q289" i="3"/>
  <c r="Q288" i="3"/>
  <c r="M296" i="3"/>
  <c r="Q282" i="3"/>
  <c r="O282" i="3"/>
  <c r="M282" i="3"/>
  <c r="K282" i="3"/>
  <c r="Q274" i="3"/>
  <c r="O274" i="3"/>
  <c r="M274" i="3"/>
  <c r="K274" i="3"/>
  <c r="Q266" i="3"/>
  <c r="O266" i="3"/>
  <c r="M266" i="3"/>
  <c r="K266" i="3"/>
  <c r="Q260" i="3"/>
  <c r="O260" i="3"/>
  <c r="M260" i="3"/>
  <c r="K260" i="3"/>
  <c r="Q251" i="3"/>
  <c r="O251" i="3"/>
  <c r="M251" i="3"/>
  <c r="K251" i="3"/>
  <c r="Q245" i="3"/>
  <c r="O245" i="3"/>
  <c r="M245" i="3"/>
  <c r="K245" i="3"/>
  <c r="S282" i="3" l="1"/>
  <c r="S251" i="3"/>
  <c r="S274" i="3"/>
  <c r="Q296" i="3"/>
  <c r="S260" i="3"/>
  <c r="S245" i="3"/>
  <c r="S266" i="3"/>
  <c r="K311" i="3" l="1"/>
  <c r="M155" i="3" l="1"/>
  <c r="O155" i="3"/>
  <c r="K155" i="3"/>
  <c r="Q155" i="3"/>
  <c r="S155" i="3" l="1"/>
  <c r="Q81" i="3" l="1"/>
  <c r="O57" i="3"/>
  <c r="Q92" i="3"/>
  <c r="Q57" i="3"/>
  <c r="O92" i="3"/>
  <c r="Q204" i="3"/>
  <c r="Q180" i="3"/>
  <c r="Q132" i="3"/>
  <c r="M66" i="3"/>
  <c r="M57" i="3"/>
  <c r="K42" i="3"/>
  <c r="K81" i="3"/>
  <c r="K204" i="3"/>
  <c r="K180" i="3"/>
  <c r="K132" i="3"/>
  <c r="K120" i="3"/>
  <c r="M42" i="3"/>
  <c r="M81" i="3"/>
  <c r="M204" i="3"/>
  <c r="M180" i="3"/>
  <c r="M132" i="3"/>
  <c r="M120" i="3"/>
  <c r="O42" i="3"/>
  <c r="O81" i="3"/>
  <c r="O204" i="3"/>
  <c r="O180" i="3"/>
  <c r="O132" i="3"/>
  <c r="O120" i="3"/>
  <c r="Q120" i="3"/>
  <c r="O66" i="3"/>
  <c r="K66" i="3"/>
  <c r="K92" i="3"/>
  <c r="Q42" i="3"/>
  <c r="Q66" i="3"/>
  <c r="M92" i="3"/>
  <c r="K57" i="3"/>
  <c r="K94" i="3" l="1"/>
  <c r="O94" i="3"/>
  <c r="Q94" i="3"/>
  <c r="M94" i="3"/>
  <c r="S66" i="3"/>
  <c r="S81" i="3"/>
  <c r="S57" i="3"/>
  <c r="S132" i="3"/>
  <c r="S180" i="3"/>
  <c r="S204" i="3"/>
  <c r="S42" i="3"/>
  <c r="S120" i="3"/>
  <c r="S92" i="3"/>
  <c r="O284" i="3" l="1"/>
  <c r="Q284" i="3"/>
  <c r="K284" i="3"/>
  <c r="M284" i="3"/>
  <c r="S94" i="3"/>
  <c r="O227" i="3" l="1"/>
  <c r="M214" i="3"/>
  <c r="K214" i="3"/>
  <c r="K216" i="3" s="1"/>
  <c r="Q214" i="3"/>
  <c r="O214" i="3"/>
  <c r="O216" i="3" s="1"/>
  <c r="K227" i="3"/>
  <c r="M227" i="3"/>
  <c r="Q227" i="3"/>
  <c r="M235" i="3"/>
  <c r="Q235" i="3"/>
  <c r="K235" i="3"/>
  <c r="O235" i="3"/>
  <c r="S284" i="3"/>
  <c r="K298" i="3" l="1"/>
  <c r="K313" i="3" s="1"/>
  <c r="M216" i="3"/>
  <c r="M298" i="3" s="1"/>
  <c r="O298" i="3"/>
  <c r="S214" i="3"/>
  <c r="Q216" i="3"/>
  <c r="Q298" i="3" s="1"/>
  <c r="S235" i="3"/>
  <c r="S216" i="3" l="1"/>
  <c r="S227" i="3"/>
  <c r="S298" i="3" l="1"/>
</calcChain>
</file>

<file path=xl/sharedStrings.xml><?xml version="1.0" encoding="utf-8"?>
<sst xmlns="http://schemas.openxmlformats.org/spreadsheetml/2006/main" count="610" uniqueCount="165">
  <si>
    <t>NET</t>
  </si>
  <si>
    <t>BOOK</t>
  </si>
  <si>
    <t>COMPOSITE</t>
  </si>
  <si>
    <t>SURVIVOR</t>
  </si>
  <si>
    <t>SALVAGE</t>
  </si>
  <si>
    <t>DEPRECIATION</t>
  </si>
  <si>
    <t>FUTURE</t>
  </si>
  <si>
    <t>REMAINING</t>
  </si>
  <si>
    <t>ACCOUNT</t>
  </si>
  <si>
    <t>CURVE</t>
  </si>
  <si>
    <t>PERCENT</t>
  </si>
  <si>
    <t>RESERVE</t>
  </si>
  <si>
    <t>ACCRUALS</t>
  </si>
  <si>
    <t>AMOUNT</t>
  </si>
  <si>
    <t>RATE</t>
  </si>
  <si>
    <t>LIFE</t>
  </si>
  <si>
    <t xml:space="preserve">STEAM PRODUCTION PLANT </t>
  </si>
  <si>
    <t>STRUCTURES AND IMPROVEMENTS</t>
  </si>
  <si>
    <t xml:space="preserve">TRANSMISSION PLANT </t>
  </si>
  <si>
    <t xml:space="preserve">DISTRIBUTION PLANT </t>
  </si>
  <si>
    <t xml:space="preserve">GENERAL PLANT </t>
  </si>
  <si>
    <t>ACCESSORY ELECTRIC EQUIPMENT</t>
  </si>
  <si>
    <t>MISCELLANEOUS POWER PLANT EQUIPMENT</t>
  </si>
  <si>
    <t xml:space="preserve">STATION EQUIPMENT                   </t>
  </si>
  <si>
    <t xml:space="preserve">TOWERS AND FIXTURES                 </t>
  </si>
  <si>
    <t xml:space="preserve">POLES AND FIXTURES                  </t>
  </si>
  <si>
    <t xml:space="preserve">OVERHEAD CONDUCTORS AND DEVICES     </t>
  </si>
  <si>
    <t>BOILER PLANT EQUIPMENT</t>
  </si>
  <si>
    <t>TURBOGENERATOR UNITS</t>
  </si>
  <si>
    <t>LAND</t>
  </si>
  <si>
    <t>GENERATORS</t>
  </si>
  <si>
    <t xml:space="preserve">OTHER PRODUCTION PLANT </t>
  </si>
  <si>
    <t>ROADS AND TRAILS</t>
  </si>
  <si>
    <t>PRIME MOVERS</t>
  </si>
  <si>
    <t>STATION EQUIPMENT - SCADA</t>
  </si>
  <si>
    <t>LINE TRANSFORMERS</t>
  </si>
  <si>
    <t xml:space="preserve">OFFICE FURNITURE AND EQUIPMENT             </t>
  </si>
  <si>
    <t>OFFICE FURNITURE AND EQUIPMENT - PEOPLESOFT</t>
  </si>
  <si>
    <t xml:space="preserve">TRANSPORTATION EQUIPMENT                   </t>
  </si>
  <si>
    <t xml:space="preserve">STORES EQUIPMENT                           </t>
  </si>
  <si>
    <t xml:space="preserve">TOOLS, SHOP, AND GARAGE EQUIPMENT          </t>
  </si>
  <si>
    <t xml:space="preserve">LABORATORY EQUIPMENT                       </t>
  </si>
  <si>
    <t xml:space="preserve">POWER OPERATED EQUIPMENT                   </t>
  </si>
  <si>
    <t xml:space="preserve">COMMUNICATION EQUIPMENT                    </t>
  </si>
  <si>
    <t xml:space="preserve">MISCELLANEOUS EQUIPMENT                    </t>
  </si>
  <si>
    <t>ORGANIZATION</t>
  </si>
  <si>
    <t>MISCELLANEOUS INTANGIBLE PLANT</t>
  </si>
  <si>
    <t>LAND AND LAND RIGHTS</t>
  </si>
  <si>
    <t>(9)=(8)/(5)</t>
  </si>
  <si>
    <t>(10)=(7)/(8)</t>
  </si>
  <si>
    <t>PROBABLE</t>
  </si>
  <si>
    <t>RETIREMENT</t>
  </si>
  <si>
    <t>DATE</t>
  </si>
  <si>
    <t>COOPER COMMON</t>
  </si>
  <si>
    <t>CENTRAL LAB</t>
  </si>
  <si>
    <t>SPURLOCK COMMON</t>
  </si>
  <si>
    <t>SPURLOCK UNIT 1</t>
  </si>
  <si>
    <t>SPURLOCK UNIT 2</t>
  </si>
  <si>
    <t>SPURLOCK UNIT 3</t>
  </si>
  <si>
    <t>SPURLOCK UNIT 4</t>
  </si>
  <si>
    <t>SPURLOCK UNIT 1 SCRUBBER</t>
  </si>
  <si>
    <t>SPURLOCK UNIT 2 SCRUBBER</t>
  </si>
  <si>
    <t>COOPER UNIT 2 SCRUBBER</t>
  </si>
  <si>
    <t>TOTAL STRUCTURES AND IMPROVEMENTS</t>
  </si>
  <si>
    <t>COOPER UNIT 1</t>
  </si>
  <si>
    <t>COOPER UNIT 2</t>
  </si>
  <si>
    <t>TOTAL BOILER PLANT EQUIPMENT</t>
  </si>
  <si>
    <t>TOTAL TURBOGENERATOR UNITS</t>
  </si>
  <si>
    <t>TOTAL ACCESSORY ELECTRIC EQUIPMENT</t>
  </si>
  <si>
    <t>TOTAL MISCELLANEOUS POWER PLANT EQUIPMENT</t>
  </si>
  <si>
    <t xml:space="preserve">TOTAL STEAM PRODUCTION PLANT </t>
  </si>
  <si>
    <t>BLUEGRASS OLDHAM COMMON</t>
  </si>
  <si>
    <t>BLUEGRASS OLDHAM UNIT 1</t>
  </si>
  <si>
    <t>BLUEGRASS OLDHAM UNIT 2</t>
  </si>
  <si>
    <t>BLUEGRASS OLDHAM UNIT 3</t>
  </si>
  <si>
    <t>SMITH CT COMMON</t>
  </si>
  <si>
    <t>SMITH CT UNIT 2</t>
  </si>
  <si>
    <t>SMITH CT UNIT 1</t>
  </si>
  <si>
    <t>SMITH CT UNIT 3</t>
  </si>
  <si>
    <t>SMITH CT UNIT 4</t>
  </si>
  <si>
    <t>SMITH CT UNIT 5</t>
  </si>
  <si>
    <t>SMITH CT UNIT 6</t>
  </si>
  <si>
    <t>SMITH CT UNIT 7</t>
  </si>
  <si>
    <t>SMITH CT UNIT 9</t>
  </si>
  <si>
    <t>SMITH CT UNIT 10</t>
  </si>
  <si>
    <t>GREEN VALLEY LANDFILL</t>
  </si>
  <si>
    <t>LAUREL RIDGE LANDFILL</t>
  </si>
  <si>
    <t>BAVARIAN LANDFILL</t>
  </si>
  <si>
    <t>PEARL HOLLOW LANDFILL</t>
  </si>
  <si>
    <t>PENDLETON COUNTY LANDFILL</t>
  </si>
  <si>
    <t>TOTAL PRIME MOVERS</t>
  </si>
  <si>
    <t>GLASGOW LANDFILL</t>
  </si>
  <si>
    <t>TOTAL GENERATORS</t>
  </si>
  <si>
    <t xml:space="preserve">TOTAL OTHER PRODUCTION PLANT </t>
  </si>
  <si>
    <t xml:space="preserve">TOTAL TRANSMISSION PLANT </t>
  </si>
  <si>
    <t xml:space="preserve">TOTAL DISTRIBUTION PLANT </t>
  </si>
  <si>
    <t xml:space="preserve">TOTAL GENERAL PLANT </t>
  </si>
  <si>
    <t xml:space="preserve">TOTAL DEPRECIABLE PLANT </t>
  </si>
  <si>
    <t xml:space="preserve">TOTAL ELECTRIC PLANT </t>
  </si>
  <si>
    <t>NONDEPRECIABLE PLANT AND ACCOUNTS NOT STUDIED</t>
  </si>
  <si>
    <t>TOTAL NONDEPRECIABLE PLANT AND ACCOUNTS NOT STUDIED</t>
  </si>
  <si>
    <t>*</t>
  </si>
  <si>
    <t>TABLE 1.  SUMMARY OF ESTIMATED SURVIVOR CURVE, NET SALVAGE PERCENT, ORIGINAL COST, BOOK DEPRECIATION RESERVE</t>
  </si>
  <si>
    <t>ORIGINAL COST</t>
  </si>
  <si>
    <t xml:space="preserve">AS OF </t>
  </si>
  <si>
    <t>DECEMBER 31, 2019</t>
  </si>
  <si>
    <t>85-S1.5</t>
  </si>
  <si>
    <t>50-R2</t>
  </si>
  <si>
    <t>60-R4</t>
  </si>
  <si>
    <t>30-L1</t>
  </si>
  <si>
    <t>55-S1</t>
  </si>
  <si>
    <t>50-S2.5</t>
  </si>
  <si>
    <t>50-R3</t>
  </si>
  <si>
    <t>50-R2.5</t>
  </si>
  <si>
    <t>40-S2.5</t>
  </si>
  <si>
    <t>60-R2</t>
  </si>
  <si>
    <t/>
  </si>
  <si>
    <t>25-S1.5</t>
  </si>
  <si>
    <t>70-R4</t>
  </si>
  <si>
    <t>60-S2</t>
  </si>
  <si>
    <t>35-R2.5</t>
  </si>
  <si>
    <t>65-R4</t>
  </si>
  <si>
    <t>20-SQ</t>
  </si>
  <si>
    <t>15-SQ</t>
  </si>
  <si>
    <t>11-L1.5</t>
  </si>
  <si>
    <t>25-SQ</t>
  </si>
  <si>
    <t>20-R1.5</t>
  </si>
  <si>
    <t>ELECTRIC PLANT</t>
  </si>
  <si>
    <t>AND CALCULATED ANNUAL DEPRECIATION ACCRUALS RELATED TO ELECTRIC PLANT AS OF DECEMBER 31, 2019</t>
  </si>
  <si>
    <t>CALCULATED</t>
  </si>
  <si>
    <t>ANNUAL ACCRUAL</t>
  </si>
  <si>
    <t>FULLY ACCRUED</t>
  </si>
  <si>
    <t>AMORTIZED</t>
  </si>
  <si>
    <t>TOTAL OFFICE FURNITURE AND EQUIPMENT</t>
  </si>
  <si>
    <t>TOTAL OFFICE FURNITURE AND EQUIPMENT - PEOPLESOFT</t>
  </si>
  <si>
    <t>TOTAL TOOLS, SHOP AND GARAGE EQUIPMENT</t>
  </si>
  <si>
    <t>TOTAL LABORATORY EQUIPMENT</t>
  </si>
  <si>
    <t>TOTAL COMMUNICATION EQUIPMENT</t>
  </si>
  <si>
    <t>**</t>
  </si>
  <si>
    <t>TOTAL MISCELLANEOUS EQUIPMENT</t>
  </si>
  <si>
    <t>RESERVE ADJUSTMENT FOR AMORTIZATION</t>
  </si>
  <si>
    <t>TOTAL RESERVE ADJUSTMENT FOR AMORTIZATION</t>
  </si>
  <si>
    <t>***</t>
  </si>
  <si>
    <t>LIFE SPAN PROCEDURE USED.  CURVE SHOWN IS INTERIM SURVIVOR CURVE.</t>
  </si>
  <si>
    <t>10-YEAR AMORTIZATION OF RESERVE ADJUSTMENT RELATED TO IMPLEMENTATION OF AMORTIZATION ACCOUNTING.</t>
  </si>
  <si>
    <t>NEW ADDITIONS WILL UTILIZE A 10% DEPRECIATION RATE BASED ON A 10-SQ SURVIVOR CURVE AND 0% NET SALVAGE.</t>
  </si>
  <si>
    <t>INTANGIBLE PLANT</t>
  </si>
  <si>
    <t>TOTAL INTANGIBLE PLANT</t>
  </si>
  <si>
    <t>10-SQ</t>
  </si>
  <si>
    <t>COOPER COMMON - LANDFILL</t>
  </si>
  <si>
    <t>SQUARE</t>
  </si>
  <si>
    <t>SPURLOCK COMMON - LANDFILL</t>
  </si>
  <si>
    <t>SMITH COMMON - LANDFILL</t>
  </si>
  <si>
    <t>TOTAL LAND AND LAND RIGHTS</t>
  </si>
  <si>
    <t>55-S0.5</t>
  </si>
  <si>
    <t>35-R0.5</t>
  </si>
  <si>
    <t>COOPER COMMON - ACCESS ROAD</t>
  </si>
  <si>
    <t>SPURLOCK COMMON - AMMONIA CONTAINMENT</t>
  </si>
  <si>
    <t>COOPERATIVE SOLAR</t>
  </si>
  <si>
    <t>FUEL HOLDERS, PRODUCERS AND ACCESSORIES</t>
  </si>
  <si>
    <t>TOTAL FUEL HOLDERS, PRODUCERS AND ACCESSORIES</t>
  </si>
  <si>
    <t xml:space="preserve">STATION EQUIPMENT - ENERGY CONTROL SYSTEM       </t>
  </si>
  <si>
    <t>EAST KENTUCKY POWER COOPERATIVE, INC.</t>
  </si>
  <si>
    <t>COMMUNICATION EQUIPMENT - ENERGY CONTROL SYSTEM</t>
  </si>
  <si>
    <t xml:space="preserve">TOOLS, SHOP AND GARAGE EQUIPMENT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</si>
</sst>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_);_(@_)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1" fillId="0" borderId="0"/>
  </cellStyleXfs>
  <cellXfs count="141">
    <xf numFmtId="0" fontId="0" fillId="0" borderId="0" xfId="0" applyAlignment="1"/>
    <xf numFmtId="0" fontId="2" fillId="0" borderId="0" xfId="0" applyNumberFormat="1" applyFont="1" applyFill="1" applyAlignment="1">
      <alignment horizontal="center"/>
    </xf>
    <xf numFmtId="37" fontId="10" fillId="0" borderId="0" xfId="1" applyNumberFormat="1" applyFont="1" applyFill="1" applyBorder="1"/>
    <xf numFmtId="39" fontId="10" fillId="0" borderId="0" xfId="1" applyNumberFormat="1" applyFont="1" applyFill="1" applyBorder="1"/>
    <xf numFmtId="0" fontId="10" fillId="0" borderId="0" xfId="1" applyFont="1" applyFill="1" applyBorder="1"/>
    <xf numFmtId="2" fontId="0" fillId="0" borderId="0" xfId="0" applyNumberFormat="1" applyFill="1"/>
    <xf numFmtId="0" fontId="0" fillId="0" borderId="0" xfId="0" applyFill="1" applyAlignment="1"/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9" fontId="2" fillId="0" borderId="0" xfId="1" applyNumberFormat="1" applyFont="1" applyFill="1"/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/>
    <xf numFmtId="37" fontId="0" fillId="0" borderId="1" xfId="0" applyNumberFormat="1" applyFill="1" applyBorder="1"/>
    <xf numFmtId="0" fontId="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39" fontId="8" fillId="0" borderId="0" xfId="1" applyNumberFormat="1" applyFont="1" applyFill="1"/>
    <xf numFmtId="37" fontId="5" fillId="0" borderId="0" xfId="0" applyNumberFormat="1" applyFont="1" applyFill="1" applyAlignment="1"/>
    <xf numFmtId="0" fontId="4" fillId="0" borderId="0" xfId="0" applyFont="1" applyFill="1" applyAlignment="1"/>
    <xf numFmtId="0" fontId="6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/>
    </xf>
    <xf numFmtId="37" fontId="10" fillId="0" borderId="2" xfId="1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37" fontId="0" fillId="0" borderId="0" xfId="0" applyNumberFormat="1" applyFill="1" applyAlignment="1"/>
    <xf numFmtId="37" fontId="3" fillId="0" borderId="0" xfId="0" applyNumberFormat="1" applyFont="1" applyFill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37" fontId="10" fillId="0" borderId="0" xfId="0" applyNumberFormat="1" applyFont="1" applyFill="1" applyBorder="1"/>
    <xf numFmtId="0" fontId="10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9" fontId="10" fillId="0" borderId="2" xfId="1" applyNumberFormat="1" applyFont="1" applyFill="1" applyBorder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39" fontId="10" fillId="0" borderId="0" xfId="1" applyNumberFormat="1" applyFont="1" applyFill="1"/>
    <xf numFmtId="37" fontId="10" fillId="0" borderId="0" xfId="0" applyNumberFormat="1" applyFont="1" applyFill="1" applyAlignment="1"/>
    <xf numFmtId="0" fontId="2" fillId="0" borderId="0" xfId="0" applyFont="1" applyFill="1" applyAlignment="1"/>
    <xf numFmtId="37" fontId="2" fillId="0" borderId="0" xfId="0" applyNumberFormat="1" applyFont="1" applyFill="1" applyAlignment="1"/>
    <xf numFmtId="39" fontId="2" fillId="0" borderId="2" xfId="1" applyNumberFormat="1" applyFont="1" applyFill="1" applyBorder="1"/>
    <xf numFmtId="39" fontId="8" fillId="0" borderId="3" xfId="1" applyNumberFormat="1" applyFont="1" applyFill="1" applyBorder="1"/>
    <xf numFmtId="37" fontId="5" fillId="0" borderId="3" xfId="0" applyNumberFormat="1" applyFont="1" applyFill="1" applyBorder="1" applyAlignment="1"/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39" fontId="2" fillId="0" borderId="4" xfId="1" applyNumberFormat="1" applyFont="1" applyFill="1" applyBorder="1"/>
    <xf numFmtId="165" fontId="0" fillId="0" borderId="0" xfId="0" applyNumberFormat="1" applyFill="1" applyAlignment="1">
      <alignment wrapText="1"/>
    </xf>
    <xf numFmtId="0" fontId="8" fillId="0" borderId="0" xfId="0" applyFont="1" applyFill="1" applyAlignment="1">
      <alignment horizontal="centerContinuous" wrapText="1"/>
    </xf>
    <xf numFmtId="165" fontId="0" fillId="0" borderId="0" xfId="0" applyNumberFormat="1" applyFill="1" applyAlignment="1">
      <alignment horizontal="centerContinuous" wrapText="1"/>
    </xf>
    <xf numFmtId="165" fontId="3" fillId="0" borderId="0" xfId="0" applyNumberFormat="1" applyFont="1" applyFill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left"/>
    </xf>
    <xf numFmtId="37" fontId="5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165" fontId="3" fillId="0" borderId="2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165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indent="1"/>
    </xf>
    <xf numFmtId="43" fontId="0" fillId="0" borderId="0" xfId="0" applyNumberFormat="1" applyFill="1"/>
    <xf numFmtId="43" fontId="10" fillId="0" borderId="0" xfId="0" applyNumberFormat="1" applyFont="1" applyFill="1" applyAlignment="1"/>
    <xf numFmtId="43" fontId="10" fillId="0" borderId="0" xfId="0" applyNumberFormat="1" applyFont="1" applyFill="1"/>
    <xf numFmtId="43" fontId="2" fillId="0" borderId="0" xfId="0" applyNumberFormat="1" applyFont="1" applyFill="1"/>
    <xf numFmtId="43" fontId="3" fillId="0" borderId="0" xfId="0" applyNumberFormat="1" applyFont="1" applyFill="1"/>
    <xf numFmtId="166" fontId="0" fillId="0" borderId="0" xfId="0" applyNumberFormat="1" applyFill="1"/>
    <xf numFmtId="166" fontId="10" fillId="0" borderId="0" xfId="0" applyNumberFormat="1" applyFont="1" applyFill="1" applyAlignment="1"/>
    <xf numFmtId="166" fontId="10" fillId="0" borderId="0" xfId="0" applyNumberFormat="1" applyFont="1" applyFill="1"/>
    <xf numFmtId="166" fontId="2" fillId="0" borderId="0" xfId="0" applyNumberFormat="1" applyFont="1" applyFill="1"/>
    <xf numFmtId="166" fontId="3" fillId="0" borderId="0" xfId="0" applyNumberFormat="1" applyFont="1" applyFill="1"/>
    <xf numFmtId="166" fontId="5" fillId="0" borderId="0" xfId="0" applyNumberFormat="1" applyFont="1" applyFill="1" applyAlignment="1"/>
    <xf numFmtId="39" fontId="8" fillId="0" borderId="2" xfId="1" applyNumberFormat="1" applyFont="1" applyFill="1" applyBorder="1"/>
    <xf numFmtId="37" fontId="0" fillId="0" borderId="0" xfId="0" applyNumberFormat="1" applyFill="1" applyBorder="1" applyAlignment="1"/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37" fontId="3" fillId="0" borderId="2" xfId="0" applyNumberFormat="1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2" xfId="0" applyNumberFormat="1" applyFont="1" applyFill="1" applyBorder="1" applyAlignment="1">
      <alignment horizontal="centerContinuous"/>
    </xf>
    <xf numFmtId="0" fontId="0" fillId="0" borderId="0" xfId="0" applyAlignment="1">
      <alignment horizontal="left" indent="1"/>
    </xf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2" fillId="0" borderId="0" xfId="0" applyFont="1"/>
    <xf numFmtId="39" fontId="2" fillId="0" borderId="0" xfId="1" applyNumberFormat="1" applyFont="1"/>
    <xf numFmtId="0" fontId="2" fillId="0" borderId="0" xfId="1" applyFont="1"/>
    <xf numFmtId="37" fontId="2" fillId="0" borderId="0" xfId="1" applyNumberFormat="1" applyFont="1"/>
    <xf numFmtId="43" fontId="2" fillId="0" borderId="0" xfId="0" applyNumberFormat="1" applyFont="1"/>
    <xf numFmtId="166" fontId="2" fillId="0" borderId="0" xfId="0" applyNumberFormat="1" applyFont="1"/>
    <xf numFmtId="39" fontId="2" fillId="0" borderId="2" xfId="1" applyNumberFormat="1" applyFont="1" applyBorder="1"/>
    <xf numFmtId="37" fontId="2" fillId="0" borderId="2" xfId="1" applyNumberFormat="1" applyFont="1" applyBorder="1"/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 wrapText="1"/>
    </xf>
    <xf numFmtId="0" fontId="10" fillId="0" borderId="0" xfId="0" applyFont="1" applyFill="1" applyAlignment="1">
      <alignment horizontal="center"/>
    </xf>
    <xf numFmtId="39" fontId="8" fillId="0" borderId="0" xfId="1" applyNumberFormat="1" applyFont="1" applyFill="1" applyBorder="1"/>
    <xf numFmtId="0" fontId="5" fillId="0" borderId="0" xfId="0" applyFont="1" applyFill="1" applyBorder="1" applyAlignment="1"/>
    <xf numFmtId="0" fontId="3" fillId="0" borderId="2" xfId="0" applyFont="1" applyBorder="1" applyAlignment="1">
      <alignment horizontal="center"/>
    </xf>
    <xf numFmtId="39" fontId="3" fillId="0" borderId="0" xfId="1" applyNumberFormat="1" applyFont="1"/>
    <xf numFmtId="0" fontId="3" fillId="0" borderId="0" xfId="0" applyFont="1"/>
    <xf numFmtId="37" fontId="3" fillId="0" borderId="0" xfId="0" applyNumberFormat="1" applyFont="1"/>
    <xf numFmtId="0" fontId="3" fillId="0" borderId="0" xfId="0" applyFont="1" applyAlignment="1">
      <alignment horizontal="left"/>
    </xf>
    <xf numFmtId="2" fontId="0" fillId="0" borderId="0" xfId="0" applyNumberFormat="1"/>
    <xf numFmtId="37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7" fontId="2" fillId="0" borderId="2" xfId="0" applyNumberFormat="1" applyFont="1" applyBorder="1"/>
    <xf numFmtId="37" fontId="3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center"/>
    </xf>
    <xf numFmtId="2" fontId="2" fillId="0" borderId="0" xfId="0" applyNumberFormat="1" applyFont="1"/>
    <xf numFmtId="0" fontId="3" fillId="0" borderId="0" xfId="1" applyFont="1"/>
    <xf numFmtId="37" fontId="3" fillId="0" borderId="0" xfId="1" applyNumberFormat="1" applyFont="1"/>
    <xf numFmtId="43" fontId="3" fillId="0" borderId="0" xfId="0" applyNumberFormat="1" applyFont="1"/>
    <xf numFmtId="165" fontId="0" fillId="0" borderId="0" xfId="0" applyNumberFormat="1" applyAlignment="1">
      <alignment wrapText="1"/>
    </xf>
    <xf numFmtId="37" fontId="0" fillId="0" borderId="0" xfId="0" applyNumberFormat="1"/>
    <xf numFmtId="43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 indent="1"/>
    </xf>
    <xf numFmtId="37" fontId="2" fillId="0" borderId="0" xfId="0" applyNumberFormat="1" applyFont="1" applyFill="1" applyBorder="1" applyAlignment="1"/>
  </cellXfs>
  <cellStyles count="5">
    <cellStyle name="Normal" xfId="0" builtinId="0"/>
    <cellStyle name="Normal 2" xfId="4" xr:uid="{CA1E7BB6-3DF7-4FFE-8C97-F7BA65921D6C}"/>
    <cellStyle name="Normal_Iowa ASL GPAMORT" xfId="1" xr:uid="{00000000-0005-0000-0000-000001000000}"/>
    <cellStyle name="PSChar" xfId="2" xr:uid="{00000000-0005-0000-0000-000002000000}"/>
    <cellStyle name="PSDec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7"/>
  <sheetViews>
    <sheetView tabSelected="1" zoomScale="64" zoomScaleNormal="64" workbookViewId="0">
      <selection activeCell="C257" sqref="C257"/>
    </sheetView>
  </sheetViews>
  <sheetFormatPr defaultColWidth="9.77734375" defaultRowHeight="15" x14ac:dyDescent="0.2"/>
  <cols>
    <col min="1" max="1" width="7.77734375" style="6" customWidth="1"/>
    <col min="2" max="2" width="2.88671875" style="6" customWidth="1"/>
    <col min="3" max="3" width="60.44140625" style="6" customWidth="1"/>
    <col min="4" max="4" width="2.77734375" style="6" customWidth="1"/>
    <col min="5" max="5" width="18.109375" style="6" customWidth="1"/>
    <col min="6" max="6" width="2.77734375" style="6" customWidth="1"/>
    <col min="7" max="7" width="14.109375" style="6" customWidth="1"/>
    <col min="8" max="8" width="2.88671875" style="6" customWidth="1"/>
    <col min="9" max="9" width="14.77734375" style="58" customWidth="1"/>
    <col min="10" max="10" width="2.77734375" style="6" customWidth="1"/>
    <col min="11" max="11" width="23.109375" style="6" customWidth="1"/>
    <col min="12" max="12" width="2.77734375" style="6" customWidth="1"/>
    <col min="13" max="13" width="22.5546875" style="33" customWidth="1"/>
    <col min="14" max="14" width="2.77734375" style="33" customWidth="1"/>
    <col min="15" max="15" width="23.77734375" style="33" customWidth="1"/>
    <col min="16" max="16" width="2.77734375" style="33" customWidth="1"/>
    <col min="17" max="17" width="21.21875" style="33" customWidth="1"/>
    <col min="18" max="18" width="3.33203125" style="6" customWidth="1"/>
    <col min="19" max="19" width="16.109375" style="6" customWidth="1"/>
    <col min="20" max="20" width="2.77734375" style="6" customWidth="1"/>
    <col min="21" max="21" width="15.21875" style="6" customWidth="1"/>
    <col min="22" max="16384" width="9.77734375" style="6"/>
  </cols>
  <sheetData>
    <row r="1" spans="1:23" ht="15.75" x14ac:dyDescent="0.25">
      <c r="A1" s="53" t="s">
        <v>162</v>
      </c>
      <c r="B1" s="29"/>
      <c r="C1" s="29"/>
      <c r="D1" s="29"/>
      <c r="E1" s="29"/>
      <c r="F1" s="29"/>
      <c r="G1" s="29"/>
      <c r="H1" s="29"/>
      <c r="I1" s="5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2"/>
      <c r="W1" s="12"/>
    </row>
    <row r="2" spans="1:23" ht="15.75" x14ac:dyDescent="0.25">
      <c r="A2" s="29"/>
      <c r="B2" s="29"/>
      <c r="C2" s="29"/>
      <c r="D2" s="29"/>
      <c r="E2" s="29"/>
      <c r="F2" s="29"/>
      <c r="G2" s="29"/>
      <c r="H2" s="29"/>
      <c r="I2" s="5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2"/>
      <c r="W2" s="12"/>
    </row>
    <row r="3" spans="1:23" ht="15.75" x14ac:dyDescent="0.25">
      <c r="A3" s="53" t="s">
        <v>102</v>
      </c>
      <c r="B3" s="29"/>
      <c r="C3" s="29"/>
      <c r="D3" s="29"/>
      <c r="E3" s="29"/>
      <c r="F3" s="29"/>
      <c r="G3" s="29"/>
      <c r="H3" s="29"/>
      <c r="I3" s="5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2"/>
      <c r="W3" s="12"/>
    </row>
    <row r="4" spans="1:23" ht="15.75" x14ac:dyDescent="0.25">
      <c r="A4" s="53" t="s">
        <v>128</v>
      </c>
      <c r="B4" s="29"/>
      <c r="C4" s="29"/>
      <c r="D4" s="29"/>
      <c r="E4" s="29"/>
      <c r="F4" s="29"/>
      <c r="G4" s="29"/>
      <c r="H4" s="29"/>
      <c r="I4" s="5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2"/>
      <c r="W4" s="12"/>
    </row>
    <row r="5" spans="1:23" ht="15.75" x14ac:dyDescent="0.25">
      <c r="A5" s="30"/>
      <c r="B5" s="31"/>
      <c r="C5" s="31"/>
      <c r="D5" s="31"/>
      <c r="E5" s="31"/>
      <c r="F5" s="31"/>
      <c r="G5" s="31"/>
      <c r="H5" s="31"/>
      <c r="I5" s="60"/>
      <c r="J5" s="31"/>
      <c r="K5" s="31"/>
      <c r="L5" s="31"/>
      <c r="M5" s="32"/>
      <c r="N5" s="32"/>
      <c r="O5" s="32"/>
      <c r="P5" s="32"/>
      <c r="V5" s="12"/>
      <c r="W5" s="12"/>
    </row>
    <row r="6" spans="1:23" ht="15.75" x14ac:dyDescent="0.25">
      <c r="A6" s="12"/>
      <c r="B6" s="18"/>
      <c r="C6" s="7"/>
      <c r="D6" s="17"/>
      <c r="E6" s="75" t="s">
        <v>50</v>
      </c>
      <c r="F6" s="77"/>
      <c r="G6" s="17"/>
      <c r="H6" s="17"/>
      <c r="I6" s="61" t="s">
        <v>0</v>
      </c>
      <c r="J6" s="17"/>
      <c r="K6" s="77" t="s">
        <v>103</v>
      </c>
      <c r="L6" s="17"/>
      <c r="M6" s="34" t="s">
        <v>1</v>
      </c>
      <c r="N6" s="34"/>
      <c r="O6" s="34"/>
      <c r="P6" s="34"/>
      <c r="Q6" s="95" t="s">
        <v>129</v>
      </c>
      <c r="R6" s="96"/>
      <c r="S6" s="96"/>
      <c r="T6" s="8"/>
      <c r="U6" s="17" t="s">
        <v>2</v>
      </c>
      <c r="V6" s="12"/>
      <c r="W6" s="12"/>
    </row>
    <row r="7" spans="1:23" ht="15.75" x14ac:dyDescent="0.25">
      <c r="A7" s="12"/>
      <c r="B7" s="18"/>
      <c r="C7" s="17"/>
      <c r="D7" s="17"/>
      <c r="E7" s="75" t="s">
        <v>51</v>
      </c>
      <c r="F7" s="77"/>
      <c r="G7" s="17" t="s">
        <v>3</v>
      </c>
      <c r="H7" s="17"/>
      <c r="I7" s="61" t="s">
        <v>4</v>
      </c>
      <c r="J7" s="17"/>
      <c r="K7" s="17" t="s">
        <v>104</v>
      </c>
      <c r="L7" s="17"/>
      <c r="M7" s="34" t="s">
        <v>5</v>
      </c>
      <c r="N7" s="34"/>
      <c r="O7" s="34" t="s">
        <v>6</v>
      </c>
      <c r="P7" s="34"/>
      <c r="Q7" s="97" t="s">
        <v>130</v>
      </c>
      <c r="R7" s="98"/>
      <c r="S7" s="99"/>
      <c r="T7" s="8"/>
      <c r="U7" s="17" t="s">
        <v>7</v>
      </c>
      <c r="V7" s="12"/>
      <c r="W7" s="12"/>
    </row>
    <row r="8" spans="1:23" ht="15.75" x14ac:dyDescent="0.25">
      <c r="A8" s="12"/>
      <c r="B8" s="18"/>
      <c r="C8" s="17" t="s">
        <v>8</v>
      </c>
      <c r="D8" s="17"/>
      <c r="E8" s="71" t="s">
        <v>52</v>
      </c>
      <c r="F8" s="77"/>
      <c r="G8" s="17" t="s">
        <v>9</v>
      </c>
      <c r="H8" s="17"/>
      <c r="I8" s="61" t="s">
        <v>10</v>
      </c>
      <c r="J8" s="17"/>
      <c r="K8" s="93" t="s">
        <v>105</v>
      </c>
      <c r="L8" s="17"/>
      <c r="M8" s="34" t="s">
        <v>11</v>
      </c>
      <c r="N8" s="34"/>
      <c r="O8" s="34" t="s">
        <v>12</v>
      </c>
      <c r="P8" s="34"/>
      <c r="Q8" s="34" t="s">
        <v>13</v>
      </c>
      <c r="R8" s="17"/>
      <c r="S8" s="7" t="s">
        <v>14</v>
      </c>
      <c r="T8" s="8"/>
      <c r="U8" s="17" t="s">
        <v>15</v>
      </c>
      <c r="V8" s="12"/>
      <c r="W8" s="12"/>
    </row>
    <row r="9" spans="1:23" ht="15.75" x14ac:dyDescent="0.25">
      <c r="A9" s="12"/>
      <c r="B9" s="18"/>
      <c r="C9" s="35">
        <v>-1</v>
      </c>
      <c r="D9" s="36"/>
      <c r="E9" s="73">
        <v>-2</v>
      </c>
      <c r="F9" s="36"/>
      <c r="G9" s="62">
        <v>-3</v>
      </c>
      <c r="H9" s="36"/>
      <c r="I9" s="73">
        <v>-4</v>
      </c>
      <c r="J9" s="36"/>
      <c r="K9" s="73">
        <v>-5</v>
      </c>
      <c r="L9" s="72"/>
      <c r="M9" s="73">
        <v>-6</v>
      </c>
      <c r="N9" s="72"/>
      <c r="O9" s="73">
        <v>-7</v>
      </c>
      <c r="P9" s="34"/>
      <c r="Q9" s="35">
        <v>-8</v>
      </c>
      <c r="R9" s="36"/>
      <c r="S9" s="37" t="s">
        <v>48</v>
      </c>
      <c r="U9" s="37" t="s">
        <v>49</v>
      </c>
      <c r="V9" s="12"/>
      <c r="W9" s="12"/>
    </row>
    <row r="10" spans="1:23" ht="15.75" x14ac:dyDescent="0.25">
      <c r="A10" s="12"/>
      <c r="B10" s="18"/>
      <c r="C10" s="36"/>
      <c r="D10" s="36"/>
      <c r="E10" s="36"/>
      <c r="F10" s="36"/>
      <c r="G10" s="36"/>
      <c r="H10" s="36"/>
      <c r="I10" s="61"/>
      <c r="J10" s="36"/>
      <c r="K10" s="36"/>
      <c r="L10" s="36"/>
      <c r="M10" s="34"/>
      <c r="N10" s="34"/>
      <c r="O10" s="34"/>
      <c r="P10" s="34"/>
      <c r="Q10" s="34"/>
      <c r="R10" s="36"/>
      <c r="S10" s="36"/>
      <c r="U10" s="36"/>
      <c r="V10" s="12"/>
      <c r="W10" s="12"/>
    </row>
    <row r="11" spans="1:23" ht="15.75" x14ac:dyDescent="0.25">
      <c r="A11" s="12"/>
      <c r="B11" s="18"/>
      <c r="C11" s="94" t="s">
        <v>127</v>
      </c>
      <c r="D11" s="36"/>
      <c r="E11" s="36"/>
      <c r="F11" s="36"/>
      <c r="G11" s="36"/>
      <c r="H11" s="36"/>
      <c r="I11" s="61"/>
      <c r="J11" s="36"/>
      <c r="K11" s="36"/>
      <c r="L11" s="36"/>
      <c r="M11" s="72"/>
      <c r="N11" s="72"/>
      <c r="O11" s="72"/>
      <c r="P11" s="72"/>
      <c r="Q11" s="72"/>
      <c r="R11" s="36"/>
      <c r="S11" s="36"/>
      <c r="U11" s="36"/>
      <c r="V11" s="12"/>
      <c r="W11" s="12"/>
    </row>
    <row r="12" spans="1:23" ht="15.75" x14ac:dyDescent="0.25">
      <c r="A12" s="12"/>
      <c r="B12" s="18"/>
      <c r="C12" s="94"/>
      <c r="D12" s="36"/>
      <c r="E12" s="36"/>
      <c r="F12" s="36"/>
      <c r="G12" s="36"/>
      <c r="H12" s="36"/>
      <c r="I12" s="61"/>
      <c r="J12" s="36"/>
      <c r="K12" s="36"/>
      <c r="L12" s="36"/>
      <c r="M12" s="72"/>
      <c r="N12" s="72"/>
      <c r="O12" s="72"/>
      <c r="P12" s="72"/>
      <c r="Q12" s="72"/>
      <c r="R12" s="36"/>
      <c r="S12" s="36"/>
      <c r="U12" s="36"/>
      <c r="V12" s="12"/>
      <c r="W12" s="12"/>
    </row>
    <row r="13" spans="1:23" ht="15.75" x14ac:dyDescent="0.25">
      <c r="A13" s="101"/>
      <c r="B13" s="119"/>
      <c r="C13" s="117" t="s">
        <v>146</v>
      </c>
      <c r="D13" s="36"/>
      <c r="E13" s="36"/>
      <c r="F13" s="36"/>
      <c r="G13" s="36"/>
      <c r="H13" s="36"/>
      <c r="I13" s="61"/>
      <c r="J13" s="36"/>
      <c r="K13" s="36"/>
      <c r="L13" s="36"/>
      <c r="M13" s="72"/>
      <c r="N13" s="72"/>
      <c r="O13" s="72"/>
      <c r="P13" s="72"/>
      <c r="Q13" s="72"/>
      <c r="R13" s="36"/>
      <c r="S13" s="36"/>
      <c r="U13" s="36"/>
      <c r="V13" s="12"/>
      <c r="W13" s="12"/>
    </row>
    <row r="14" spans="1:23" ht="15.75" x14ac:dyDescent="0.25">
      <c r="A14" s="101"/>
      <c r="B14" s="119"/>
      <c r="C14" s="130"/>
      <c r="D14" s="36"/>
      <c r="E14" s="36"/>
      <c r="F14" s="36"/>
      <c r="G14" s="36"/>
      <c r="H14" s="36"/>
      <c r="I14" s="61"/>
      <c r="J14" s="36"/>
      <c r="K14" s="36"/>
      <c r="L14" s="36"/>
      <c r="M14" s="72"/>
      <c r="N14" s="72"/>
      <c r="O14" s="72"/>
      <c r="P14" s="72"/>
      <c r="Q14" s="72"/>
      <c r="R14" s="36"/>
      <c r="S14" s="36"/>
      <c r="U14" s="36"/>
      <c r="V14" s="12"/>
      <c r="W14" s="12"/>
    </row>
    <row r="15" spans="1:23" ht="15.75" x14ac:dyDescent="0.25">
      <c r="A15" s="131">
        <v>303</v>
      </c>
      <c r="B15" s="104"/>
      <c r="C15" s="104" t="s">
        <v>46</v>
      </c>
      <c r="D15" s="36"/>
      <c r="E15" s="36"/>
      <c r="F15" s="36"/>
      <c r="G15" s="102" t="s">
        <v>148</v>
      </c>
      <c r="H15" s="102" t="s">
        <v>116</v>
      </c>
      <c r="I15" s="103">
        <v>0</v>
      </c>
      <c r="J15" s="104"/>
      <c r="K15" s="110">
        <v>2333311.0499999998</v>
      </c>
      <c r="L15" s="106"/>
      <c r="M15" s="111">
        <v>1134520</v>
      </c>
      <c r="N15" s="107"/>
      <c r="O15" s="111">
        <v>1198791</v>
      </c>
      <c r="P15" s="107"/>
      <c r="Q15" s="111">
        <v>266398</v>
      </c>
      <c r="R15" s="104"/>
      <c r="S15" s="108">
        <v>11.42</v>
      </c>
      <c r="T15" s="104"/>
      <c r="U15" s="109">
        <v>4.5</v>
      </c>
      <c r="V15" s="12"/>
      <c r="W15" s="12"/>
    </row>
    <row r="16" spans="1:23" ht="15.75" x14ac:dyDescent="0.25">
      <c r="A16" s="101"/>
      <c r="B16" s="119"/>
      <c r="C16" s="130"/>
      <c r="D16" s="36"/>
      <c r="E16" s="36"/>
      <c r="F16" s="36"/>
      <c r="G16" s="36"/>
      <c r="H16" s="36"/>
      <c r="I16" s="61"/>
      <c r="J16" s="36"/>
      <c r="K16" s="36"/>
      <c r="L16" s="36"/>
      <c r="M16" s="72"/>
      <c r="N16" s="72"/>
      <c r="O16" s="72"/>
      <c r="P16" s="72"/>
      <c r="Q16" s="72"/>
      <c r="R16" s="36"/>
      <c r="S16" s="36"/>
      <c r="U16" s="36"/>
      <c r="V16" s="12"/>
      <c r="W16" s="12"/>
    </row>
    <row r="17" spans="1:23" ht="15.75" x14ac:dyDescent="0.25">
      <c r="A17" s="101"/>
      <c r="B17" s="119"/>
      <c r="C17" s="121" t="s">
        <v>147</v>
      </c>
      <c r="D17" s="36"/>
      <c r="E17" s="36"/>
      <c r="F17" s="36"/>
      <c r="G17" s="36"/>
      <c r="H17" s="36"/>
      <c r="I17" s="61"/>
      <c r="J17" s="36"/>
      <c r="K17" s="118">
        <f>SUBTOTAL(9,K15:K16)</f>
        <v>2333311.0499999998</v>
      </c>
      <c r="L17" s="132"/>
      <c r="M17" s="133">
        <f>SUBTOTAL(9,M15:M16)</f>
        <v>1134520</v>
      </c>
      <c r="N17" s="133"/>
      <c r="O17" s="133">
        <f>SUBTOTAL(9,O15:O16)</f>
        <v>1198791</v>
      </c>
      <c r="P17" s="133"/>
      <c r="Q17" s="133">
        <f>SUBTOTAL(9,Q15:Q16)</f>
        <v>266398</v>
      </c>
      <c r="R17" s="119"/>
      <c r="S17" s="134">
        <f>+ROUND(Q17/K17*100,2)</f>
        <v>11.42</v>
      </c>
      <c r="U17" s="36"/>
      <c r="V17" s="12"/>
      <c r="W17" s="12"/>
    </row>
    <row r="18" spans="1:23" ht="15.75" x14ac:dyDescent="0.25">
      <c r="A18" s="12"/>
      <c r="B18" s="18"/>
      <c r="C18" s="36"/>
      <c r="D18" s="36"/>
      <c r="E18" s="36"/>
      <c r="F18" s="36"/>
      <c r="G18" s="36"/>
      <c r="H18" s="36"/>
      <c r="I18" s="61"/>
      <c r="J18" s="36"/>
      <c r="K18" s="36"/>
      <c r="L18" s="36"/>
      <c r="M18" s="72"/>
      <c r="N18" s="72"/>
      <c r="O18" s="72"/>
      <c r="P18" s="72"/>
      <c r="Q18" s="72"/>
      <c r="R18" s="36"/>
      <c r="S18" s="36"/>
      <c r="U18" s="36"/>
      <c r="V18" s="12"/>
      <c r="W18" s="12"/>
    </row>
    <row r="19" spans="1:23" ht="15.75" x14ac:dyDescent="0.25">
      <c r="A19" s="12"/>
      <c r="C19" s="7" t="s">
        <v>16</v>
      </c>
      <c r="M19" s="10"/>
      <c r="N19" s="10"/>
      <c r="O19" s="10"/>
      <c r="P19" s="10"/>
      <c r="Q19" s="10"/>
      <c r="S19" s="11"/>
      <c r="U19" s="5"/>
      <c r="V19" s="12"/>
      <c r="W19" s="12"/>
    </row>
    <row r="20" spans="1:23" ht="15.75" x14ac:dyDescent="0.25">
      <c r="A20" s="12"/>
      <c r="C20" s="13"/>
      <c r="M20" s="10"/>
      <c r="N20" s="10"/>
      <c r="O20" s="10"/>
      <c r="P20" s="10"/>
      <c r="Q20" s="10"/>
      <c r="S20" s="80"/>
      <c r="U20" s="85"/>
      <c r="V20" s="12"/>
      <c r="W20" s="12"/>
    </row>
    <row r="21" spans="1:23" x14ac:dyDescent="0.2">
      <c r="A21" s="131">
        <v>310.10000000000002</v>
      </c>
      <c r="B21" s="104"/>
      <c r="C21" s="104" t="s">
        <v>47</v>
      </c>
      <c r="D21" s="101"/>
      <c r="E21" s="101"/>
      <c r="F21" s="101"/>
      <c r="G21" s="101"/>
      <c r="H21" s="101"/>
      <c r="I21" s="135"/>
      <c r="J21" s="101"/>
      <c r="K21" s="101"/>
      <c r="L21" s="101"/>
      <c r="M21" s="136"/>
      <c r="N21" s="136"/>
      <c r="O21" s="136"/>
      <c r="P21" s="136"/>
      <c r="Q21" s="136"/>
      <c r="R21" s="101"/>
      <c r="S21" s="137"/>
      <c r="T21" s="101"/>
      <c r="U21" s="138"/>
      <c r="V21" s="12"/>
      <c r="W21" s="12"/>
    </row>
    <row r="22" spans="1:23" x14ac:dyDescent="0.2">
      <c r="A22" s="101"/>
      <c r="B22" s="101"/>
      <c r="C22" s="139" t="s">
        <v>149</v>
      </c>
      <c r="D22" s="104"/>
      <c r="E22" s="102">
        <v>2030</v>
      </c>
      <c r="F22" s="104"/>
      <c r="G22" s="102" t="s">
        <v>150</v>
      </c>
      <c r="H22" s="102" t="s">
        <v>101</v>
      </c>
      <c r="I22" s="103">
        <v>0</v>
      </c>
      <c r="J22" s="104"/>
      <c r="K22" s="105">
        <v>5325571.5599999996</v>
      </c>
      <c r="L22" s="106"/>
      <c r="M22" s="107">
        <v>0</v>
      </c>
      <c r="N22" s="107"/>
      <c r="O22" s="107">
        <v>5325572</v>
      </c>
      <c r="P22" s="107"/>
      <c r="Q22" s="107">
        <v>507197</v>
      </c>
      <c r="R22" s="104"/>
      <c r="S22" s="108">
        <v>9.52</v>
      </c>
      <c r="T22" s="104"/>
      <c r="U22" s="109">
        <v>10.5</v>
      </c>
      <c r="V22" s="12"/>
      <c r="W22" s="12"/>
    </row>
    <row r="23" spans="1:23" x14ac:dyDescent="0.2">
      <c r="A23" s="101"/>
      <c r="B23" s="101"/>
      <c r="C23" s="139" t="s">
        <v>156</v>
      </c>
      <c r="D23" s="104"/>
      <c r="E23" s="102">
        <v>2030</v>
      </c>
      <c r="F23" s="104"/>
      <c r="G23" s="102" t="s">
        <v>150</v>
      </c>
      <c r="H23" s="102" t="s">
        <v>101</v>
      </c>
      <c r="I23" s="103">
        <v>0</v>
      </c>
      <c r="J23" s="104"/>
      <c r="K23" s="105">
        <v>480134.08</v>
      </c>
      <c r="L23" s="106"/>
      <c r="M23" s="107">
        <v>0</v>
      </c>
      <c r="N23" s="107"/>
      <c r="O23" s="107">
        <v>480134</v>
      </c>
      <c r="P23" s="107"/>
      <c r="Q23" s="107">
        <v>45727</v>
      </c>
      <c r="R23" s="104"/>
      <c r="S23" s="108">
        <v>9.52</v>
      </c>
      <c r="T23" s="104"/>
      <c r="U23" s="109">
        <v>10.5</v>
      </c>
      <c r="V23" s="12"/>
      <c r="W23" s="12"/>
    </row>
    <row r="24" spans="1:23" x14ac:dyDescent="0.2">
      <c r="A24" s="101"/>
      <c r="B24" s="101"/>
      <c r="C24" s="139" t="s">
        <v>151</v>
      </c>
      <c r="D24" s="104"/>
      <c r="E24" s="102">
        <v>2049</v>
      </c>
      <c r="F24" s="104"/>
      <c r="G24" s="102" t="s">
        <v>150</v>
      </c>
      <c r="H24" s="102" t="s">
        <v>101</v>
      </c>
      <c r="I24" s="103">
        <v>0</v>
      </c>
      <c r="J24" s="104"/>
      <c r="K24" s="105">
        <v>20170029.309999999</v>
      </c>
      <c r="L24" s="106"/>
      <c r="M24" s="107">
        <v>0</v>
      </c>
      <c r="N24" s="107"/>
      <c r="O24" s="107">
        <v>20170029</v>
      </c>
      <c r="P24" s="107"/>
      <c r="Q24" s="107">
        <v>683730</v>
      </c>
      <c r="R24" s="104"/>
      <c r="S24" s="108">
        <v>3.39</v>
      </c>
      <c r="T24" s="104"/>
      <c r="U24" s="109">
        <v>29.5</v>
      </c>
      <c r="V24" s="12"/>
      <c r="W24" s="12"/>
    </row>
    <row r="25" spans="1:23" x14ac:dyDescent="0.2">
      <c r="A25" s="101"/>
      <c r="B25" s="101"/>
      <c r="C25" s="139" t="s">
        <v>157</v>
      </c>
      <c r="D25" s="104"/>
      <c r="E25" s="102">
        <v>2049</v>
      </c>
      <c r="F25" s="104"/>
      <c r="G25" s="102" t="s">
        <v>150</v>
      </c>
      <c r="H25" s="102" t="s">
        <v>101</v>
      </c>
      <c r="I25" s="103">
        <v>0</v>
      </c>
      <c r="J25" s="104"/>
      <c r="K25" s="105">
        <v>1050779.8600000001</v>
      </c>
      <c r="L25" s="106"/>
      <c r="M25" s="107">
        <v>0</v>
      </c>
      <c r="N25" s="107"/>
      <c r="O25" s="107">
        <v>1050780</v>
      </c>
      <c r="P25" s="107"/>
      <c r="Q25" s="107">
        <v>35620</v>
      </c>
      <c r="R25" s="104"/>
      <c r="S25" s="108">
        <v>3.39</v>
      </c>
      <c r="T25" s="104"/>
      <c r="U25" s="109">
        <v>29.5</v>
      </c>
      <c r="V25" s="12"/>
      <c r="W25" s="12"/>
    </row>
    <row r="26" spans="1:23" x14ac:dyDescent="0.2">
      <c r="A26" s="101"/>
      <c r="B26" s="101"/>
      <c r="C26" s="139" t="s">
        <v>152</v>
      </c>
      <c r="D26" s="104"/>
      <c r="E26" s="102">
        <v>2026</v>
      </c>
      <c r="F26" s="104"/>
      <c r="G26" s="102" t="s">
        <v>150</v>
      </c>
      <c r="H26" s="102" t="s">
        <v>101</v>
      </c>
      <c r="I26" s="103">
        <v>0</v>
      </c>
      <c r="J26" s="104"/>
      <c r="K26" s="110">
        <v>6050424.8700000001</v>
      </c>
      <c r="L26" s="106"/>
      <c r="M26" s="111">
        <v>1462186</v>
      </c>
      <c r="N26" s="107"/>
      <c r="O26" s="111">
        <v>4588239</v>
      </c>
      <c r="P26" s="107"/>
      <c r="Q26" s="111">
        <v>705883</v>
      </c>
      <c r="R26" s="104"/>
      <c r="S26" s="108">
        <v>11.67</v>
      </c>
      <c r="T26" s="104"/>
      <c r="U26" s="109">
        <v>6.5</v>
      </c>
      <c r="V26" s="12"/>
      <c r="W26" s="12"/>
    </row>
    <row r="27" spans="1:23" ht="15.75" x14ac:dyDescent="0.25">
      <c r="A27" s="12"/>
      <c r="C27" s="55"/>
      <c r="M27" s="10"/>
      <c r="N27" s="10"/>
      <c r="O27" s="10"/>
      <c r="P27" s="10"/>
      <c r="Q27" s="10"/>
      <c r="S27" s="80"/>
      <c r="U27" s="85"/>
      <c r="V27" s="12"/>
      <c r="W27" s="12"/>
    </row>
    <row r="28" spans="1:23" x14ac:dyDescent="0.2">
      <c r="A28" s="12"/>
      <c r="C28" s="104" t="s">
        <v>153</v>
      </c>
      <c r="K28" s="105">
        <f>SUBTOTAL(9,K22:K27)</f>
        <v>33076939.68</v>
      </c>
      <c r="L28" s="106"/>
      <c r="M28" s="107">
        <f>SUBTOTAL(9,M22:M27)</f>
        <v>1462186</v>
      </c>
      <c r="N28" s="107"/>
      <c r="O28" s="107">
        <f>SUBTOTAL(9,O22:O27)</f>
        <v>31614754</v>
      </c>
      <c r="P28" s="107"/>
      <c r="Q28" s="107">
        <f>SUBTOTAL(9,Q22:Q27)</f>
        <v>1978157</v>
      </c>
      <c r="R28" s="104"/>
      <c r="S28" s="108">
        <f>+ROUND(Q28/K28*100,2)</f>
        <v>5.98</v>
      </c>
      <c r="U28" s="85"/>
      <c r="V28" s="12"/>
      <c r="W28" s="12"/>
    </row>
    <row r="29" spans="1:23" ht="15.75" x14ac:dyDescent="0.25">
      <c r="A29" s="12"/>
      <c r="C29" s="55"/>
      <c r="M29" s="10"/>
      <c r="N29" s="10"/>
      <c r="O29" s="10"/>
      <c r="P29" s="10"/>
      <c r="Q29" s="10"/>
      <c r="S29" s="80"/>
      <c r="U29" s="85"/>
      <c r="V29" s="12"/>
      <c r="W29" s="12"/>
    </row>
    <row r="30" spans="1:23" s="14" customFormat="1" x14ac:dyDescent="0.2">
      <c r="A30" s="38">
        <v>311</v>
      </c>
      <c r="B30" s="24"/>
      <c r="C30" s="56" t="s">
        <v>17</v>
      </c>
      <c r="D30" s="24"/>
      <c r="E30" s="24"/>
      <c r="F30" s="24"/>
      <c r="G30" s="24"/>
      <c r="H30" s="24"/>
      <c r="I30" s="64"/>
      <c r="J30" s="24"/>
      <c r="K30" s="24"/>
      <c r="L30" s="24"/>
      <c r="M30" s="39"/>
      <c r="N30" s="39"/>
      <c r="O30" s="39"/>
      <c r="P30" s="39"/>
      <c r="Q30" s="39"/>
      <c r="S30" s="81"/>
      <c r="U30" s="86"/>
      <c r="V30" s="40"/>
      <c r="W30" s="40"/>
    </row>
    <row r="31" spans="1:23" s="14" customFormat="1" x14ac:dyDescent="0.2">
      <c r="A31" s="38"/>
      <c r="B31" s="24"/>
      <c r="C31" s="79" t="s">
        <v>54</v>
      </c>
      <c r="D31" s="24"/>
      <c r="E31" s="78">
        <v>2030</v>
      </c>
      <c r="F31" s="24"/>
      <c r="G31" s="41" t="s">
        <v>106</v>
      </c>
      <c r="H31" s="41" t="s">
        <v>101</v>
      </c>
      <c r="I31" s="63">
        <v>0</v>
      </c>
      <c r="J31" s="24"/>
      <c r="K31" s="3">
        <v>619445.56000000006</v>
      </c>
      <c r="L31" s="4"/>
      <c r="M31" s="2">
        <v>501279</v>
      </c>
      <c r="N31" s="2"/>
      <c r="O31" s="2">
        <v>118167</v>
      </c>
      <c r="P31" s="2"/>
      <c r="Q31" s="2">
        <v>11477</v>
      </c>
      <c r="S31" s="82">
        <v>1.85</v>
      </c>
      <c r="U31" s="87">
        <v>10.3</v>
      </c>
      <c r="V31" s="40"/>
    </row>
    <row r="32" spans="1:23" s="14" customFormat="1" x14ac:dyDescent="0.2">
      <c r="A32" s="38"/>
      <c r="B32" s="24"/>
      <c r="C32" s="79" t="s">
        <v>53</v>
      </c>
      <c r="D32" s="24"/>
      <c r="E32" s="78">
        <v>2030</v>
      </c>
      <c r="F32" s="24"/>
      <c r="G32" s="41" t="s">
        <v>106</v>
      </c>
      <c r="H32" s="41" t="s">
        <v>101</v>
      </c>
      <c r="I32" s="63">
        <v>-5</v>
      </c>
      <c r="J32" s="24"/>
      <c r="K32" s="3">
        <v>11599889.130000001</v>
      </c>
      <c r="L32" s="4"/>
      <c r="M32" s="2">
        <v>8333766</v>
      </c>
      <c r="N32" s="2"/>
      <c r="O32" s="2">
        <v>3846118</v>
      </c>
      <c r="P32" s="2"/>
      <c r="Q32" s="2">
        <v>372847</v>
      </c>
      <c r="S32" s="82">
        <v>3.21</v>
      </c>
      <c r="U32" s="87">
        <v>10.3</v>
      </c>
      <c r="V32" s="40"/>
      <c r="W32" s="40"/>
    </row>
    <row r="33" spans="1:23" s="14" customFormat="1" x14ac:dyDescent="0.2">
      <c r="A33" s="38"/>
      <c r="B33" s="24"/>
      <c r="C33" s="79" t="s">
        <v>62</v>
      </c>
      <c r="D33" s="24"/>
      <c r="E33" s="78">
        <v>2030</v>
      </c>
      <c r="F33" s="24"/>
      <c r="G33" s="41" t="s">
        <v>106</v>
      </c>
      <c r="H33" s="41" t="s">
        <v>101</v>
      </c>
      <c r="I33" s="63">
        <v>-5</v>
      </c>
      <c r="J33" s="24"/>
      <c r="K33" s="3">
        <v>16839214.859999999</v>
      </c>
      <c r="L33" s="4"/>
      <c r="M33" s="2">
        <v>7532370</v>
      </c>
      <c r="N33" s="2"/>
      <c r="O33" s="2">
        <v>10148806</v>
      </c>
      <c r="P33" s="2"/>
      <c r="Q33" s="2">
        <v>969322</v>
      </c>
      <c r="S33" s="82">
        <v>5.76</v>
      </c>
      <c r="U33" s="87">
        <v>10.5</v>
      </c>
      <c r="V33" s="40"/>
      <c r="W33" s="40"/>
    </row>
    <row r="34" spans="1:23" s="14" customFormat="1" x14ac:dyDescent="0.2">
      <c r="A34" s="38"/>
      <c r="B34" s="24"/>
      <c r="C34" s="79" t="s">
        <v>55</v>
      </c>
      <c r="D34" s="24"/>
      <c r="E34" s="78">
        <v>2049</v>
      </c>
      <c r="F34" s="24"/>
      <c r="G34" s="41" t="s">
        <v>106</v>
      </c>
      <c r="H34" s="41" t="s">
        <v>101</v>
      </c>
      <c r="I34" s="63">
        <v>-7</v>
      </c>
      <c r="J34" s="24"/>
      <c r="K34" s="3">
        <v>29901164.98</v>
      </c>
      <c r="L34" s="4"/>
      <c r="M34" s="2">
        <v>4504371</v>
      </c>
      <c r="N34" s="2"/>
      <c r="O34" s="2">
        <v>27489876</v>
      </c>
      <c r="P34" s="2"/>
      <c r="Q34" s="2">
        <v>945554</v>
      </c>
      <c r="S34" s="82">
        <v>3.16</v>
      </c>
      <c r="U34" s="87">
        <v>29.1</v>
      </c>
      <c r="V34" s="40"/>
      <c r="W34" s="40"/>
    </row>
    <row r="35" spans="1:23" s="14" customFormat="1" x14ac:dyDescent="0.2">
      <c r="A35" s="38"/>
      <c r="B35" s="24"/>
      <c r="C35" s="79" t="s">
        <v>56</v>
      </c>
      <c r="D35" s="24"/>
      <c r="E35" s="78">
        <v>2040</v>
      </c>
      <c r="F35" s="24"/>
      <c r="G35" s="41" t="s">
        <v>106</v>
      </c>
      <c r="H35" s="41" t="s">
        <v>101</v>
      </c>
      <c r="I35" s="63">
        <v>-7</v>
      </c>
      <c r="J35" s="24"/>
      <c r="K35" s="3">
        <v>27841989</v>
      </c>
      <c r="L35" s="4"/>
      <c r="M35" s="2">
        <v>17909967</v>
      </c>
      <c r="N35" s="2"/>
      <c r="O35" s="2">
        <v>11880961</v>
      </c>
      <c r="P35" s="2"/>
      <c r="Q35" s="2">
        <v>614994</v>
      </c>
      <c r="S35" s="82">
        <v>2.21</v>
      </c>
      <c r="U35" s="87">
        <v>19.3</v>
      </c>
      <c r="V35" s="40"/>
      <c r="W35" s="40"/>
    </row>
    <row r="36" spans="1:23" s="14" customFormat="1" x14ac:dyDescent="0.2">
      <c r="A36" s="38"/>
      <c r="B36" s="24"/>
      <c r="C36" s="79" t="s">
        <v>57</v>
      </c>
      <c r="D36" s="24"/>
      <c r="E36" s="78">
        <v>2042</v>
      </c>
      <c r="F36" s="24"/>
      <c r="G36" s="41" t="s">
        <v>106</v>
      </c>
      <c r="H36" s="41" t="s">
        <v>101</v>
      </c>
      <c r="I36" s="63">
        <v>-7</v>
      </c>
      <c r="J36" s="24"/>
      <c r="K36" s="3">
        <v>34657321.799999997</v>
      </c>
      <c r="L36" s="4"/>
      <c r="M36" s="2">
        <v>23943936</v>
      </c>
      <c r="N36" s="2"/>
      <c r="O36" s="2">
        <v>13139398</v>
      </c>
      <c r="P36" s="2"/>
      <c r="Q36" s="2">
        <v>627228</v>
      </c>
      <c r="S36" s="82">
        <v>1.81</v>
      </c>
      <c r="U36" s="87">
        <v>20.9</v>
      </c>
      <c r="V36" s="40"/>
      <c r="W36" s="40"/>
    </row>
    <row r="37" spans="1:23" s="14" customFormat="1" x14ac:dyDescent="0.2">
      <c r="A37" s="38"/>
      <c r="B37" s="24"/>
      <c r="C37" s="79" t="s">
        <v>58</v>
      </c>
      <c r="D37" s="24"/>
      <c r="E37" s="78">
        <v>2045</v>
      </c>
      <c r="F37" s="24"/>
      <c r="G37" s="41" t="s">
        <v>106</v>
      </c>
      <c r="H37" s="41" t="s">
        <v>101</v>
      </c>
      <c r="I37" s="63">
        <v>-7</v>
      </c>
      <c r="J37" s="24"/>
      <c r="K37" s="3">
        <v>135424737.28999999</v>
      </c>
      <c r="L37" s="4"/>
      <c r="M37" s="2">
        <v>43162292</v>
      </c>
      <c r="N37" s="2"/>
      <c r="O37" s="2">
        <v>101742177</v>
      </c>
      <c r="P37" s="2"/>
      <c r="Q37" s="2">
        <v>4087225</v>
      </c>
      <c r="S37" s="82">
        <v>3.02</v>
      </c>
      <c r="U37" s="87">
        <v>24.9</v>
      </c>
      <c r="V37" s="40"/>
      <c r="W37" s="40"/>
    </row>
    <row r="38" spans="1:23" s="14" customFormat="1" x14ac:dyDescent="0.2">
      <c r="A38" s="38"/>
      <c r="B38" s="24"/>
      <c r="C38" s="79" t="s">
        <v>59</v>
      </c>
      <c r="D38" s="24"/>
      <c r="E38" s="78">
        <v>2049</v>
      </c>
      <c r="F38" s="24"/>
      <c r="G38" s="41" t="s">
        <v>106</v>
      </c>
      <c r="H38" s="41" t="s">
        <v>101</v>
      </c>
      <c r="I38" s="63">
        <v>-7</v>
      </c>
      <c r="J38" s="24"/>
      <c r="K38" s="3">
        <v>91915875.079999998</v>
      </c>
      <c r="L38" s="4"/>
      <c r="M38" s="2">
        <v>9800259</v>
      </c>
      <c r="N38" s="2"/>
      <c r="O38" s="2">
        <v>88549727</v>
      </c>
      <c r="P38" s="2"/>
      <c r="Q38" s="2">
        <v>3069934</v>
      </c>
      <c r="S38" s="82">
        <v>3.34</v>
      </c>
      <c r="U38" s="87">
        <v>28.8</v>
      </c>
      <c r="V38" s="40"/>
      <c r="W38" s="40"/>
    </row>
    <row r="39" spans="1:23" s="14" customFormat="1" x14ac:dyDescent="0.2">
      <c r="A39" s="38"/>
      <c r="B39" s="24"/>
      <c r="C39" s="79" t="s">
        <v>60</v>
      </c>
      <c r="D39" s="24"/>
      <c r="E39" s="78">
        <v>2040</v>
      </c>
      <c r="F39" s="24"/>
      <c r="G39" s="41" t="s">
        <v>106</v>
      </c>
      <c r="H39" s="41" t="s">
        <v>101</v>
      </c>
      <c r="I39" s="63">
        <v>-7</v>
      </c>
      <c r="J39" s="24"/>
      <c r="K39" s="3">
        <v>25289573.359999999</v>
      </c>
      <c r="L39" s="4"/>
      <c r="M39" s="2">
        <v>9007550</v>
      </c>
      <c r="N39" s="2"/>
      <c r="O39" s="2">
        <v>18052293</v>
      </c>
      <c r="P39" s="2"/>
      <c r="Q39" s="2">
        <v>890592</v>
      </c>
      <c r="S39" s="82">
        <v>3.52</v>
      </c>
      <c r="U39" s="87">
        <v>20.3</v>
      </c>
      <c r="V39" s="40"/>
      <c r="W39" s="40"/>
    </row>
    <row r="40" spans="1:23" s="14" customFormat="1" x14ac:dyDescent="0.2">
      <c r="A40" s="38"/>
      <c r="B40" s="24"/>
      <c r="C40" s="79" t="s">
        <v>61</v>
      </c>
      <c r="D40" s="24"/>
      <c r="E40" s="78">
        <v>2042</v>
      </c>
      <c r="F40" s="24"/>
      <c r="G40" s="41" t="s">
        <v>106</v>
      </c>
      <c r="H40" s="41" t="s">
        <v>101</v>
      </c>
      <c r="I40" s="63">
        <v>-7</v>
      </c>
      <c r="J40" s="24"/>
      <c r="K40" s="43">
        <v>22341947.210000001</v>
      </c>
      <c r="L40" s="4"/>
      <c r="M40" s="27">
        <v>8045353</v>
      </c>
      <c r="N40" s="2"/>
      <c r="O40" s="27">
        <v>15860531</v>
      </c>
      <c r="P40" s="2"/>
      <c r="Q40" s="27">
        <v>714438</v>
      </c>
      <c r="S40" s="82">
        <v>3.2</v>
      </c>
      <c r="U40" s="87">
        <v>22.2</v>
      </c>
      <c r="V40" s="40"/>
      <c r="W40" s="40"/>
    </row>
    <row r="41" spans="1:23" s="14" customFormat="1" x14ac:dyDescent="0.2">
      <c r="A41" s="38"/>
      <c r="B41" s="24"/>
      <c r="C41" s="54"/>
      <c r="D41" s="24"/>
      <c r="E41" s="24"/>
      <c r="F41" s="24"/>
      <c r="G41" s="41"/>
      <c r="H41" s="41"/>
      <c r="I41" s="63"/>
      <c r="J41" s="24"/>
      <c r="K41" s="3"/>
      <c r="L41" s="4"/>
      <c r="M41" s="2"/>
      <c r="N41" s="2"/>
      <c r="O41" s="2"/>
      <c r="P41" s="2"/>
      <c r="Q41" s="2"/>
      <c r="S41" s="82"/>
      <c r="U41" s="87"/>
      <c r="V41" s="40"/>
      <c r="W41" s="40"/>
    </row>
    <row r="42" spans="1:23" s="14" customFormat="1" x14ac:dyDescent="0.2">
      <c r="A42" s="38"/>
      <c r="B42" s="24"/>
      <c r="C42" s="54" t="s">
        <v>63</v>
      </c>
      <c r="D42" s="24"/>
      <c r="E42" s="24"/>
      <c r="F42" s="24"/>
      <c r="G42" s="41"/>
      <c r="H42" s="41"/>
      <c r="I42" s="63"/>
      <c r="J42" s="24"/>
      <c r="K42" s="3">
        <f>SUBTOTAL(9,K31:K41)</f>
        <v>396431158.26999998</v>
      </c>
      <c r="L42" s="4"/>
      <c r="M42" s="2">
        <f>SUBTOTAL(9,M31:M41)</f>
        <v>132741143</v>
      </c>
      <c r="N42" s="2"/>
      <c r="O42" s="2">
        <f>SUBTOTAL(9,O31:O41)</f>
        <v>290828054</v>
      </c>
      <c r="P42" s="2"/>
      <c r="Q42" s="2">
        <f>SUBTOTAL(9,Q31:Q41)</f>
        <v>12303611</v>
      </c>
      <c r="S42" s="83">
        <f>+ROUND(Q42/K42*100,2)</f>
        <v>3.1</v>
      </c>
      <c r="T42" s="48"/>
      <c r="U42" s="88"/>
      <c r="V42" s="40"/>
      <c r="W42" s="40"/>
    </row>
    <row r="43" spans="1:23" s="14" customFormat="1" x14ac:dyDescent="0.2">
      <c r="A43" s="38"/>
      <c r="B43" s="24"/>
      <c r="C43" s="23"/>
      <c r="D43" s="24"/>
      <c r="E43" s="24"/>
      <c r="F43" s="24"/>
      <c r="G43" s="41"/>
      <c r="H43" s="41"/>
      <c r="I43" s="63"/>
      <c r="J43" s="24"/>
      <c r="K43" s="3"/>
      <c r="L43" s="4"/>
      <c r="M43" s="2"/>
      <c r="N43" s="2"/>
      <c r="O43" s="2"/>
      <c r="P43" s="2"/>
      <c r="Q43" s="2"/>
      <c r="S43" s="82"/>
      <c r="U43" s="87"/>
      <c r="V43" s="40"/>
      <c r="W43" s="40"/>
    </row>
    <row r="44" spans="1:23" s="14" customFormat="1" x14ac:dyDescent="0.2">
      <c r="A44" s="38">
        <v>312</v>
      </c>
      <c r="B44" s="24"/>
      <c r="C44" s="54" t="s">
        <v>27</v>
      </c>
      <c r="D44" s="24"/>
      <c r="E44" s="24"/>
      <c r="F44" s="24"/>
      <c r="G44" s="41"/>
      <c r="H44" s="41"/>
      <c r="I44" s="63"/>
      <c r="J44" s="24"/>
      <c r="K44" s="3"/>
      <c r="L44" s="4"/>
      <c r="M44" s="2"/>
      <c r="N44" s="2"/>
      <c r="O44" s="2"/>
      <c r="P44" s="2"/>
      <c r="Q44" s="2"/>
      <c r="S44" s="82"/>
      <c r="U44" s="87"/>
      <c r="V44" s="40"/>
      <c r="W44" s="40"/>
    </row>
    <row r="45" spans="1:23" s="14" customFormat="1" x14ac:dyDescent="0.2">
      <c r="A45" s="38"/>
      <c r="B45" s="24"/>
      <c r="C45" s="79" t="s">
        <v>53</v>
      </c>
      <c r="D45" s="24"/>
      <c r="E45" s="78">
        <v>2030</v>
      </c>
      <c r="F45" s="24"/>
      <c r="G45" s="41" t="s">
        <v>154</v>
      </c>
      <c r="H45" s="41" t="s">
        <v>101</v>
      </c>
      <c r="I45" s="63">
        <v>-5</v>
      </c>
      <c r="J45" s="24"/>
      <c r="K45" s="3">
        <v>102794003.59</v>
      </c>
      <c r="L45" s="4"/>
      <c r="M45" s="2">
        <v>66700151</v>
      </c>
      <c r="N45" s="2"/>
      <c r="O45" s="2">
        <v>41233553</v>
      </c>
      <c r="P45" s="2"/>
      <c r="Q45" s="2">
        <v>4110747</v>
      </c>
      <c r="S45" s="82">
        <v>4</v>
      </c>
      <c r="U45" s="87">
        <v>10</v>
      </c>
      <c r="V45" s="40"/>
      <c r="W45" s="40"/>
    </row>
    <row r="46" spans="1:23" s="14" customFormat="1" x14ac:dyDescent="0.2">
      <c r="A46" s="38"/>
      <c r="B46" s="24"/>
      <c r="C46" s="79" t="s">
        <v>64</v>
      </c>
      <c r="D46" s="24"/>
      <c r="E46" s="78">
        <v>2030</v>
      </c>
      <c r="F46" s="24"/>
      <c r="G46" s="41" t="s">
        <v>154</v>
      </c>
      <c r="H46" s="41" t="s">
        <v>101</v>
      </c>
      <c r="I46" s="63">
        <v>-5</v>
      </c>
      <c r="J46" s="24"/>
      <c r="K46" s="3">
        <v>14959125.039999999</v>
      </c>
      <c r="L46" s="4"/>
      <c r="M46" s="2">
        <v>4819574</v>
      </c>
      <c r="N46" s="2"/>
      <c r="O46" s="2">
        <v>10887507</v>
      </c>
      <c r="P46" s="2"/>
      <c r="Q46" s="2">
        <v>1053970</v>
      </c>
      <c r="S46" s="82">
        <v>7.05</v>
      </c>
      <c r="U46" s="87">
        <v>10.3</v>
      </c>
      <c r="V46" s="40"/>
      <c r="W46" s="40"/>
    </row>
    <row r="47" spans="1:23" s="14" customFormat="1" x14ac:dyDescent="0.2">
      <c r="A47" s="38"/>
      <c r="B47" s="24"/>
      <c r="C47" s="79" t="s">
        <v>65</v>
      </c>
      <c r="D47" s="24"/>
      <c r="E47" s="78">
        <v>2030</v>
      </c>
      <c r="F47" s="24"/>
      <c r="G47" s="41" t="s">
        <v>154</v>
      </c>
      <c r="H47" s="41" t="s">
        <v>101</v>
      </c>
      <c r="I47" s="63">
        <v>-5</v>
      </c>
      <c r="J47" s="24"/>
      <c r="K47" s="3">
        <v>1476057.99</v>
      </c>
      <c r="L47" s="4"/>
      <c r="M47" s="2">
        <v>320975</v>
      </c>
      <c r="N47" s="2"/>
      <c r="O47" s="2">
        <v>1228886</v>
      </c>
      <c r="P47" s="2"/>
      <c r="Q47" s="2">
        <v>118541</v>
      </c>
      <c r="S47" s="82">
        <v>8.0299999999999994</v>
      </c>
      <c r="U47" s="87">
        <v>10.4</v>
      </c>
      <c r="V47" s="40"/>
      <c r="W47" s="40"/>
    </row>
    <row r="48" spans="1:23" s="14" customFormat="1" x14ac:dyDescent="0.2">
      <c r="A48" s="38"/>
      <c r="B48" s="24"/>
      <c r="C48" s="79" t="s">
        <v>62</v>
      </c>
      <c r="D48" s="24"/>
      <c r="E48" s="78">
        <v>2030</v>
      </c>
      <c r="F48" s="24"/>
      <c r="G48" s="41" t="s">
        <v>154</v>
      </c>
      <c r="H48" s="41" t="s">
        <v>101</v>
      </c>
      <c r="I48" s="63">
        <v>-5</v>
      </c>
      <c r="J48" s="24"/>
      <c r="K48" s="3">
        <v>194151378.75</v>
      </c>
      <c r="L48" s="4"/>
      <c r="M48" s="2">
        <v>86850256.75</v>
      </c>
      <c r="N48" s="2"/>
      <c r="O48" s="2">
        <v>117008691</v>
      </c>
      <c r="P48" s="2"/>
      <c r="Q48" s="2">
        <v>11404356</v>
      </c>
      <c r="S48" s="82">
        <v>5.87</v>
      </c>
      <c r="U48" s="87">
        <v>10.3</v>
      </c>
      <c r="V48" s="40"/>
      <c r="W48" s="40"/>
    </row>
    <row r="49" spans="1:23" s="14" customFormat="1" x14ac:dyDescent="0.2">
      <c r="A49" s="38"/>
      <c r="B49" s="24"/>
      <c r="C49" s="79" t="s">
        <v>55</v>
      </c>
      <c r="D49" s="24"/>
      <c r="E49" s="78">
        <v>2049</v>
      </c>
      <c r="F49" s="24"/>
      <c r="G49" s="41" t="s">
        <v>154</v>
      </c>
      <c r="H49" s="41" t="s">
        <v>101</v>
      </c>
      <c r="I49" s="63">
        <v>-7</v>
      </c>
      <c r="J49" s="24"/>
      <c r="K49" s="3">
        <v>47303061.5</v>
      </c>
      <c r="L49" s="4"/>
      <c r="M49" s="2">
        <v>11032731.539999999</v>
      </c>
      <c r="N49" s="2"/>
      <c r="O49" s="2">
        <v>39581544</v>
      </c>
      <c r="P49" s="2"/>
      <c r="Q49" s="2">
        <v>1487587</v>
      </c>
      <c r="S49" s="82">
        <v>3.14</v>
      </c>
      <c r="U49" s="87">
        <v>26.6</v>
      </c>
      <c r="V49" s="40"/>
      <c r="W49" s="40"/>
    </row>
    <row r="50" spans="1:23" s="14" customFormat="1" x14ac:dyDescent="0.2">
      <c r="A50" s="38"/>
      <c r="B50" s="24"/>
      <c r="C50" s="79" t="s">
        <v>56</v>
      </c>
      <c r="D50" s="24"/>
      <c r="E50" s="78">
        <v>2040</v>
      </c>
      <c r="F50" s="24"/>
      <c r="G50" s="41" t="s">
        <v>154</v>
      </c>
      <c r="H50" s="41" t="s">
        <v>101</v>
      </c>
      <c r="I50" s="63">
        <v>-7</v>
      </c>
      <c r="J50" s="24"/>
      <c r="K50" s="3">
        <v>207072332.59</v>
      </c>
      <c r="L50" s="4"/>
      <c r="M50" s="2">
        <v>100727355.12</v>
      </c>
      <c r="N50" s="2"/>
      <c r="O50" s="2">
        <v>120840041</v>
      </c>
      <c r="P50" s="2"/>
      <c r="Q50" s="2">
        <v>6574732</v>
      </c>
      <c r="S50" s="82">
        <v>3.18</v>
      </c>
      <c r="U50" s="87">
        <v>18.399999999999999</v>
      </c>
      <c r="V50" s="40"/>
      <c r="W50" s="40"/>
    </row>
    <row r="51" spans="1:23" s="14" customFormat="1" x14ac:dyDescent="0.2">
      <c r="A51" s="38"/>
      <c r="B51" s="24"/>
      <c r="C51" s="79" t="s">
        <v>57</v>
      </c>
      <c r="D51" s="24"/>
      <c r="E51" s="78">
        <v>2042</v>
      </c>
      <c r="F51" s="24"/>
      <c r="G51" s="41" t="s">
        <v>154</v>
      </c>
      <c r="H51" s="41" t="s">
        <v>101</v>
      </c>
      <c r="I51" s="63">
        <v>-7</v>
      </c>
      <c r="J51" s="24"/>
      <c r="K51" s="3">
        <v>264954492.52000001</v>
      </c>
      <c r="L51" s="4"/>
      <c r="M51" s="2">
        <v>148127711.71000001</v>
      </c>
      <c r="N51" s="2"/>
      <c r="O51" s="2">
        <v>135373595</v>
      </c>
      <c r="P51" s="2"/>
      <c r="Q51" s="2">
        <v>6988909</v>
      </c>
      <c r="S51" s="82">
        <v>2.64</v>
      </c>
      <c r="U51" s="87">
        <v>19.399999999999999</v>
      </c>
      <c r="V51" s="40"/>
      <c r="W51" s="40"/>
    </row>
    <row r="52" spans="1:23" s="14" customFormat="1" x14ac:dyDescent="0.2">
      <c r="A52" s="38"/>
      <c r="B52" s="24"/>
      <c r="C52" s="79" t="s">
        <v>58</v>
      </c>
      <c r="D52" s="24"/>
      <c r="E52" s="78">
        <v>2045</v>
      </c>
      <c r="F52" s="24"/>
      <c r="G52" s="41" t="s">
        <v>154</v>
      </c>
      <c r="H52" s="41" t="s">
        <v>101</v>
      </c>
      <c r="I52" s="63">
        <v>-7</v>
      </c>
      <c r="J52" s="24"/>
      <c r="K52" s="3">
        <v>182163077.56</v>
      </c>
      <c r="L52" s="4"/>
      <c r="M52" s="2">
        <v>55645311.229999997</v>
      </c>
      <c r="N52" s="2"/>
      <c r="O52" s="2">
        <v>139269182</v>
      </c>
      <c r="P52" s="2"/>
      <c r="Q52" s="2">
        <v>6110529</v>
      </c>
      <c r="S52" s="82">
        <v>3.35</v>
      </c>
      <c r="U52" s="87">
        <v>22.8</v>
      </c>
      <c r="V52" s="40"/>
      <c r="W52" s="40"/>
    </row>
    <row r="53" spans="1:23" s="14" customFormat="1" x14ac:dyDescent="0.2">
      <c r="A53" s="38"/>
      <c r="B53" s="24"/>
      <c r="C53" s="79" t="s">
        <v>59</v>
      </c>
      <c r="D53" s="24"/>
      <c r="E53" s="78">
        <v>2049</v>
      </c>
      <c r="F53" s="24"/>
      <c r="G53" s="41" t="s">
        <v>154</v>
      </c>
      <c r="H53" s="41" t="s">
        <v>101</v>
      </c>
      <c r="I53" s="63">
        <v>-7</v>
      </c>
      <c r="J53" s="24"/>
      <c r="K53" s="3">
        <v>310905410.86000001</v>
      </c>
      <c r="L53" s="4"/>
      <c r="M53" s="2">
        <v>33139433.84</v>
      </c>
      <c r="N53" s="2"/>
      <c r="O53" s="2">
        <v>299529356</v>
      </c>
      <c r="P53" s="2"/>
      <c r="Q53" s="2">
        <v>11408395</v>
      </c>
      <c r="S53" s="82">
        <v>3.67</v>
      </c>
      <c r="U53" s="87">
        <v>26.3</v>
      </c>
      <c r="V53" s="40"/>
      <c r="W53" s="40"/>
    </row>
    <row r="54" spans="1:23" s="14" customFormat="1" x14ac:dyDescent="0.2">
      <c r="A54" s="38"/>
      <c r="B54" s="24"/>
      <c r="C54" s="79" t="s">
        <v>60</v>
      </c>
      <c r="D54" s="24"/>
      <c r="E54" s="78">
        <v>2040</v>
      </c>
      <c r="F54" s="24"/>
      <c r="G54" s="41" t="s">
        <v>154</v>
      </c>
      <c r="H54" s="41" t="s">
        <v>101</v>
      </c>
      <c r="I54" s="63">
        <v>-7</v>
      </c>
      <c r="J54" s="24"/>
      <c r="K54" s="3">
        <v>102930250.29000001</v>
      </c>
      <c r="L54" s="4"/>
      <c r="M54" s="2">
        <v>36988548</v>
      </c>
      <c r="N54" s="2"/>
      <c r="O54" s="2">
        <v>73146820</v>
      </c>
      <c r="P54" s="2"/>
      <c r="Q54" s="2">
        <v>3829676</v>
      </c>
      <c r="S54" s="82">
        <v>3.72</v>
      </c>
      <c r="U54" s="87">
        <v>19.100000000000001</v>
      </c>
      <c r="V54" s="40"/>
      <c r="W54" s="40"/>
    </row>
    <row r="55" spans="1:23" s="14" customFormat="1" x14ac:dyDescent="0.2">
      <c r="A55" s="38"/>
      <c r="B55" s="24"/>
      <c r="C55" s="79" t="s">
        <v>61</v>
      </c>
      <c r="D55" s="24"/>
      <c r="E55" s="78">
        <v>2042</v>
      </c>
      <c r="F55" s="24"/>
      <c r="G55" s="41" t="s">
        <v>154</v>
      </c>
      <c r="H55" s="41" t="s">
        <v>101</v>
      </c>
      <c r="I55" s="63">
        <v>-7</v>
      </c>
      <c r="J55" s="24"/>
      <c r="K55" s="43">
        <v>157598866.33000001</v>
      </c>
      <c r="L55" s="4"/>
      <c r="M55" s="27">
        <v>57451408</v>
      </c>
      <c r="N55" s="2"/>
      <c r="O55" s="27">
        <v>111179379</v>
      </c>
      <c r="P55" s="2"/>
      <c r="Q55" s="27">
        <v>5355461</v>
      </c>
      <c r="S55" s="82">
        <v>3.4</v>
      </c>
      <c r="U55" s="87">
        <v>20.8</v>
      </c>
      <c r="V55" s="40"/>
      <c r="W55" s="40"/>
    </row>
    <row r="56" spans="1:23" s="14" customFormat="1" x14ac:dyDescent="0.2">
      <c r="A56" s="38"/>
      <c r="B56" s="24"/>
      <c r="C56" s="54"/>
      <c r="D56" s="24"/>
      <c r="E56" s="78"/>
      <c r="F56" s="24"/>
      <c r="G56" s="41"/>
      <c r="H56" s="41"/>
      <c r="I56" s="63"/>
      <c r="J56" s="24"/>
      <c r="K56" s="3"/>
      <c r="L56" s="4"/>
      <c r="M56" s="2"/>
      <c r="N56" s="2"/>
      <c r="O56" s="2"/>
      <c r="P56" s="2"/>
      <c r="Q56" s="2"/>
      <c r="S56" s="82"/>
      <c r="U56" s="87"/>
      <c r="V56" s="40"/>
      <c r="W56" s="40"/>
    </row>
    <row r="57" spans="1:23" s="14" customFormat="1" x14ac:dyDescent="0.2">
      <c r="A57" s="38"/>
      <c r="B57" s="24"/>
      <c r="C57" s="54" t="s">
        <v>66</v>
      </c>
      <c r="D57" s="24"/>
      <c r="E57" s="24"/>
      <c r="F57" s="24"/>
      <c r="G57" s="41"/>
      <c r="H57" s="41"/>
      <c r="I57" s="63"/>
      <c r="J57" s="24"/>
      <c r="K57" s="3">
        <f>SUBTOTAL(9,K45:K56)</f>
        <v>1586308057.02</v>
      </c>
      <c r="L57" s="4"/>
      <c r="M57" s="2">
        <f>SUBTOTAL(9,M45:M56)</f>
        <v>601803456.19000006</v>
      </c>
      <c r="N57" s="2"/>
      <c r="O57" s="2">
        <f>SUBTOTAL(9,O45:O56)</f>
        <v>1089278554</v>
      </c>
      <c r="P57" s="2"/>
      <c r="Q57" s="2">
        <f>SUBTOTAL(9,Q45:Q56)</f>
        <v>58442903</v>
      </c>
      <c r="S57" s="83">
        <f>+ROUND(Q57/K57*100,2)</f>
        <v>3.68</v>
      </c>
      <c r="T57" s="48"/>
      <c r="U57" s="88"/>
      <c r="V57" s="40"/>
      <c r="W57" s="40"/>
    </row>
    <row r="58" spans="1:23" s="14" customFormat="1" x14ac:dyDescent="0.2">
      <c r="A58" s="38"/>
      <c r="B58" s="24"/>
      <c r="C58" s="23"/>
      <c r="D58" s="24"/>
      <c r="E58" s="24"/>
      <c r="F58" s="24"/>
      <c r="G58" s="41"/>
      <c r="H58" s="41"/>
      <c r="I58" s="63"/>
      <c r="J58" s="24"/>
      <c r="K58" s="3"/>
      <c r="L58" s="4"/>
      <c r="M58" s="2"/>
      <c r="N58" s="2"/>
      <c r="O58" s="2"/>
      <c r="P58" s="2"/>
      <c r="Q58" s="2"/>
      <c r="S58" s="82"/>
      <c r="U58" s="87"/>
      <c r="V58" s="40"/>
      <c r="W58" s="40"/>
    </row>
    <row r="59" spans="1:23" s="14" customFormat="1" x14ac:dyDescent="0.2">
      <c r="A59" s="38">
        <v>314</v>
      </c>
      <c r="B59" s="24"/>
      <c r="C59" s="54" t="s">
        <v>28</v>
      </c>
      <c r="D59" s="24"/>
      <c r="E59" s="24"/>
      <c r="F59" s="24"/>
      <c r="G59" s="41"/>
      <c r="H59" s="41"/>
      <c r="I59" s="63"/>
      <c r="J59" s="24"/>
      <c r="K59" s="3"/>
      <c r="L59" s="4"/>
      <c r="M59" s="2"/>
      <c r="N59" s="2"/>
      <c r="O59" s="2"/>
      <c r="P59" s="2"/>
      <c r="Q59" s="2"/>
      <c r="S59" s="82"/>
      <c r="U59" s="87"/>
      <c r="V59" s="40"/>
      <c r="W59" s="40"/>
    </row>
    <row r="60" spans="1:23" s="14" customFormat="1" x14ac:dyDescent="0.2">
      <c r="A60" s="38"/>
      <c r="B60" s="24"/>
      <c r="C60" s="79" t="s">
        <v>53</v>
      </c>
      <c r="D60" s="24"/>
      <c r="E60" s="78">
        <v>2030</v>
      </c>
      <c r="F60" s="24"/>
      <c r="G60" s="41" t="s">
        <v>107</v>
      </c>
      <c r="H60" s="41" t="s">
        <v>101</v>
      </c>
      <c r="I60" s="63">
        <v>-5</v>
      </c>
      <c r="J60" s="24"/>
      <c r="K60" s="3">
        <v>23714956.780000001</v>
      </c>
      <c r="L60" s="4"/>
      <c r="M60" s="2">
        <v>17101082</v>
      </c>
      <c r="N60" s="2"/>
      <c r="O60" s="2">
        <v>7799623</v>
      </c>
      <c r="P60" s="2"/>
      <c r="Q60" s="2">
        <v>812009</v>
      </c>
      <c r="S60" s="82">
        <v>3.42</v>
      </c>
      <c r="U60" s="87">
        <v>9.6</v>
      </c>
      <c r="V60" s="40"/>
      <c r="W60" s="40"/>
    </row>
    <row r="61" spans="1:23" s="14" customFormat="1" x14ac:dyDescent="0.2">
      <c r="A61" s="38"/>
      <c r="B61" s="24"/>
      <c r="C61" s="79" t="s">
        <v>56</v>
      </c>
      <c r="D61" s="24"/>
      <c r="E61" s="78">
        <v>2040</v>
      </c>
      <c r="F61" s="24"/>
      <c r="G61" s="41" t="s">
        <v>107</v>
      </c>
      <c r="H61" s="41" t="s">
        <v>101</v>
      </c>
      <c r="I61" s="63">
        <v>-7</v>
      </c>
      <c r="J61" s="24"/>
      <c r="K61" s="3">
        <v>33699815.289999999</v>
      </c>
      <c r="L61" s="4"/>
      <c r="M61" s="2">
        <v>21499392</v>
      </c>
      <c r="N61" s="2"/>
      <c r="O61" s="2">
        <v>14559410</v>
      </c>
      <c r="P61" s="2"/>
      <c r="Q61" s="2">
        <v>884400</v>
      </c>
      <c r="S61" s="82">
        <v>2.62</v>
      </c>
      <c r="U61" s="87">
        <v>16.5</v>
      </c>
      <c r="V61" s="40"/>
      <c r="W61" s="40"/>
    </row>
    <row r="62" spans="1:23" s="14" customFormat="1" x14ac:dyDescent="0.2">
      <c r="A62" s="38"/>
      <c r="B62" s="24"/>
      <c r="C62" s="79" t="s">
        <v>57</v>
      </c>
      <c r="D62" s="24"/>
      <c r="E62" s="78">
        <v>2042</v>
      </c>
      <c r="F62" s="24"/>
      <c r="G62" s="41" t="s">
        <v>107</v>
      </c>
      <c r="H62" s="41" t="s">
        <v>101</v>
      </c>
      <c r="I62" s="63">
        <v>-7</v>
      </c>
      <c r="J62" s="24"/>
      <c r="K62" s="3">
        <v>60137136.600000001</v>
      </c>
      <c r="L62" s="4"/>
      <c r="M62" s="2">
        <v>34021115</v>
      </c>
      <c r="N62" s="2"/>
      <c r="O62" s="2">
        <v>30325621</v>
      </c>
      <c r="P62" s="2"/>
      <c r="Q62" s="2">
        <v>1606261</v>
      </c>
      <c r="S62" s="82">
        <v>2.67</v>
      </c>
      <c r="U62" s="87">
        <v>18.899999999999999</v>
      </c>
      <c r="V62" s="40"/>
      <c r="W62" s="40"/>
    </row>
    <row r="63" spans="1:23" s="14" customFormat="1" x14ac:dyDescent="0.2">
      <c r="A63" s="38"/>
      <c r="B63" s="24"/>
      <c r="C63" s="79" t="s">
        <v>58</v>
      </c>
      <c r="D63" s="24"/>
      <c r="E63" s="78">
        <v>2045</v>
      </c>
      <c r="F63" s="24"/>
      <c r="G63" s="41" t="s">
        <v>107</v>
      </c>
      <c r="H63" s="41" t="s">
        <v>101</v>
      </c>
      <c r="I63" s="63">
        <v>-7</v>
      </c>
      <c r="J63" s="24"/>
      <c r="K63" s="3">
        <v>80408959.549999997</v>
      </c>
      <c r="L63" s="4"/>
      <c r="M63" s="2">
        <v>25108153</v>
      </c>
      <c r="N63" s="2"/>
      <c r="O63" s="2">
        <v>60929434</v>
      </c>
      <c r="P63" s="2"/>
      <c r="Q63" s="2">
        <v>2646915</v>
      </c>
      <c r="S63" s="82">
        <v>3.29</v>
      </c>
      <c r="U63" s="87">
        <v>23</v>
      </c>
      <c r="V63" s="40"/>
      <c r="W63" s="40"/>
    </row>
    <row r="64" spans="1:23" s="14" customFormat="1" x14ac:dyDescent="0.2">
      <c r="A64" s="38"/>
      <c r="B64" s="24"/>
      <c r="C64" s="79" t="s">
        <v>59</v>
      </c>
      <c r="D64" s="24"/>
      <c r="E64" s="78">
        <v>2049</v>
      </c>
      <c r="F64" s="24"/>
      <c r="G64" s="41" t="s">
        <v>107</v>
      </c>
      <c r="H64" s="41" t="s">
        <v>101</v>
      </c>
      <c r="I64" s="63">
        <v>-7</v>
      </c>
      <c r="J64" s="24"/>
      <c r="K64" s="43">
        <v>80239064.25</v>
      </c>
      <c r="L64" s="4"/>
      <c r="M64" s="27">
        <v>6017115</v>
      </c>
      <c r="N64" s="2"/>
      <c r="O64" s="27">
        <v>79838684</v>
      </c>
      <c r="P64" s="2"/>
      <c r="Q64" s="27">
        <v>2960611</v>
      </c>
      <c r="S64" s="82">
        <v>3.69</v>
      </c>
      <c r="U64" s="87">
        <v>27</v>
      </c>
      <c r="V64" s="40"/>
      <c r="W64" s="40"/>
    </row>
    <row r="65" spans="1:23" s="14" customFormat="1" x14ac:dyDescent="0.2">
      <c r="A65" s="38"/>
      <c r="B65" s="24"/>
      <c r="C65" s="54"/>
      <c r="D65" s="24"/>
      <c r="E65" s="78"/>
      <c r="F65" s="24"/>
      <c r="G65" s="41"/>
      <c r="H65" s="41"/>
      <c r="I65" s="63"/>
      <c r="J65" s="24"/>
      <c r="K65" s="3"/>
      <c r="L65" s="4"/>
      <c r="M65" s="2"/>
      <c r="N65" s="2"/>
      <c r="O65" s="2"/>
      <c r="P65" s="2"/>
      <c r="Q65" s="2"/>
      <c r="S65" s="82"/>
      <c r="U65" s="87"/>
      <c r="V65" s="40"/>
      <c r="W65" s="40"/>
    </row>
    <row r="66" spans="1:23" s="14" customFormat="1" x14ac:dyDescent="0.2">
      <c r="A66" s="38"/>
      <c r="B66" s="24"/>
      <c r="C66" s="54" t="s">
        <v>67</v>
      </c>
      <c r="D66" s="24"/>
      <c r="E66" s="78"/>
      <c r="F66" s="24"/>
      <c r="G66" s="41"/>
      <c r="H66" s="41"/>
      <c r="I66" s="63"/>
      <c r="J66" s="24"/>
      <c r="K66" s="3">
        <f>SUBTOTAL(9,K60:K65)</f>
        <v>278199932.47000003</v>
      </c>
      <c r="L66" s="4"/>
      <c r="M66" s="2">
        <f>SUBTOTAL(9,M60:M65)</f>
        <v>103746857</v>
      </c>
      <c r="N66" s="2"/>
      <c r="O66" s="2">
        <f>SUBTOTAL(9,O60:O65)</f>
        <v>193452772</v>
      </c>
      <c r="P66" s="2"/>
      <c r="Q66" s="2">
        <f>SUBTOTAL(9,Q60:Q65)</f>
        <v>8910196</v>
      </c>
      <c r="S66" s="83">
        <f>+ROUND(Q66/K66*100,2)</f>
        <v>3.2</v>
      </c>
      <c r="T66" s="48"/>
      <c r="U66" s="88"/>
      <c r="V66" s="40"/>
      <c r="W66" s="40"/>
    </row>
    <row r="67" spans="1:23" s="14" customFormat="1" x14ac:dyDescent="0.2">
      <c r="A67" s="38"/>
      <c r="B67" s="24"/>
      <c r="C67" s="23"/>
      <c r="D67" s="24"/>
      <c r="E67" s="78"/>
      <c r="F67" s="24"/>
      <c r="G67" s="41"/>
      <c r="H67" s="41"/>
      <c r="I67" s="63"/>
      <c r="J67" s="24"/>
      <c r="K67" s="3"/>
      <c r="L67" s="4"/>
      <c r="M67" s="2"/>
      <c r="N67" s="2"/>
      <c r="O67" s="2"/>
      <c r="P67" s="2"/>
      <c r="Q67" s="2"/>
      <c r="S67" s="82"/>
      <c r="U67" s="87"/>
      <c r="V67" s="40"/>
      <c r="W67" s="40"/>
    </row>
    <row r="68" spans="1:23" s="14" customFormat="1" x14ac:dyDescent="0.2">
      <c r="A68" s="38">
        <v>315</v>
      </c>
      <c r="B68" s="24"/>
      <c r="C68" s="54" t="s">
        <v>21</v>
      </c>
      <c r="D68" s="24"/>
      <c r="E68" s="78"/>
      <c r="F68" s="24"/>
      <c r="G68" s="41"/>
      <c r="H68" s="41"/>
      <c r="I68" s="63"/>
      <c r="J68" s="24"/>
      <c r="K68" s="3"/>
      <c r="L68" s="4"/>
      <c r="M68" s="2"/>
      <c r="N68" s="2"/>
      <c r="O68" s="2"/>
      <c r="P68" s="2"/>
      <c r="Q68" s="2"/>
      <c r="S68" s="82"/>
      <c r="U68" s="87"/>
      <c r="V68" s="40"/>
      <c r="W68" s="40"/>
    </row>
    <row r="69" spans="1:23" s="14" customFormat="1" x14ac:dyDescent="0.2">
      <c r="A69" s="38"/>
      <c r="B69" s="24"/>
      <c r="C69" s="79" t="s">
        <v>53</v>
      </c>
      <c r="D69" s="24"/>
      <c r="E69" s="78">
        <v>2030</v>
      </c>
      <c r="F69" s="24"/>
      <c r="G69" s="41" t="s">
        <v>108</v>
      </c>
      <c r="H69" s="41" t="s">
        <v>101</v>
      </c>
      <c r="I69" s="63">
        <v>-5</v>
      </c>
      <c r="J69" s="24"/>
      <c r="K69" s="3">
        <v>3362383.45</v>
      </c>
      <c r="L69" s="4"/>
      <c r="M69" s="2">
        <v>2657793</v>
      </c>
      <c r="N69" s="2"/>
      <c r="O69" s="2">
        <v>872710</v>
      </c>
      <c r="P69" s="2"/>
      <c r="Q69" s="2">
        <v>88268</v>
      </c>
      <c r="S69" s="82">
        <v>2.63</v>
      </c>
      <c r="U69" s="87">
        <v>9.9</v>
      </c>
      <c r="V69" s="40"/>
      <c r="W69" s="40"/>
    </row>
    <row r="70" spans="1:23" s="14" customFormat="1" x14ac:dyDescent="0.2">
      <c r="A70" s="38"/>
      <c r="B70" s="24"/>
      <c r="C70" s="79" t="s">
        <v>64</v>
      </c>
      <c r="D70" s="24"/>
      <c r="E70" s="78">
        <v>2030</v>
      </c>
      <c r="F70" s="24"/>
      <c r="G70" s="41" t="s">
        <v>108</v>
      </c>
      <c r="H70" s="41" t="s">
        <v>101</v>
      </c>
      <c r="I70" s="63">
        <v>-5</v>
      </c>
      <c r="J70" s="24"/>
      <c r="K70" s="3">
        <v>108139.1</v>
      </c>
      <c r="L70" s="4"/>
      <c r="M70" s="2">
        <v>17587</v>
      </c>
      <c r="N70" s="2"/>
      <c r="O70" s="2">
        <v>95959</v>
      </c>
      <c r="P70" s="2"/>
      <c r="Q70" s="2">
        <v>9139</v>
      </c>
      <c r="S70" s="82">
        <v>8.4499999999999993</v>
      </c>
      <c r="U70" s="87">
        <v>10.5</v>
      </c>
      <c r="V70" s="40"/>
      <c r="W70" s="40"/>
    </row>
    <row r="71" spans="1:23" s="14" customFormat="1" x14ac:dyDescent="0.2">
      <c r="A71" s="38"/>
      <c r="B71" s="24"/>
      <c r="C71" s="79" t="s">
        <v>65</v>
      </c>
      <c r="D71" s="24"/>
      <c r="E71" s="78">
        <v>2030</v>
      </c>
      <c r="F71" s="24"/>
      <c r="G71" s="41" t="s">
        <v>108</v>
      </c>
      <c r="H71" s="41" t="s">
        <v>101</v>
      </c>
      <c r="I71" s="63">
        <v>-5</v>
      </c>
      <c r="J71" s="24"/>
      <c r="K71" s="3">
        <v>108269.09</v>
      </c>
      <c r="L71" s="4"/>
      <c r="M71" s="2">
        <v>17606</v>
      </c>
      <c r="N71" s="2"/>
      <c r="O71" s="2">
        <v>96077</v>
      </c>
      <c r="P71" s="2"/>
      <c r="Q71" s="2">
        <v>9150</v>
      </c>
      <c r="S71" s="82">
        <v>8.4499999999999993</v>
      </c>
      <c r="U71" s="87">
        <v>10.5</v>
      </c>
      <c r="V71" s="40"/>
      <c r="W71" s="40"/>
    </row>
    <row r="72" spans="1:23" s="14" customFormat="1" x14ac:dyDescent="0.2">
      <c r="A72" s="38"/>
      <c r="B72" s="24"/>
      <c r="C72" s="79" t="s">
        <v>62</v>
      </c>
      <c r="D72" s="24"/>
      <c r="E72" s="78">
        <v>2030</v>
      </c>
      <c r="F72" s="24"/>
      <c r="G72" s="41" t="s">
        <v>108</v>
      </c>
      <c r="H72" s="41" t="s">
        <v>101</v>
      </c>
      <c r="I72" s="63">
        <v>-5</v>
      </c>
      <c r="J72" s="24"/>
      <c r="K72" s="3">
        <v>12060627.85</v>
      </c>
      <c r="L72" s="4"/>
      <c r="M72" s="2">
        <v>5388909</v>
      </c>
      <c r="N72" s="2"/>
      <c r="O72" s="2">
        <v>7274750</v>
      </c>
      <c r="P72" s="2"/>
      <c r="Q72" s="2">
        <v>693494</v>
      </c>
      <c r="S72" s="82">
        <v>5.75</v>
      </c>
      <c r="U72" s="87">
        <v>10.5</v>
      </c>
      <c r="V72" s="40"/>
      <c r="W72" s="40"/>
    </row>
    <row r="73" spans="1:23" s="14" customFormat="1" x14ac:dyDescent="0.2">
      <c r="A73" s="38"/>
      <c r="B73" s="24"/>
      <c r="C73" s="79" t="s">
        <v>55</v>
      </c>
      <c r="D73" s="24"/>
      <c r="E73" s="78">
        <v>2049</v>
      </c>
      <c r="F73" s="24"/>
      <c r="G73" s="41" t="s">
        <v>108</v>
      </c>
      <c r="H73" s="41" t="s">
        <v>101</v>
      </c>
      <c r="I73" s="63">
        <v>-7</v>
      </c>
      <c r="J73" s="24"/>
      <c r="K73" s="3">
        <v>657912.36</v>
      </c>
      <c r="L73" s="4"/>
      <c r="M73" s="2">
        <v>7870</v>
      </c>
      <c r="N73" s="2"/>
      <c r="O73" s="2">
        <v>696096</v>
      </c>
      <c r="P73" s="2"/>
      <c r="Q73" s="2">
        <v>23693</v>
      </c>
      <c r="S73" s="82">
        <v>3.6</v>
      </c>
      <c r="U73" s="87">
        <v>29.4</v>
      </c>
      <c r="V73" s="40"/>
      <c r="W73" s="40"/>
    </row>
    <row r="74" spans="1:23" s="14" customFormat="1" x14ac:dyDescent="0.2">
      <c r="A74" s="38"/>
      <c r="B74" s="24"/>
      <c r="C74" s="79" t="s">
        <v>56</v>
      </c>
      <c r="D74" s="24"/>
      <c r="E74" s="78">
        <v>2040</v>
      </c>
      <c r="F74" s="24"/>
      <c r="G74" s="41" t="s">
        <v>108</v>
      </c>
      <c r="H74" s="41" t="s">
        <v>101</v>
      </c>
      <c r="I74" s="63">
        <v>-7</v>
      </c>
      <c r="J74" s="24"/>
      <c r="K74" s="3">
        <v>10670855.65</v>
      </c>
      <c r="L74" s="4"/>
      <c r="M74" s="2">
        <v>6663401</v>
      </c>
      <c r="N74" s="2"/>
      <c r="O74" s="2">
        <v>4754415</v>
      </c>
      <c r="P74" s="2"/>
      <c r="Q74" s="2">
        <v>255913</v>
      </c>
      <c r="S74" s="82">
        <v>2.4</v>
      </c>
      <c r="U74" s="87">
        <v>18.600000000000001</v>
      </c>
      <c r="V74" s="40"/>
      <c r="W74" s="40"/>
    </row>
    <row r="75" spans="1:23" s="14" customFormat="1" x14ac:dyDescent="0.2">
      <c r="A75" s="38"/>
      <c r="B75" s="24"/>
      <c r="C75" s="79" t="s">
        <v>57</v>
      </c>
      <c r="D75" s="24"/>
      <c r="E75" s="78">
        <v>2042</v>
      </c>
      <c r="F75" s="24"/>
      <c r="G75" s="41" t="s">
        <v>108</v>
      </c>
      <c r="H75" s="41" t="s">
        <v>101</v>
      </c>
      <c r="I75" s="63">
        <v>-7</v>
      </c>
      <c r="J75" s="24"/>
      <c r="K75" s="3">
        <v>21783326.510000002</v>
      </c>
      <c r="L75" s="4"/>
      <c r="M75" s="2">
        <v>15081564</v>
      </c>
      <c r="N75" s="2"/>
      <c r="O75" s="2">
        <v>8226595</v>
      </c>
      <c r="P75" s="2"/>
      <c r="Q75" s="2">
        <v>421018</v>
      </c>
      <c r="S75" s="82">
        <v>1.93</v>
      </c>
      <c r="U75" s="87">
        <v>19.5</v>
      </c>
      <c r="V75" s="40"/>
      <c r="W75" s="40"/>
    </row>
    <row r="76" spans="1:23" s="14" customFormat="1" x14ac:dyDescent="0.2">
      <c r="A76" s="38"/>
      <c r="B76" s="24"/>
      <c r="C76" s="79" t="s">
        <v>58</v>
      </c>
      <c r="D76" s="24"/>
      <c r="E76" s="78">
        <v>2045</v>
      </c>
      <c r="F76" s="24"/>
      <c r="G76" s="41" t="s">
        <v>108</v>
      </c>
      <c r="H76" s="41" t="s">
        <v>101</v>
      </c>
      <c r="I76" s="63">
        <v>-7</v>
      </c>
      <c r="J76" s="24"/>
      <c r="K76" s="3">
        <v>23764302.84</v>
      </c>
      <c r="L76" s="4"/>
      <c r="M76" s="2">
        <v>7521598</v>
      </c>
      <c r="N76" s="2"/>
      <c r="O76" s="2">
        <v>17906206</v>
      </c>
      <c r="P76" s="2"/>
      <c r="Q76" s="2">
        <v>715699</v>
      </c>
      <c r="S76" s="82">
        <v>3.01</v>
      </c>
      <c r="U76" s="87">
        <v>25</v>
      </c>
      <c r="V76" s="40"/>
      <c r="W76" s="40"/>
    </row>
    <row r="77" spans="1:23" s="14" customFormat="1" x14ac:dyDescent="0.2">
      <c r="A77" s="38"/>
      <c r="B77" s="24"/>
      <c r="C77" s="79" t="s">
        <v>59</v>
      </c>
      <c r="D77" s="24"/>
      <c r="E77" s="78">
        <v>2049</v>
      </c>
      <c r="F77" s="24"/>
      <c r="G77" s="41" t="s">
        <v>108</v>
      </c>
      <c r="H77" s="41" t="s">
        <v>101</v>
      </c>
      <c r="I77" s="63">
        <v>-7</v>
      </c>
      <c r="J77" s="24"/>
      <c r="K77" s="3">
        <v>12751242.41</v>
      </c>
      <c r="L77" s="4"/>
      <c r="M77" s="2">
        <v>1382162</v>
      </c>
      <c r="N77" s="2"/>
      <c r="O77" s="2">
        <v>12261667</v>
      </c>
      <c r="P77" s="2"/>
      <c r="Q77" s="2">
        <v>422962</v>
      </c>
      <c r="S77" s="82">
        <v>3.32</v>
      </c>
      <c r="U77" s="87">
        <v>29</v>
      </c>
      <c r="V77" s="40"/>
      <c r="W77" s="40"/>
    </row>
    <row r="78" spans="1:23" s="14" customFormat="1" x14ac:dyDescent="0.2">
      <c r="A78" s="38"/>
      <c r="B78" s="24"/>
      <c r="C78" s="79" t="s">
        <v>60</v>
      </c>
      <c r="D78" s="24"/>
      <c r="E78" s="78">
        <v>2040</v>
      </c>
      <c r="F78" s="24"/>
      <c r="G78" s="41" t="s">
        <v>108</v>
      </c>
      <c r="H78" s="41" t="s">
        <v>101</v>
      </c>
      <c r="I78" s="63">
        <v>-7</v>
      </c>
      <c r="J78" s="24"/>
      <c r="K78" s="3">
        <v>12520715.15</v>
      </c>
      <c r="L78" s="4"/>
      <c r="M78" s="2">
        <v>4450680</v>
      </c>
      <c r="N78" s="2"/>
      <c r="O78" s="2">
        <v>8946485</v>
      </c>
      <c r="P78" s="2"/>
      <c r="Q78" s="2">
        <v>439199</v>
      </c>
      <c r="S78" s="82">
        <v>3.51</v>
      </c>
      <c r="U78" s="87">
        <v>20.399999999999999</v>
      </c>
      <c r="V78" s="40"/>
      <c r="W78" s="40"/>
    </row>
    <row r="79" spans="1:23" s="14" customFormat="1" x14ac:dyDescent="0.2">
      <c r="A79" s="38"/>
      <c r="B79" s="24"/>
      <c r="C79" s="79" t="s">
        <v>61</v>
      </c>
      <c r="D79" s="24"/>
      <c r="E79" s="78">
        <v>2042</v>
      </c>
      <c r="F79" s="24"/>
      <c r="G79" s="41" t="s">
        <v>108</v>
      </c>
      <c r="H79" s="41" t="s">
        <v>101</v>
      </c>
      <c r="I79" s="63">
        <v>-7</v>
      </c>
      <c r="J79" s="24"/>
      <c r="K79" s="43">
        <v>17731988.489999998</v>
      </c>
      <c r="L79" s="4"/>
      <c r="M79" s="27">
        <v>6374337</v>
      </c>
      <c r="N79" s="2"/>
      <c r="O79" s="27">
        <v>12598891</v>
      </c>
      <c r="P79" s="2"/>
      <c r="Q79" s="27">
        <v>564466</v>
      </c>
      <c r="S79" s="82">
        <v>3.18</v>
      </c>
      <c r="U79" s="87">
        <v>22.3</v>
      </c>
      <c r="V79" s="40"/>
      <c r="W79" s="40"/>
    </row>
    <row r="80" spans="1:23" s="14" customFormat="1" x14ac:dyDescent="0.2">
      <c r="A80" s="38"/>
      <c r="B80" s="24"/>
      <c r="C80" s="54"/>
      <c r="D80" s="24"/>
      <c r="E80" s="24"/>
      <c r="F80" s="24"/>
      <c r="G80" s="41"/>
      <c r="H80" s="41"/>
      <c r="I80" s="63"/>
      <c r="J80" s="24"/>
      <c r="K80" s="3"/>
      <c r="L80" s="4"/>
      <c r="M80" s="2"/>
      <c r="N80" s="2"/>
      <c r="O80" s="2"/>
      <c r="P80" s="2"/>
      <c r="Q80" s="2"/>
      <c r="S80" s="82"/>
      <c r="U80" s="87"/>
      <c r="V80" s="40"/>
      <c r="W80" s="40"/>
    </row>
    <row r="81" spans="1:23" s="14" customFormat="1" x14ac:dyDescent="0.2">
      <c r="A81" s="38"/>
      <c r="B81" s="24"/>
      <c r="C81" s="54" t="s">
        <v>68</v>
      </c>
      <c r="D81" s="24"/>
      <c r="E81" s="24"/>
      <c r="F81" s="24"/>
      <c r="G81" s="41"/>
      <c r="H81" s="41"/>
      <c r="I81" s="63"/>
      <c r="J81" s="24"/>
      <c r="K81" s="3">
        <f>SUBTOTAL(9,K69:K80)</f>
        <v>115519762.90000001</v>
      </c>
      <c r="L81" s="4"/>
      <c r="M81" s="2">
        <f>SUBTOTAL(9,M69:M80)</f>
        <v>49563507</v>
      </c>
      <c r="N81" s="2"/>
      <c r="O81" s="2">
        <f>SUBTOTAL(9,O69:O80)</f>
        <v>73729851</v>
      </c>
      <c r="P81" s="2"/>
      <c r="Q81" s="2">
        <f>SUBTOTAL(9,Q69:Q80)</f>
        <v>3643001</v>
      </c>
      <c r="S81" s="83">
        <f>+ROUND(Q81/K81*100,2)</f>
        <v>3.15</v>
      </c>
      <c r="T81" s="48"/>
      <c r="U81" s="88"/>
      <c r="V81" s="40"/>
      <c r="W81" s="40"/>
    </row>
    <row r="82" spans="1:23" s="14" customFormat="1" x14ac:dyDescent="0.2">
      <c r="A82" s="38"/>
      <c r="B82" s="24"/>
      <c r="C82" s="23"/>
      <c r="D82" s="24"/>
      <c r="E82" s="24"/>
      <c r="F82" s="24"/>
      <c r="G82" s="41"/>
      <c r="H82" s="41"/>
      <c r="I82" s="63"/>
      <c r="J82" s="24"/>
      <c r="K82" s="3"/>
      <c r="L82" s="4"/>
      <c r="M82" s="2"/>
      <c r="N82" s="2"/>
      <c r="O82" s="2"/>
      <c r="P82" s="2"/>
      <c r="Q82" s="2"/>
      <c r="S82" s="82"/>
      <c r="U82" s="87"/>
      <c r="V82" s="40"/>
      <c r="W82" s="40"/>
    </row>
    <row r="83" spans="1:23" s="14" customFormat="1" x14ac:dyDescent="0.2">
      <c r="A83" s="38">
        <v>316</v>
      </c>
      <c r="B83" s="24"/>
      <c r="C83" s="54" t="s">
        <v>22</v>
      </c>
      <c r="D83" s="24"/>
      <c r="E83" s="24"/>
      <c r="F83" s="24"/>
      <c r="G83" s="41"/>
      <c r="H83" s="41"/>
      <c r="I83" s="63"/>
      <c r="J83" s="24"/>
      <c r="K83" s="3"/>
      <c r="L83" s="24"/>
      <c r="M83" s="39"/>
      <c r="N83" s="39"/>
      <c r="O83" s="39"/>
      <c r="P83" s="39"/>
      <c r="Q83" s="39"/>
      <c r="S83" s="82"/>
      <c r="U83" s="87"/>
      <c r="V83" s="40"/>
      <c r="W83" s="40"/>
    </row>
    <row r="84" spans="1:23" s="14" customFormat="1" x14ac:dyDescent="0.2">
      <c r="A84" s="38"/>
      <c r="B84" s="24"/>
      <c r="C84" s="79" t="s">
        <v>54</v>
      </c>
      <c r="D84" s="24"/>
      <c r="E84" s="78">
        <v>2030</v>
      </c>
      <c r="F84" s="24"/>
      <c r="G84" s="41" t="s">
        <v>109</v>
      </c>
      <c r="H84" s="41" t="s">
        <v>101</v>
      </c>
      <c r="I84" s="63">
        <v>0</v>
      </c>
      <c r="J84" s="24"/>
      <c r="K84" s="3">
        <v>1111554.28</v>
      </c>
      <c r="L84" s="4"/>
      <c r="M84" s="2">
        <v>695769.46</v>
      </c>
      <c r="N84" s="2"/>
      <c r="O84" s="2">
        <v>415785</v>
      </c>
      <c r="P84" s="2"/>
      <c r="Q84" s="2">
        <v>46409</v>
      </c>
      <c r="S84" s="82">
        <v>4.18</v>
      </c>
      <c r="U84" s="87">
        <v>9</v>
      </c>
      <c r="V84" s="40"/>
      <c r="W84" s="40"/>
    </row>
    <row r="85" spans="1:23" s="14" customFormat="1" x14ac:dyDescent="0.2">
      <c r="A85" s="38"/>
      <c r="B85" s="24"/>
      <c r="C85" s="79" t="s">
        <v>53</v>
      </c>
      <c r="D85" s="24"/>
      <c r="E85" s="78">
        <v>2030</v>
      </c>
      <c r="F85" s="24"/>
      <c r="G85" s="41" t="s">
        <v>109</v>
      </c>
      <c r="H85" s="41" t="s">
        <v>101</v>
      </c>
      <c r="I85" s="63">
        <v>-5</v>
      </c>
      <c r="J85" s="24"/>
      <c r="K85" s="3">
        <v>2706566.34</v>
      </c>
      <c r="L85" s="4"/>
      <c r="M85" s="2">
        <v>1294786</v>
      </c>
      <c r="N85" s="2"/>
      <c r="O85" s="2">
        <v>1547109</v>
      </c>
      <c r="P85" s="2"/>
      <c r="Q85" s="2">
        <v>165029</v>
      </c>
      <c r="S85" s="82">
        <v>6.1</v>
      </c>
      <c r="U85" s="87">
        <v>9.4</v>
      </c>
      <c r="V85" s="40"/>
      <c r="W85" s="40"/>
    </row>
    <row r="86" spans="1:23" s="14" customFormat="1" x14ac:dyDescent="0.2">
      <c r="A86" s="38"/>
      <c r="B86" s="24"/>
      <c r="C86" s="79" t="s">
        <v>62</v>
      </c>
      <c r="D86" s="24"/>
      <c r="E86" s="78">
        <v>2030</v>
      </c>
      <c r="F86" s="24"/>
      <c r="G86" s="41" t="s">
        <v>109</v>
      </c>
      <c r="H86" s="41" t="s">
        <v>101</v>
      </c>
      <c r="I86" s="63">
        <v>-5</v>
      </c>
      <c r="J86" s="24"/>
      <c r="K86" s="3">
        <v>2139985.1800000002</v>
      </c>
      <c r="L86" s="4"/>
      <c r="M86" s="2">
        <v>969395</v>
      </c>
      <c r="N86" s="2"/>
      <c r="O86" s="2">
        <v>1277589</v>
      </c>
      <c r="P86" s="2"/>
      <c r="Q86" s="2">
        <v>134767</v>
      </c>
      <c r="S86" s="82">
        <v>6.3</v>
      </c>
      <c r="U86" s="87">
        <v>9.5</v>
      </c>
      <c r="V86" s="40"/>
      <c r="W86" s="40"/>
    </row>
    <row r="87" spans="1:23" s="14" customFormat="1" x14ac:dyDescent="0.2">
      <c r="A87" s="38"/>
      <c r="B87" s="24"/>
      <c r="C87" s="79" t="s">
        <v>55</v>
      </c>
      <c r="D87" s="24"/>
      <c r="E87" s="78">
        <v>2049</v>
      </c>
      <c r="F87" s="24"/>
      <c r="G87" s="41" t="s">
        <v>109</v>
      </c>
      <c r="H87" s="41" t="s">
        <v>101</v>
      </c>
      <c r="I87" s="63">
        <v>-7</v>
      </c>
      <c r="J87" s="24"/>
      <c r="K87" s="3">
        <v>4774642.05</v>
      </c>
      <c r="L87" s="4"/>
      <c r="M87" s="2">
        <v>1942513</v>
      </c>
      <c r="N87" s="2"/>
      <c r="O87" s="2">
        <v>3166354</v>
      </c>
      <c r="P87" s="2"/>
      <c r="Q87" s="2">
        <v>180210</v>
      </c>
      <c r="S87" s="82">
        <v>3.77</v>
      </c>
      <c r="U87" s="87">
        <v>17.600000000000001</v>
      </c>
      <c r="V87" s="40"/>
      <c r="W87" s="40"/>
    </row>
    <row r="88" spans="1:23" s="14" customFormat="1" x14ac:dyDescent="0.2">
      <c r="A88" s="38"/>
      <c r="B88" s="24"/>
      <c r="C88" s="79" t="s">
        <v>56</v>
      </c>
      <c r="D88" s="24"/>
      <c r="E88" s="78">
        <v>2040</v>
      </c>
      <c r="F88" s="24"/>
      <c r="G88" s="41" t="s">
        <v>109</v>
      </c>
      <c r="H88" s="41" t="s">
        <v>101</v>
      </c>
      <c r="I88" s="63">
        <v>-7</v>
      </c>
      <c r="J88" s="24"/>
      <c r="K88" s="3">
        <v>182562.7</v>
      </c>
      <c r="L88" s="4"/>
      <c r="M88" s="2">
        <v>127731</v>
      </c>
      <c r="N88" s="2"/>
      <c r="O88" s="2">
        <v>67611</v>
      </c>
      <c r="P88" s="2"/>
      <c r="Q88" s="2">
        <v>6978</v>
      </c>
      <c r="S88" s="82">
        <v>3.82</v>
      </c>
      <c r="U88" s="87">
        <v>9.6999999999999993</v>
      </c>
      <c r="V88" s="40"/>
      <c r="W88" s="40"/>
    </row>
    <row r="89" spans="1:23" s="14" customFormat="1" x14ac:dyDescent="0.2">
      <c r="A89" s="38"/>
      <c r="B89" s="24"/>
      <c r="C89" s="79" t="s">
        <v>58</v>
      </c>
      <c r="D89" s="24"/>
      <c r="E89" s="78">
        <v>2045</v>
      </c>
      <c r="F89" s="24"/>
      <c r="G89" s="41" t="s">
        <v>109</v>
      </c>
      <c r="H89" s="41" t="s">
        <v>101</v>
      </c>
      <c r="I89" s="63">
        <v>-7</v>
      </c>
      <c r="J89" s="24"/>
      <c r="K89" s="3">
        <v>2192469.65</v>
      </c>
      <c r="L89" s="4"/>
      <c r="M89" s="2">
        <v>248026</v>
      </c>
      <c r="N89" s="2"/>
      <c r="O89" s="2">
        <v>2097917</v>
      </c>
      <c r="P89" s="2"/>
      <c r="Q89" s="2">
        <v>105158</v>
      </c>
      <c r="S89" s="82">
        <v>4.8</v>
      </c>
      <c r="U89" s="87">
        <v>20</v>
      </c>
      <c r="V89" s="40"/>
      <c r="W89" s="40"/>
    </row>
    <row r="90" spans="1:23" s="14" customFormat="1" x14ac:dyDescent="0.2">
      <c r="A90" s="38"/>
      <c r="B90" s="24"/>
      <c r="C90" s="79" t="s">
        <v>59</v>
      </c>
      <c r="D90" s="24"/>
      <c r="E90" s="78">
        <v>2049</v>
      </c>
      <c r="F90" s="24"/>
      <c r="G90" s="41" t="s">
        <v>109</v>
      </c>
      <c r="H90" s="41" t="s">
        <v>101</v>
      </c>
      <c r="I90" s="63">
        <v>-7</v>
      </c>
      <c r="J90" s="24"/>
      <c r="K90" s="43">
        <v>3964220.82</v>
      </c>
      <c r="L90" s="4"/>
      <c r="M90" s="27">
        <v>272786</v>
      </c>
      <c r="N90" s="2"/>
      <c r="O90" s="27">
        <v>3968930</v>
      </c>
      <c r="P90" s="2"/>
      <c r="Q90" s="27">
        <v>191731</v>
      </c>
      <c r="S90" s="82">
        <v>4.84</v>
      </c>
      <c r="U90" s="87">
        <v>20.7</v>
      </c>
      <c r="V90" s="40"/>
      <c r="W90" s="40"/>
    </row>
    <row r="91" spans="1:23" s="14" customFormat="1" x14ac:dyDescent="0.2">
      <c r="A91" s="38"/>
      <c r="B91" s="24"/>
      <c r="C91" s="54"/>
      <c r="D91" s="24"/>
      <c r="E91" s="24"/>
      <c r="F91" s="24"/>
      <c r="G91" s="41"/>
      <c r="H91" s="41"/>
      <c r="I91" s="63"/>
      <c r="J91" s="24"/>
      <c r="K91" s="3"/>
      <c r="L91" s="4"/>
      <c r="M91" s="2"/>
      <c r="N91" s="2"/>
      <c r="O91" s="2"/>
      <c r="P91" s="2"/>
      <c r="Q91" s="2"/>
      <c r="S91" s="82"/>
      <c r="U91" s="87"/>
      <c r="V91" s="40"/>
      <c r="W91" s="40"/>
    </row>
    <row r="92" spans="1:23" s="14" customFormat="1" x14ac:dyDescent="0.2">
      <c r="A92" s="38"/>
      <c r="B92" s="24"/>
      <c r="C92" s="54" t="s">
        <v>69</v>
      </c>
      <c r="D92" s="24"/>
      <c r="E92" s="24"/>
      <c r="F92" s="24"/>
      <c r="G92" s="41"/>
      <c r="H92" s="41"/>
      <c r="I92" s="63"/>
      <c r="J92" s="24"/>
      <c r="K92" s="43">
        <f>SUBTOTAL(9,K84:K91)</f>
        <v>17072001.02</v>
      </c>
      <c r="L92" s="4"/>
      <c r="M92" s="27">
        <f>SUBTOTAL(9,M84:M91)</f>
        <v>5551006.46</v>
      </c>
      <c r="N92" s="2"/>
      <c r="O92" s="27">
        <f>SUBTOTAL(9,O84:O91)</f>
        <v>12541295</v>
      </c>
      <c r="P92" s="2"/>
      <c r="Q92" s="27">
        <f>SUBTOTAL(9,Q84:Q91)</f>
        <v>830282</v>
      </c>
      <c r="S92" s="83">
        <f>+ROUND(Q92/K92*100,2)</f>
        <v>4.8600000000000003</v>
      </c>
      <c r="T92" s="48"/>
      <c r="U92" s="88"/>
      <c r="V92" s="40"/>
      <c r="W92" s="40"/>
    </row>
    <row r="93" spans="1:23" ht="15.75" x14ac:dyDescent="0.25">
      <c r="A93" s="12"/>
      <c r="C93" s="55"/>
      <c r="K93" s="3"/>
      <c r="L93" s="4"/>
      <c r="M93" s="2"/>
      <c r="N93" s="2"/>
      <c r="O93" s="2"/>
      <c r="P93" s="2"/>
      <c r="Q93" s="2"/>
      <c r="S93" s="80"/>
      <c r="U93" s="85"/>
      <c r="V93" s="12"/>
      <c r="W93" s="12"/>
    </row>
    <row r="94" spans="1:23" ht="15.75" x14ac:dyDescent="0.25">
      <c r="A94" s="5"/>
      <c r="C94" s="67" t="s">
        <v>70</v>
      </c>
      <c r="G94" s="1"/>
      <c r="H94" s="1"/>
      <c r="I94" s="65"/>
      <c r="K94" s="19">
        <f>SUBTOTAL(9,K22:K93)</f>
        <v>2426607851.3600001</v>
      </c>
      <c r="L94" s="18"/>
      <c r="M94" s="20">
        <f>SUBTOTAL(9,M22:M93)</f>
        <v>894868155.6500001</v>
      </c>
      <c r="N94" s="20"/>
      <c r="O94" s="20">
        <f>SUBTOTAL(9,O22:O93)</f>
        <v>1691445280</v>
      </c>
      <c r="P94" s="20"/>
      <c r="Q94" s="20">
        <f>SUBTOTAL(9,Q22:Q93)</f>
        <v>86108150</v>
      </c>
      <c r="S94" s="84">
        <f>+ROUND(Q94/K94*100,2)</f>
        <v>3.55</v>
      </c>
      <c r="T94" s="70"/>
      <c r="U94" s="89"/>
      <c r="V94" s="12"/>
      <c r="W94" s="12"/>
    </row>
    <row r="95" spans="1:23" s="14" customFormat="1" x14ac:dyDescent="0.2">
      <c r="A95" s="42"/>
      <c r="C95" s="44"/>
      <c r="G95" s="45"/>
      <c r="H95" s="45"/>
      <c r="I95" s="66"/>
      <c r="K95" s="46"/>
      <c r="M95" s="47"/>
      <c r="N95" s="47"/>
      <c r="O95" s="47"/>
      <c r="P95" s="47"/>
      <c r="Q95" s="47"/>
      <c r="S95" s="82"/>
      <c r="U95" s="87"/>
      <c r="V95" s="40"/>
      <c r="W95" s="40"/>
    </row>
    <row r="96" spans="1:23" ht="15.75" x14ac:dyDescent="0.25">
      <c r="A96" s="12"/>
      <c r="C96" s="7" t="s">
        <v>31</v>
      </c>
      <c r="M96" s="10"/>
      <c r="N96" s="10"/>
      <c r="O96" s="10"/>
      <c r="P96" s="10"/>
      <c r="Q96" s="10"/>
      <c r="S96" s="80"/>
      <c r="U96" s="85"/>
      <c r="V96" s="12"/>
      <c r="W96" s="12"/>
    </row>
    <row r="97" spans="1:23" ht="15.75" x14ac:dyDescent="0.25">
      <c r="A97" s="12"/>
      <c r="C97" s="13"/>
      <c r="M97" s="10"/>
      <c r="N97" s="10"/>
      <c r="O97" s="10"/>
      <c r="P97" s="10"/>
      <c r="Q97" s="10"/>
      <c r="S97" s="80"/>
      <c r="U97" s="85"/>
      <c r="V97" s="12"/>
      <c r="W97" s="12"/>
    </row>
    <row r="98" spans="1:23" s="14" customFormat="1" x14ac:dyDescent="0.2">
      <c r="A98" s="38">
        <v>341</v>
      </c>
      <c r="B98" s="24"/>
      <c r="C98" s="56" t="s">
        <v>17</v>
      </c>
      <c r="D98" s="24"/>
      <c r="E98" s="24"/>
      <c r="F98" s="24"/>
      <c r="G98" s="24"/>
      <c r="H98" s="24"/>
      <c r="I98" s="64"/>
      <c r="J98" s="24"/>
      <c r="K98" s="24"/>
      <c r="L98" s="24"/>
      <c r="M98" s="39"/>
      <c r="N98" s="39"/>
      <c r="O98" s="39"/>
      <c r="P98" s="39"/>
      <c r="Q98" s="39"/>
      <c r="S98" s="81"/>
      <c r="U98" s="86"/>
      <c r="V98" s="40"/>
      <c r="W98" s="40"/>
    </row>
    <row r="99" spans="1:23" s="14" customFormat="1" x14ac:dyDescent="0.2">
      <c r="A99" s="38"/>
      <c r="B99" s="24"/>
      <c r="C99" s="79" t="s">
        <v>75</v>
      </c>
      <c r="D99" s="24"/>
      <c r="E99" s="78">
        <v>2050</v>
      </c>
      <c r="F99" s="24"/>
      <c r="G99" s="41" t="s">
        <v>110</v>
      </c>
      <c r="H99" s="41" t="s">
        <v>101</v>
      </c>
      <c r="I99" s="63">
        <v>-3</v>
      </c>
      <c r="J99" s="24"/>
      <c r="K99" s="3">
        <v>19534021.23</v>
      </c>
      <c r="L99" s="4"/>
      <c r="M99" s="2">
        <v>8079954</v>
      </c>
      <c r="N99" s="2"/>
      <c r="O99" s="2">
        <v>12040088</v>
      </c>
      <c r="P99" s="2"/>
      <c r="Q99" s="2">
        <v>461876</v>
      </c>
      <c r="S99" s="82">
        <v>2.36</v>
      </c>
      <c r="U99" s="87">
        <v>26.1</v>
      </c>
      <c r="V99" s="40"/>
      <c r="W99" s="40"/>
    </row>
    <row r="100" spans="1:23" s="14" customFormat="1" x14ac:dyDescent="0.2">
      <c r="A100" s="38"/>
      <c r="B100" s="24"/>
      <c r="C100" s="79" t="s">
        <v>77</v>
      </c>
      <c r="D100" s="24"/>
      <c r="E100" s="78">
        <v>2034</v>
      </c>
      <c r="F100" s="24"/>
      <c r="G100" s="41" t="s">
        <v>110</v>
      </c>
      <c r="H100" s="41" t="s">
        <v>101</v>
      </c>
      <c r="I100" s="63">
        <v>-4</v>
      </c>
      <c r="J100" s="24"/>
      <c r="K100" s="3">
        <v>2666719.81</v>
      </c>
      <c r="L100" s="4"/>
      <c r="M100" s="2">
        <v>1526577</v>
      </c>
      <c r="N100" s="2"/>
      <c r="O100" s="2">
        <v>1246812</v>
      </c>
      <c r="P100" s="2"/>
      <c r="Q100" s="2">
        <v>91600</v>
      </c>
      <c r="S100" s="82">
        <v>3.43</v>
      </c>
      <c r="U100" s="87">
        <v>13.6</v>
      </c>
      <c r="V100" s="40"/>
      <c r="W100" s="40"/>
    </row>
    <row r="101" spans="1:23" s="14" customFormat="1" x14ac:dyDescent="0.2">
      <c r="A101" s="38"/>
      <c r="B101" s="24"/>
      <c r="C101" s="79" t="s">
        <v>76</v>
      </c>
      <c r="D101" s="24"/>
      <c r="E101" s="78">
        <v>2034</v>
      </c>
      <c r="F101" s="24"/>
      <c r="G101" s="41" t="s">
        <v>110</v>
      </c>
      <c r="H101" s="41" t="s">
        <v>101</v>
      </c>
      <c r="I101" s="63">
        <v>-4</v>
      </c>
      <c r="J101" s="24"/>
      <c r="K101" s="3">
        <v>2666719.81</v>
      </c>
      <c r="L101" s="4"/>
      <c r="M101" s="2">
        <v>1547030</v>
      </c>
      <c r="N101" s="2"/>
      <c r="O101" s="2">
        <v>1226359</v>
      </c>
      <c r="P101" s="2"/>
      <c r="Q101" s="2">
        <v>90097</v>
      </c>
      <c r="S101" s="82">
        <v>3.38</v>
      </c>
      <c r="U101" s="87">
        <v>13.6</v>
      </c>
      <c r="V101" s="40"/>
      <c r="W101" s="40"/>
    </row>
    <row r="102" spans="1:23" s="14" customFormat="1" x14ac:dyDescent="0.2">
      <c r="A102" s="38"/>
      <c r="B102" s="24"/>
      <c r="C102" s="79" t="s">
        <v>78</v>
      </c>
      <c r="D102" s="24"/>
      <c r="E102" s="78">
        <v>2034</v>
      </c>
      <c r="F102" s="24"/>
      <c r="G102" s="41" t="s">
        <v>110</v>
      </c>
      <c r="H102" s="41" t="s">
        <v>101</v>
      </c>
      <c r="I102" s="63">
        <v>-4</v>
      </c>
      <c r="J102" s="24"/>
      <c r="K102" s="3">
        <v>2666719.81</v>
      </c>
      <c r="L102" s="4"/>
      <c r="M102" s="2">
        <v>1537134</v>
      </c>
      <c r="N102" s="2"/>
      <c r="O102" s="2">
        <v>1236255</v>
      </c>
      <c r="P102" s="2"/>
      <c r="Q102" s="2">
        <v>90824</v>
      </c>
      <c r="S102" s="82">
        <v>3.41</v>
      </c>
      <c r="U102" s="87">
        <v>13.6</v>
      </c>
      <c r="V102" s="40"/>
      <c r="W102" s="40"/>
    </row>
    <row r="103" spans="1:23" s="14" customFormat="1" x14ac:dyDescent="0.2">
      <c r="A103" s="38"/>
      <c r="B103" s="24"/>
      <c r="C103" s="79" t="s">
        <v>79</v>
      </c>
      <c r="D103" s="24"/>
      <c r="E103" s="78">
        <v>2041</v>
      </c>
      <c r="F103" s="24"/>
      <c r="G103" s="41" t="s">
        <v>110</v>
      </c>
      <c r="H103" s="41" t="s">
        <v>101</v>
      </c>
      <c r="I103" s="63">
        <v>-4</v>
      </c>
      <c r="J103" s="24"/>
      <c r="K103" s="3">
        <v>1937757.41</v>
      </c>
      <c r="L103" s="4"/>
      <c r="M103" s="2">
        <v>910073</v>
      </c>
      <c r="N103" s="2"/>
      <c r="O103" s="2">
        <v>1105195</v>
      </c>
      <c r="P103" s="2"/>
      <c r="Q103" s="2">
        <v>56828</v>
      </c>
      <c r="S103" s="82">
        <v>2.93</v>
      </c>
      <c r="U103" s="87">
        <v>19.399999999999999</v>
      </c>
      <c r="V103" s="40"/>
      <c r="W103" s="40"/>
    </row>
    <row r="104" spans="1:23" s="14" customFormat="1" x14ac:dyDescent="0.2">
      <c r="A104" s="38"/>
      <c r="B104" s="24"/>
      <c r="C104" s="79" t="s">
        <v>80</v>
      </c>
      <c r="D104" s="24"/>
      <c r="E104" s="78">
        <v>2041</v>
      </c>
      <c r="F104" s="24"/>
      <c r="G104" s="41" t="s">
        <v>110</v>
      </c>
      <c r="H104" s="41" t="s">
        <v>101</v>
      </c>
      <c r="I104" s="63">
        <v>-4</v>
      </c>
      <c r="J104" s="24"/>
      <c r="K104" s="3">
        <v>1599135.43</v>
      </c>
      <c r="L104" s="4"/>
      <c r="M104" s="2">
        <v>744544</v>
      </c>
      <c r="N104" s="2"/>
      <c r="O104" s="2">
        <v>918557</v>
      </c>
      <c r="P104" s="2"/>
      <c r="Q104" s="2">
        <v>47190</v>
      </c>
      <c r="S104" s="82">
        <v>2.95</v>
      </c>
      <c r="U104" s="87">
        <v>19.5</v>
      </c>
      <c r="V104" s="40"/>
      <c r="W104" s="40"/>
    </row>
    <row r="105" spans="1:23" s="14" customFormat="1" x14ac:dyDescent="0.2">
      <c r="A105" s="38"/>
      <c r="B105" s="24"/>
      <c r="C105" s="79" t="s">
        <v>81</v>
      </c>
      <c r="D105" s="24"/>
      <c r="E105" s="78">
        <v>2045</v>
      </c>
      <c r="F105" s="24"/>
      <c r="G105" s="41" t="s">
        <v>110</v>
      </c>
      <c r="H105" s="41" t="s">
        <v>101</v>
      </c>
      <c r="I105" s="63">
        <v>-4</v>
      </c>
      <c r="J105" s="24"/>
      <c r="K105" s="3">
        <v>303524.78000000003</v>
      </c>
      <c r="L105" s="4"/>
      <c r="M105" s="2">
        <v>111370</v>
      </c>
      <c r="N105" s="2"/>
      <c r="O105" s="2">
        <v>204296</v>
      </c>
      <c r="P105" s="2"/>
      <c r="Q105" s="2">
        <v>8882</v>
      </c>
      <c r="S105" s="82">
        <v>2.93</v>
      </c>
      <c r="U105" s="87">
        <v>23</v>
      </c>
      <c r="V105" s="40"/>
      <c r="W105" s="40"/>
    </row>
    <row r="106" spans="1:23" s="14" customFormat="1" x14ac:dyDescent="0.2">
      <c r="A106" s="38"/>
      <c r="B106" s="24"/>
      <c r="C106" s="79" t="s">
        <v>82</v>
      </c>
      <c r="D106" s="24"/>
      <c r="E106" s="78">
        <v>2045</v>
      </c>
      <c r="F106" s="24"/>
      <c r="G106" s="41" t="s">
        <v>110</v>
      </c>
      <c r="H106" s="41" t="s">
        <v>101</v>
      </c>
      <c r="I106" s="63">
        <v>-4</v>
      </c>
      <c r="J106" s="24"/>
      <c r="K106" s="3">
        <v>303524.78000000003</v>
      </c>
      <c r="L106" s="4"/>
      <c r="M106" s="2">
        <v>111368</v>
      </c>
      <c r="N106" s="2"/>
      <c r="O106" s="2">
        <v>204298</v>
      </c>
      <c r="P106" s="2"/>
      <c r="Q106" s="2">
        <v>8882</v>
      </c>
      <c r="S106" s="82">
        <v>2.93</v>
      </c>
      <c r="U106" s="87">
        <v>23</v>
      </c>
      <c r="V106" s="40"/>
      <c r="W106" s="40"/>
    </row>
    <row r="107" spans="1:23" s="14" customFormat="1" x14ac:dyDescent="0.2">
      <c r="A107" s="38"/>
      <c r="B107" s="24"/>
      <c r="C107" s="79" t="s">
        <v>83</v>
      </c>
      <c r="D107" s="24"/>
      <c r="E107" s="78">
        <v>2050</v>
      </c>
      <c r="F107" s="24"/>
      <c r="G107" s="41" t="s">
        <v>110</v>
      </c>
      <c r="H107" s="41" t="s">
        <v>101</v>
      </c>
      <c r="I107" s="63">
        <v>-4</v>
      </c>
      <c r="J107" s="24"/>
      <c r="K107" s="3">
        <v>4500637.37</v>
      </c>
      <c r="L107" s="4"/>
      <c r="M107" s="2">
        <v>883169</v>
      </c>
      <c r="N107" s="2"/>
      <c r="O107" s="2">
        <v>3797494</v>
      </c>
      <c r="P107" s="2"/>
      <c r="Q107" s="2">
        <v>137706</v>
      </c>
      <c r="S107" s="82">
        <v>3.06</v>
      </c>
      <c r="U107" s="87">
        <v>27.6</v>
      </c>
      <c r="V107" s="40"/>
      <c r="W107" s="40"/>
    </row>
    <row r="108" spans="1:23" s="14" customFormat="1" x14ac:dyDescent="0.2">
      <c r="A108" s="38"/>
      <c r="B108" s="24"/>
      <c r="C108" s="79" t="s">
        <v>84</v>
      </c>
      <c r="D108" s="24"/>
      <c r="E108" s="78">
        <v>2050</v>
      </c>
      <c r="F108" s="24"/>
      <c r="G108" s="41" t="s">
        <v>110</v>
      </c>
      <c r="H108" s="41" t="s">
        <v>101</v>
      </c>
      <c r="I108" s="63">
        <v>-4</v>
      </c>
      <c r="J108" s="24"/>
      <c r="K108" s="3">
        <v>88846.57</v>
      </c>
      <c r="L108" s="4"/>
      <c r="M108" s="2">
        <v>22007</v>
      </c>
      <c r="N108" s="2"/>
      <c r="O108" s="2">
        <v>70393</v>
      </c>
      <c r="P108" s="2"/>
      <c r="Q108" s="2">
        <v>2541</v>
      </c>
      <c r="S108" s="82">
        <v>2.86</v>
      </c>
      <c r="U108" s="87">
        <v>27.7</v>
      </c>
      <c r="V108" s="40"/>
      <c r="W108" s="40"/>
    </row>
    <row r="109" spans="1:23" s="14" customFormat="1" x14ac:dyDescent="0.2">
      <c r="A109" s="38"/>
      <c r="B109" s="24"/>
      <c r="C109" s="79" t="s">
        <v>85</v>
      </c>
      <c r="D109" s="24"/>
      <c r="E109" s="78">
        <v>2038</v>
      </c>
      <c r="F109" s="24"/>
      <c r="G109" s="41" t="s">
        <v>110</v>
      </c>
      <c r="H109" s="41" t="s">
        <v>101</v>
      </c>
      <c r="I109" s="63">
        <v>-2</v>
      </c>
      <c r="J109" s="24"/>
      <c r="K109" s="3">
        <v>1119860.8</v>
      </c>
      <c r="L109" s="4"/>
      <c r="M109" s="2">
        <v>495454</v>
      </c>
      <c r="N109" s="2"/>
      <c r="O109" s="2">
        <v>646804</v>
      </c>
      <c r="P109" s="2"/>
      <c r="Q109" s="2">
        <v>37693</v>
      </c>
      <c r="S109" s="82">
        <v>3.37</v>
      </c>
      <c r="U109" s="87">
        <v>17.2</v>
      </c>
      <c r="V109" s="40"/>
      <c r="W109" s="40"/>
    </row>
    <row r="110" spans="1:23" s="14" customFormat="1" x14ac:dyDescent="0.2">
      <c r="A110" s="38"/>
      <c r="B110" s="24"/>
      <c r="C110" s="79" t="s">
        <v>86</v>
      </c>
      <c r="D110" s="24"/>
      <c r="E110" s="78">
        <v>2038</v>
      </c>
      <c r="F110" s="24"/>
      <c r="G110" s="41" t="s">
        <v>110</v>
      </c>
      <c r="H110" s="41" t="s">
        <v>101</v>
      </c>
      <c r="I110" s="63">
        <v>-2</v>
      </c>
      <c r="J110" s="24"/>
      <c r="K110" s="3">
        <v>1200486.53</v>
      </c>
      <c r="L110" s="4"/>
      <c r="M110" s="2">
        <v>531124</v>
      </c>
      <c r="N110" s="2"/>
      <c r="O110" s="2">
        <v>693372</v>
      </c>
      <c r="P110" s="2"/>
      <c r="Q110" s="2">
        <v>40406</v>
      </c>
      <c r="S110" s="82">
        <v>3.37</v>
      </c>
      <c r="U110" s="87">
        <v>17.2</v>
      </c>
      <c r="V110" s="40"/>
      <c r="W110" s="40"/>
    </row>
    <row r="111" spans="1:23" s="14" customFormat="1" x14ac:dyDescent="0.2">
      <c r="A111" s="38"/>
      <c r="B111" s="24"/>
      <c r="C111" s="79" t="s">
        <v>87</v>
      </c>
      <c r="D111" s="24"/>
      <c r="E111" s="78">
        <v>2038</v>
      </c>
      <c r="F111" s="24"/>
      <c r="G111" s="41" t="s">
        <v>110</v>
      </c>
      <c r="H111" s="41" t="s">
        <v>101</v>
      </c>
      <c r="I111" s="63">
        <v>-2</v>
      </c>
      <c r="J111" s="24"/>
      <c r="K111" s="3">
        <v>1135966.24</v>
      </c>
      <c r="L111" s="4"/>
      <c r="M111" s="2">
        <v>502579</v>
      </c>
      <c r="N111" s="2"/>
      <c r="O111" s="2">
        <v>656107</v>
      </c>
      <c r="P111" s="2"/>
      <c r="Q111" s="2">
        <v>38235</v>
      </c>
      <c r="S111" s="82">
        <v>3.37</v>
      </c>
      <c r="U111" s="87">
        <v>17.2</v>
      </c>
      <c r="V111" s="40"/>
      <c r="W111" s="40"/>
    </row>
    <row r="112" spans="1:23" s="14" customFormat="1" x14ac:dyDescent="0.2">
      <c r="A112" s="38"/>
      <c r="B112" s="24"/>
      <c r="C112" s="79" t="s">
        <v>88</v>
      </c>
      <c r="D112" s="24"/>
      <c r="E112" s="78">
        <v>2041</v>
      </c>
      <c r="F112" s="24"/>
      <c r="G112" s="41" t="s">
        <v>110</v>
      </c>
      <c r="H112" s="41" t="s">
        <v>101</v>
      </c>
      <c r="I112" s="63">
        <v>-2</v>
      </c>
      <c r="J112" s="24"/>
      <c r="K112" s="3">
        <v>1465228.09</v>
      </c>
      <c r="L112" s="4"/>
      <c r="M112" s="2">
        <v>534890</v>
      </c>
      <c r="N112" s="2"/>
      <c r="O112" s="2">
        <v>959643</v>
      </c>
      <c r="P112" s="2"/>
      <c r="Q112" s="2">
        <v>48151</v>
      </c>
      <c r="S112" s="82">
        <v>3.29</v>
      </c>
      <c r="U112" s="87">
        <v>19.899999999999999</v>
      </c>
      <c r="V112" s="40"/>
      <c r="W112" s="40"/>
    </row>
    <row r="113" spans="1:23" s="14" customFormat="1" x14ac:dyDescent="0.2">
      <c r="A113" s="38"/>
      <c r="B113" s="24"/>
      <c r="C113" s="79" t="s">
        <v>89</v>
      </c>
      <c r="D113" s="24"/>
      <c r="E113" s="78">
        <v>2042</v>
      </c>
      <c r="F113" s="24"/>
      <c r="G113" s="41" t="s">
        <v>110</v>
      </c>
      <c r="H113" s="41" t="s">
        <v>101</v>
      </c>
      <c r="I113" s="63">
        <v>-2</v>
      </c>
      <c r="J113" s="24"/>
      <c r="K113" s="3">
        <v>2033652.36</v>
      </c>
      <c r="L113" s="4"/>
      <c r="M113" s="2">
        <v>141041</v>
      </c>
      <c r="N113" s="2"/>
      <c r="O113" s="2">
        <v>1933284</v>
      </c>
      <c r="P113" s="2"/>
      <c r="Q113" s="2">
        <v>88263</v>
      </c>
      <c r="S113" s="82">
        <v>4.34</v>
      </c>
      <c r="U113" s="87">
        <v>21.9</v>
      </c>
      <c r="V113" s="40"/>
      <c r="W113" s="40"/>
    </row>
    <row r="114" spans="1:23" s="14" customFormat="1" x14ac:dyDescent="0.2">
      <c r="A114" s="38"/>
      <c r="B114" s="24"/>
      <c r="C114" s="79" t="s">
        <v>71</v>
      </c>
      <c r="D114" s="24"/>
      <c r="E114" s="78">
        <v>2042</v>
      </c>
      <c r="F114" s="24"/>
      <c r="G114" s="41" t="s">
        <v>110</v>
      </c>
      <c r="H114" s="41" t="s">
        <v>101</v>
      </c>
      <c r="I114" s="63">
        <v>-5</v>
      </c>
      <c r="J114" s="24"/>
      <c r="K114" s="3">
        <v>7229721.6399999997</v>
      </c>
      <c r="L114" s="4"/>
      <c r="M114" s="2">
        <v>3246261.9</v>
      </c>
      <c r="N114" s="2"/>
      <c r="O114" s="2">
        <v>4344946</v>
      </c>
      <c r="P114" s="2"/>
      <c r="Q114" s="2">
        <v>200136</v>
      </c>
      <c r="S114" s="82">
        <v>2.77</v>
      </c>
      <c r="U114" s="87">
        <v>21.7</v>
      </c>
      <c r="V114" s="40"/>
      <c r="W114" s="40"/>
    </row>
    <row r="115" spans="1:23" s="14" customFormat="1" x14ac:dyDescent="0.2">
      <c r="A115" s="38"/>
      <c r="B115" s="24"/>
      <c r="C115" s="79" t="s">
        <v>72</v>
      </c>
      <c r="D115" s="24"/>
      <c r="E115" s="78">
        <v>2042</v>
      </c>
      <c r="F115" s="24"/>
      <c r="G115" s="41" t="s">
        <v>110</v>
      </c>
      <c r="H115" s="41" t="s">
        <v>101</v>
      </c>
      <c r="I115" s="63">
        <v>-5</v>
      </c>
      <c r="J115" s="24"/>
      <c r="K115" s="3">
        <v>933680.4</v>
      </c>
      <c r="L115" s="4"/>
      <c r="M115" s="2">
        <v>448838</v>
      </c>
      <c r="N115" s="2"/>
      <c r="O115" s="2">
        <v>531526</v>
      </c>
      <c r="P115" s="2"/>
      <c r="Q115" s="2">
        <v>24483</v>
      </c>
      <c r="S115" s="82">
        <v>2.62</v>
      </c>
      <c r="U115" s="87">
        <v>21.7</v>
      </c>
      <c r="V115" s="40"/>
      <c r="W115" s="40"/>
    </row>
    <row r="116" spans="1:23" s="14" customFormat="1" x14ac:dyDescent="0.2">
      <c r="A116" s="38"/>
      <c r="B116" s="24"/>
      <c r="C116" s="79" t="s">
        <v>73</v>
      </c>
      <c r="D116" s="24"/>
      <c r="E116" s="78">
        <v>2042</v>
      </c>
      <c r="F116" s="24"/>
      <c r="G116" s="41" t="s">
        <v>110</v>
      </c>
      <c r="H116" s="41" t="s">
        <v>101</v>
      </c>
      <c r="I116" s="63">
        <v>-5</v>
      </c>
      <c r="J116" s="24"/>
      <c r="K116" s="3">
        <v>933680.4</v>
      </c>
      <c r="L116" s="4"/>
      <c r="M116" s="2">
        <v>444133</v>
      </c>
      <c r="N116" s="2"/>
      <c r="O116" s="2">
        <v>536231</v>
      </c>
      <c r="P116" s="2"/>
      <c r="Q116" s="2">
        <v>24700</v>
      </c>
      <c r="S116" s="82">
        <v>2.65</v>
      </c>
      <c r="U116" s="87">
        <v>21.7</v>
      </c>
      <c r="V116" s="40"/>
      <c r="W116" s="40"/>
    </row>
    <row r="117" spans="1:23" s="14" customFormat="1" x14ac:dyDescent="0.2">
      <c r="A117" s="38"/>
      <c r="B117" s="24"/>
      <c r="C117" s="79" t="s">
        <v>74</v>
      </c>
      <c r="D117" s="24"/>
      <c r="E117" s="78">
        <v>2042</v>
      </c>
      <c r="F117" s="24"/>
      <c r="G117" s="41" t="s">
        <v>110</v>
      </c>
      <c r="H117" s="41" t="s">
        <v>101</v>
      </c>
      <c r="I117" s="63">
        <v>-5</v>
      </c>
      <c r="J117" s="24"/>
      <c r="K117" s="3">
        <v>933680.4</v>
      </c>
      <c r="L117" s="4"/>
      <c r="M117" s="2">
        <v>448802</v>
      </c>
      <c r="N117" s="2"/>
      <c r="O117" s="2">
        <v>531562</v>
      </c>
      <c r="P117" s="2"/>
      <c r="Q117" s="2">
        <v>24485</v>
      </c>
      <c r="S117" s="82">
        <v>2.62</v>
      </c>
      <c r="U117" s="87">
        <v>21.7</v>
      </c>
      <c r="V117" s="40"/>
      <c r="W117" s="40"/>
    </row>
    <row r="118" spans="1:23" s="14" customFormat="1" x14ac:dyDescent="0.2">
      <c r="A118" s="38"/>
      <c r="B118" s="24"/>
      <c r="C118" s="79" t="s">
        <v>158</v>
      </c>
      <c r="D118" s="24"/>
      <c r="E118" s="78">
        <v>2042</v>
      </c>
      <c r="F118" s="24"/>
      <c r="G118" s="41" t="s">
        <v>110</v>
      </c>
      <c r="H118" s="41" t="s">
        <v>101</v>
      </c>
      <c r="I118" s="63">
        <v>-1</v>
      </c>
      <c r="J118" s="24"/>
      <c r="K118" s="43">
        <v>625882</v>
      </c>
      <c r="L118" s="4"/>
      <c r="M118" s="27">
        <v>55403</v>
      </c>
      <c r="N118" s="2"/>
      <c r="O118" s="27">
        <v>576738</v>
      </c>
      <c r="P118" s="2"/>
      <c r="Q118" s="27">
        <v>26347</v>
      </c>
      <c r="S118" s="82">
        <v>4.21</v>
      </c>
      <c r="U118" s="87">
        <v>21.9</v>
      </c>
      <c r="V118" s="40"/>
      <c r="W118" s="40"/>
    </row>
    <row r="119" spans="1:23" s="14" customFormat="1" x14ac:dyDescent="0.2">
      <c r="A119" s="38"/>
      <c r="B119" s="24"/>
      <c r="C119" s="54"/>
      <c r="D119" s="24"/>
      <c r="E119" s="24"/>
      <c r="F119" s="24"/>
      <c r="G119" s="41"/>
      <c r="H119" s="41"/>
      <c r="I119" s="63"/>
      <c r="J119" s="24"/>
      <c r="K119" s="3"/>
      <c r="L119" s="4"/>
      <c r="M119" s="2"/>
      <c r="N119" s="2"/>
      <c r="O119" s="2"/>
      <c r="P119" s="2"/>
      <c r="Q119" s="2"/>
      <c r="S119" s="82"/>
      <c r="U119" s="87"/>
      <c r="V119" s="40"/>
      <c r="W119" s="40"/>
    </row>
    <row r="120" spans="1:23" s="14" customFormat="1" x14ac:dyDescent="0.2">
      <c r="A120" s="38"/>
      <c r="B120" s="24"/>
      <c r="C120" s="54" t="s">
        <v>63</v>
      </c>
      <c r="D120" s="24"/>
      <c r="E120" s="24"/>
      <c r="F120" s="24"/>
      <c r="G120" s="41"/>
      <c r="H120" s="41"/>
      <c r="I120" s="63"/>
      <c r="J120" s="24"/>
      <c r="K120" s="3">
        <f>SUBTOTAL(9,K99:K119)</f>
        <v>53879445.859999999</v>
      </c>
      <c r="L120" s="4"/>
      <c r="M120" s="2">
        <f>SUBTOTAL(9,M99:M119)</f>
        <v>22321751.899999999</v>
      </c>
      <c r="N120" s="2"/>
      <c r="O120" s="2">
        <f>SUBTOTAL(9,O99:O119)</f>
        <v>33459960</v>
      </c>
      <c r="P120" s="2"/>
      <c r="Q120" s="2">
        <f>SUBTOTAL(9,Q99:Q119)</f>
        <v>1549325</v>
      </c>
      <c r="S120" s="83">
        <f>+ROUND(Q120/K120*100,2)</f>
        <v>2.88</v>
      </c>
      <c r="T120" s="48"/>
      <c r="U120" s="88"/>
      <c r="V120" s="40"/>
      <c r="W120" s="40"/>
    </row>
    <row r="121" spans="1:23" s="14" customFormat="1" x14ac:dyDescent="0.2">
      <c r="A121" s="38"/>
      <c r="B121" s="24"/>
      <c r="C121" s="23"/>
      <c r="D121" s="24"/>
      <c r="E121" s="24"/>
      <c r="F121" s="24"/>
      <c r="G121" s="41"/>
      <c r="H121" s="41"/>
      <c r="I121" s="63"/>
      <c r="J121" s="24"/>
      <c r="K121" s="3"/>
      <c r="L121" s="4"/>
      <c r="M121" s="2"/>
      <c r="N121" s="2"/>
      <c r="O121" s="2"/>
      <c r="P121" s="2"/>
      <c r="Q121" s="2"/>
      <c r="S121" s="82"/>
      <c r="U121" s="87"/>
      <c r="V121" s="40"/>
      <c r="W121" s="40"/>
    </row>
    <row r="122" spans="1:23" s="14" customFormat="1" x14ac:dyDescent="0.2">
      <c r="A122" s="38">
        <v>342</v>
      </c>
      <c r="B122" s="24"/>
      <c r="C122" s="56" t="s">
        <v>159</v>
      </c>
      <c r="D122" s="24"/>
      <c r="E122" s="24"/>
      <c r="F122" s="24"/>
      <c r="G122" s="24"/>
      <c r="H122" s="24"/>
      <c r="I122" s="64"/>
      <c r="J122" s="24"/>
      <c r="K122" s="24"/>
      <c r="L122" s="24"/>
      <c r="M122" s="39"/>
      <c r="N122" s="39"/>
      <c r="O122" s="39"/>
      <c r="P122" s="39"/>
      <c r="Q122" s="39"/>
      <c r="S122" s="81"/>
      <c r="U122" s="86"/>
      <c r="V122" s="40"/>
      <c r="W122" s="40"/>
    </row>
    <row r="123" spans="1:23" s="14" customFormat="1" x14ac:dyDescent="0.2">
      <c r="A123" s="38"/>
      <c r="B123" s="24"/>
      <c r="C123" s="79" t="s">
        <v>75</v>
      </c>
      <c r="D123" s="24"/>
      <c r="E123" s="78">
        <v>2050</v>
      </c>
      <c r="F123" s="24"/>
      <c r="G123" s="41" t="s">
        <v>111</v>
      </c>
      <c r="H123" s="41" t="s">
        <v>101</v>
      </c>
      <c r="I123" s="63">
        <v>-3</v>
      </c>
      <c r="J123" s="24"/>
      <c r="K123" s="3">
        <v>13766120.51</v>
      </c>
      <c r="L123" s="4"/>
      <c r="M123" s="2">
        <v>6102433</v>
      </c>
      <c r="N123" s="2"/>
      <c r="O123" s="2">
        <v>8076671</v>
      </c>
      <c r="P123" s="2"/>
      <c r="Q123" s="2">
        <v>307631</v>
      </c>
      <c r="S123" s="82">
        <v>2.23</v>
      </c>
      <c r="U123" s="87">
        <v>26.3</v>
      </c>
      <c r="V123" s="40"/>
      <c r="W123" s="40"/>
    </row>
    <row r="124" spans="1:23" s="14" customFormat="1" x14ac:dyDescent="0.2">
      <c r="A124" s="38"/>
      <c r="B124" s="24"/>
      <c r="C124" s="79" t="s">
        <v>81</v>
      </c>
      <c r="D124" s="24"/>
      <c r="E124" s="78">
        <v>2045</v>
      </c>
      <c r="F124" s="24"/>
      <c r="G124" s="41" t="s">
        <v>111</v>
      </c>
      <c r="H124" s="41" t="s">
        <v>101</v>
      </c>
      <c r="I124" s="63">
        <v>-4</v>
      </c>
      <c r="J124" s="24"/>
      <c r="K124" s="3">
        <v>70051.649999999994</v>
      </c>
      <c r="L124" s="4"/>
      <c r="M124" s="2">
        <v>26328</v>
      </c>
      <c r="N124" s="2"/>
      <c r="O124" s="2">
        <v>46526</v>
      </c>
      <c r="P124" s="2"/>
      <c r="Q124" s="2">
        <v>1970</v>
      </c>
      <c r="S124" s="82">
        <v>2.81</v>
      </c>
      <c r="U124" s="87">
        <v>23.6</v>
      </c>
      <c r="V124" s="40"/>
      <c r="W124" s="40"/>
    </row>
    <row r="125" spans="1:23" s="14" customFormat="1" x14ac:dyDescent="0.2">
      <c r="A125" s="38"/>
      <c r="B125" s="24"/>
      <c r="C125" s="79" t="s">
        <v>82</v>
      </c>
      <c r="D125" s="24"/>
      <c r="E125" s="78">
        <v>2045</v>
      </c>
      <c r="F125" s="24"/>
      <c r="G125" s="41" t="s">
        <v>111</v>
      </c>
      <c r="H125" s="41" t="s">
        <v>101</v>
      </c>
      <c r="I125" s="63">
        <v>-4</v>
      </c>
      <c r="J125" s="24"/>
      <c r="K125" s="3">
        <v>70051.649999999994</v>
      </c>
      <c r="L125" s="4"/>
      <c r="M125" s="2">
        <v>26327</v>
      </c>
      <c r="N125" s="2"/>
      <c r="O125" s="2">
        <v>46527</v>
      </c>
      <c r="P125" s="2"/>
      <c r="Q125" s="2">
        <v>1970</v>
      </c>
      <c r="S125" s="82">
        <v>2.81</v>
      </c>
      <c r="U125" s="87">
        <v>23.6</v>
      </c>
      <c r="V125" s="40"/>
      <c r="W125" s="40"/>
    </row>
    <row r="126" spans="1:23" s="14" customFormat="1" x14ac:dyDescent="0.2">
      <c r="A126" s="38"/>
      <c r="B126" s="24"/>
      <c r="C126" s="79" t="s">
        <v>83</v>
      </c>
      <c r="D126" s="24"/>
      <c r="E126" s="78">
        <v>2050</v>
      </c>
      <c r="F126" s="24"/>
      <c r="G126" s="41" t="s">
        <v>111</v>
      </c>
      <c r="H126" s="41" t="s">
        <v>101</v>
      </c>
      <c r="I126" s="63">
        <v>-4</v>
      </c>
      <c r="J126" s="24"/>
      <c r="K126" s="3">
        <v>2384532.85</v>
      </c>
      <c r="L126" s="4"/>
      <c r="M126" s="2">
        <v>464445</v>
      </c>
      <c r="N126" s="2"/>
      <c r="O126" s="2">
        <v>2015469</v>
      </c>
      <c r="P126" s="2"/>
      <c r="Q126" s="2">
        <v>70594</v>
      </c>
      <c r="S126" s="82">
        <v>2.96</v>
      </c>
      <c r="U126" s="87">
        <v>28.6</v>
      </c>
      <c r="V126" s="40"/>
      <c r="W126" s="40"/>
    </row>
    <row r="127" spans="1:23" s="14" customFormat="1" x14ac:dyDescent="0.2">
      <c r="A127" s="38"/>
      <c r="B127" s="24"/>
      <c r="C127" s="79" t="s">
        <v>84</v>
      </c>
      <c r="D127" s="24"/>
      <c r="E127" s="78">
        <v>2050</v>
      </c>
      <c r="F127" s="24"/>
      <c r="G127" s="41" t="s">
        <v>111</v>
      </c>
      <c r="H127" s="41" t="s">
        <v>101</v>
      </c>
      <c r="I127" s="63">
        <v>-4</v>
      </c>
      <c r="J127" s="24"/>
      <c r="K127" s="3">
        <v>2116650.59</v>
      </c>
      <c r="L127" s="4"/>
      <c r="M127" s="2">
        <v>551382</v>
      </c>
      <c r="N127" s="2"/>
      <c r="O127" s="2">
        <v>1649935</v>
      </c>
      <c r="P127" s="2"/>
      <c r="Q127" s="2">
        <v>57791</v>
      </c>
      <c r="S127" s="82">
        <v>2.73</v>
      </c>
      <c r="U127" s="87">
        <v>28.6</v>
      </c>
      <c r="V127" s="40"/>
      <c r="W127" s="40"/>
    </row>
    <row r="128" spans="1:23" s="14" customFormat="1" x14ac:dyDescent="0.2">
      <c r="A128" s="38"/>
      <c r="B128" s="24"/>
      <c r="C128" s="79" t="s">
        <v>86</v>
      </c>
      <c r="D128" s="24"/>
      <c r="E128" s="78">
        <v>2038</v>
      </c>
      <c r="F128" s="24"/>
      <c r="G128" s="41" t="s">
        <v>111</v>
      </c>
      <c r="H128" s="41" t="s">
        <v>101</v>
      </c>
      <c r="I128" s="63">
        <v>-2</v>
      </c>
      <c r="J128" s="24"/>
      <c r="K128" s="3">
        <v>106294.19</v>
      </c>
      <c r="L128" s="4"/>
      <c r="M128" s="2">
        <v>47199</v>
      </c>
      <c r="N128" s="2"/>
      <c r="O128" s="2">
        <v>61221</v>
      </c>
      <c r="P128" s="2"/>
      <c r="Q128" s="2">
        <v>3475</v>
      </c>
      <c r="S128" s="82">
        <v>3.27</v>
      </c>
      <c r="U128" s="87">
        <v>17.600000000000001</v>
      </c>
      <c r="V128" s="40"/>
      <c r="W128" s="40"/>
    </row>
    <row r="129" spans="1:23" s="14" customFormat="1" x14ac:dyDescent="0.2">
      <c r="A129" s="38"/>
      <c r="B129" s="24"/>
      <c r="C129" s="79" t="s">
        <v>87</v>
      </c>
      <c r="D129" s="24"/>
      <c r="E129" s="78">
        <v>2038</v>
      </c>
      <c r="F129" s="24"/>
      <c r="G129" s="41" t="s">
        <v>111</v>
      </c>
      <c r="H129" s="41" t="s">
        <v>101</v>
      </c>
      <c r="I129" s="63">
        <v>-2</v>
      </c>
      <c r="J129" s="24"/>
      <c r="K129" s="3">
        <v>357670.24</v>
      </c>
      <c r="L129" s="4"/>
      <c r="M129" s="2">
        <v>158822</v>
      </c>
      <c r="N129" s="2"/>
      <c r="O129" s="2">
        <v>206002</v>
      </c>
      <c r="P129" s="2"/>
      <c r="Q129" s="2">
        <v>11691</v>
      </c>
      <c r="S129" s="82">
        <v>3.27</v>
      </c>
      <c r="U129" s="87">
        <v>17.600000000000001</v>
      </c>
      <c r="V129" s="40"/>
      <c r="W129" s="40"/>
    </row>
    <row r="130" spans="1:23" s="14" customFormat="1" x14ac:dyDescent="0.2">
      <c r="A130" s="38"/>
      <c r="B130" s="24"/>
      <c r="C130" s="79" t="s">
        <v>71</v>
      </c>
      <c r="D130" s="24"/>
      <c r="E130" s="78">
        <v>2042</v>
      </c>
      <c r="F130" s="24"/>
      <c r="G130" s="41" t="s">
        <v>111</v>
      </c>
      <c r="H130" s="41" t="s">
        <v>101</v>
      </c>
      <c r="I130" s="63">
        <v>-5</v>
      </c>
      <c r="J130" s="24"/>
      <c r="K130" s="43">
        <v>1162203.57</v>
      </c>
      <c r="L130" s="4"/>
      <c r="M130" s="27">
        <v>513184</v>
      </c>
      <c r="N130" s="2"/>
      <c r="O130" s="27">
        <v>707130</v>
      </c>
      <c r="P130" s="2"/>
      <c r="Q130" s="27">
        <v>31781</v>
      </c>
      <c r="S130" s="82">
        <v>2.73</v>
      </c>
      <c r="U130" s="87">
        <v>22.3</v>
      </c>
      <c r="V130" s="40"/>
      <c r="W130" s="40"/>
    </row>
    <row r="131" spans="1:23" s="14" customFormat="1" x14ac:dyDescent="0.2">
      <c r="A131" s="38"/>
      <c r="B131" s="24"/>
      <c r="C131" s="54"/>
      <c r="D131" s="24"/>
      <c r="E131" s="24"/>
      <c r="F131" s="24"/>
      <c r="G131" s="41"/>
      <c r="H131" s="41"/>
      <c r="I131" s="63"/>
      <c r="J131" s="24"/>
      <c r="K131" s="3"/>
      <c r="L131" s="4"/>
      <c r="M131" s="2"/>
      <c r="N131" s="2"/>
      <c r="O131" s="2"/>
      <c r="P131" s="2"/>
      <c r="Q131" s="2"/>
      <c r="S131" s="82"/>
      <c r="U131" s="87"/>
      <c r="V131" s="40"/>
      <c r="W131" s="40"/>
    </row>
    <row r="132" spans="1:23" s="14" customFormat="1" x14ac:dyDescent="0.2">
      <c r="A132" s="38"/>
      <c r="B132" s="24"/>
      <c r="C132" s="54" t="s">
        <v>160</v>
      </c>
      <c r="D132" s="24"/>
      <c r="E132" s="24"/>
      <c r="F132" s="24"/>
      <c r="G132" s="41"/>
      <c r="H132" s="41"/>
      <c r="I132" s="63"/>
      <c r="J132" s="24"/>
      <c r="K132" s="3">
        <f>SUBTOTAL(9,K123:K131)</f>
        <v>20033575.25</v>
      </c>
      <c r="L132" s="4"/>
      <c r="M132" s="2">
        <f>SUBTOTAL(9,M123:M131)</f>
        <v>7890120</v>
      </c>
      <c r="N132" s="2"/>
      <c r="O132" s="2">
        <f>SUBTOTAL(9,O123:O131)</f>
        <v>12809481</v>
      </c>
      <c r="P132" s="2"/>
      <c r="Q132" s="2">
        <f>SUBTOTAL(9,Q123:Q131)</f>
        <v>486903</v>
      </c>
      <c r="S132" s="83">
        <f>+ROUND(Q132/K132*100,2)</f>
        <v>2.4300000000000002</v>
      </c>
      <c r="T132" s="48"/>
      <c r="U132" s="88"/>
      <c r="V132" s="40"/>
      <c r="W132" s="40"/>
    </row>
    <row r="133" spans="1:23" s="14" customFormat="1" x14ac:dyDescent="0.2">
      <c r="A133" s="38"/>
      <c r="B133" s="24"/>
      <c r="C133" s="23"/>
      <c r="D133" s="24"/>
      <c r="E133" s="24"/>
      <c r="F133" s="24"/>
      <c r="G133" s="41"/>
      <c r="H133" s="41"/>
      <c r="I133" s="63"/>
      <c r="J133" s="24"/>
      <c r="K133" s="3"/>
      <c r="L133" s="4"/>
      <c r="M133" s="2"/>
      <c r="N133" s="2"/>
      <c r="O133" s="2"/>
      <c r="P133" s="2"/>
      <c r="Q133" s="2"/>
      <c r="S133" s="82"/>
      <c r="U133" s="87"/>
      <c r="V133" s="40"/>
      <c r="W133" s="40"/>
    </row>
    <row r="134" spans="1:23" s="14" customFormat="1" x14ac:dyDescent="0.2">
      <c r="A134" s="38">
        <v>343</v>
      </c>
      <c r="B134" s="24"/>
      <c r="C134" s="56" t="s">
        <v>33</v>
      </c>
      <c r="D134" s="24"/>
      <c r="E134" s="24"/>
      <c r="F134" s="24"/>
      <c r="G134" s="24"/>
      <c r="H134" s="24"/>
      <c r="I134" s="64"/>
      <c r="J134" s="24"/>
      <c r="K134" s="24"/>
      <c r="L134" s="24"/>
      <c r="M134" s="39"/>
      <c r="N134" s="39"/>
      <c r="O134" s="39"/>
      <c r="P134" s="39"/>
      <c r="Q134" s="39"/>
      <c r="S134" s="81"/>
      <c r="U134" s="86"/>
      <c r="V134" s="40"/>
      <c r="W134" s="40"/>
    </row>
    <row r="135" spans="1:23" s="14" customFormat="1" x14ac:dyDescent="0.2">
      <c r="A135" s="38"/>
      <c r="B135" s="24"/>
      <c r="C135" s="79" t="s">
        <v>75</v>
      </c>
      <c r="D135" s="24"/>
      <c r="E135" s="78">
        <v>2050</v>
      </c>
      <c r="F135" s="24"/>
      <c r="G135" s="41" t="s">
        <v>112</v>
      </c>
      <c r="H135" s="41" t="s">
        <v>101</v>
      </c>
      <c r="I135" s="63">
        <v>-3</v>
      </c>
      <c r="J135" s="24"/>
      <c r="K135" s="3">
        <v>21662783.59</v>
      </c>
      <c r="L135" s="4"/>
      <c r="M135" s="2">
        <v>9422539.3200000003</v>
      </c>
      <c r="N135" s="2"/>
      <c r="O135" s="2">
        <v>12890128</v>
      </c>
      <c r="P135" s="2"/>
      <c r="Q135" s="2">
        <v>484417</v>
      </c>
      <c r="S135" s="82">
        <v>2.2400000000000002</v>
      </c>
      <c r="U135" s="87">
        <v>26.6</v>
      </c>
      <c r="V135" s="40"/>
      <c r="W135" s="40"/>
    </row>
    <row r="136" spans="1:23" s="14" customFormat="1" x14ac:dyDescent="0.2">
      <c r="A136" s="38"/>
      <c r="B136" s="24"/>
      <c r="C136" s="79" t="s">
        <v>77</v>
      </c>
      <c r="D136" s="24"/>
      <c r="E136" s="78">
        <v>2034</v>
      </c>
      <c r="F136" s="24"/>
      <c r="G136" s="41" t="s">
        <v>112</v>
      </c>
      <c r="H136" s="41" t="s">
        <v>101</v>
      </c>
      <c r="I136" s="63">
        <v>-4</v>
      </c>
      <c r="J136" s="24"/>
      <c r="K136" s="3">
        <v>18938769.399999999</v>
      </c>
      <c r="L136" s="4"/>
      <c r="M136" s="2">
        <v>10814893.970000001</v>
      </c>
      <c r="N136" s="2"/>
      <c r="O136" s="2">
        <v>8881426</v>
      </c>
      <c r="P136" s="2"/>
      <c r="Q136" s="2">
        <v>640798</v>
      </c>
      <c r="S136" s="82">
        <v>3.38</v>
      </c>
      <c r="U136" s="87">
        <v>13.9</v>
      </c>
      <c r="V136" s="40"/>
      <c r="W136" s="40"/>
    </row>
    <row r="137" spans="1:23" s="14" customFormat="1" x14ac:dyDescent="0.2">
      <c r="A137" s="38"/>
      <c r="B137" s="24"/>
      <c r="C137" s="79" t="s">
        <v>76</v>
      </c>
      <c r="D137" s="24"/>
      <c r="E137" s="78">
        <v>2034</v>
      </c>
      <c r="F137" s="24"/>
      <c r="G137" s="41" t="s">
        <v>112</v>
      </c>
      <c r="H137" s="41" t="s">
        <v>101</v>
      </c>
      <c r="I137" s="63">
        <v>-4</v>
      </c>
      <c r="J137" s="24"/>
      <c r="K137" s="3">
        <v>17021561.969999999</v>
      </c>
      <c r="L137" s="4"/>
      <c r="M137" s="2">
        <v>10158430.17</v>
      </c>
      <c r="N137" s="2"/>
      <c r="O137" s="2">
        <v>7543994</v>
      </c>
      <c r="P137" s="2"/>
      <c r="Q137" s="2">
        <v>546139</v>
      </c>
      <c r="S137" s="82">
        <v>3.21</v>
      </c>
      <c r="U137" s="87">
        <v>13.8</v>
      </c>
      <c r="V137" s="40"/>
      <c r="W137" s="40"/>
    </row>
    <row r="138" spans="1:23" s="14" customFormat="1" x14ac:dyDescent="0.2">
      <c r="A138" s="38"/>
      <c r="B138" s="24"/>
      <c r="C138" s="79" t="s">
        <v>78</v>
      </c>
      <c r="D138" s="24"/>
      <c r="E138" s="78">
        <v>2034</v>
      </c>
      <c r="F138" s="24"/>
      <c r="G138" s="41" t="s">
        <v>112</v>
      </c>
      <c r="H138" s="41" t="s">
        <v>101</v>
      </c>
      <c r="I138" s="63">
        <v>-4</v>
      </c>
      <c r="J138" s="24"/>
      <c r="K138" s="3">
        <v>17950085.800000001</v>
      </c>
      <c r="L138" s="4"/>
      <c r="M138" s="2">
        <v>10645167.189999999</v>
      </c>
      <c r="N138" s="2"/>
      <c r="O138" s="2">
        <v>8022922</v>
      </c>
      <c r="P138" s="2"/>
      <c r="Q138" s="2">
        <v>580819</v>
      </c>
      <c r="S138" s="82">
        <v>3.24</v>
      </c>
      <c r="U138" s="87">
        <v>13.8</v>
      </c>
      <c r="V138" s="40"/>
      <c r="W138" s="40"/>
    </row>
    <row r="139" spans="1:23" s="14" customFormat="1" x14ac:dyDescent="0.2">
      <c r="A139" s="38"/>
      <c r="B139" s="24"/>
      <c r="C139" s="79" t="s">
        <v>79</v>
      </c>
      <c r="D139" s="24"/>
      <c r="E139" s="78">
        <v>2041</v>
      </c>
      <c r="F139" s="24"/>
      <c r="G139" s="41" t="s">
        <v>112</v>
      </c>
      <c r="H139" s="41" t="s">
        <v>101</v>
      </c>
      <c r="I139" s="63">
        <v>-4</v>
      </c>
      <c r="J139" s="24"/>
      <c r="K139" s="3">
        <v>25858484.41</v>
      </c>
      <c r="L139" s="4"/>
      <c r="M139" s="2">
        <v>12138052.800000001</v>
      </c>
      <c r="N139" s="2"/>
      <c r="O139" s="2">
        <v>14754771</v>
      </c>
      <c r="P139" s="2"/>
      <c r="Q139" s="2">
        <v>738852</v>
      </c>
      <c r="S139" s="82">
        <v>2.86</v>
      </c>
      <c r="U139" s="87">
        <v>20</v>
      </c>
      <c r="V139" s="40"/>
      <c r="W139" s="40"/>
    </row>
    <row r="140" spans="1:23" s="14" customFormat="1" x14ac:dyDescent="0.2">
      <c r="A140" s="38"/>
      <c r="B140" s="24"/>
      <c r="C140" s="79" t="s">
        <v>80</v>
      </c>
      <c r="D140" s="24"/>
      <c r="E140" s="78">
        <v>2041</v>
      </c>
      <c r="F140" s="24"/>
      <c r="G140" s="41" t="s">
        <v>112</v>
      </c>
      <c r="H140" s="41" t="s">
        <v>101</v>
      </c>
      <c r="I140" s="63">
        <v>-4</v>
      </c>
      <c r="J140" s="24"/>
      <c r="K140" s="3">
        <v>21295538.73</v>
      </c>
      <c r="L140" s="4"/>
      <c r="M140" s="2">
        <v>10125651.369999999</v>
      </c>
      <c r="N140" s="2"/>
      <c r="O140" s="2">
        <v>12021709</v>
      </c>
      <c r="P140" s="2"/>
      <c r="Q140" s="2">
        <v>603663</v>
      </c>
      <c r="S140" s="82">
        <v>2.83</v>
      </c>
      <c r="U140" s="87">
        <v>19.899999999999999</v>
      </c>
      <c r="V140" s="40"/>
      <c r="W140" s="40"/>
    </row>
    <row r="141" spans="1:23" s="14" customFormat="1" x14ac:dyDescent="0.2">
      <c r="A141" s="38"/>
      <c r="B141" s="24"/>
      <c r="C141" s="79" t="s">
        <v>81</v>
      </c>
      <c r="D141" s="24"/>
      <c r="E141" s="78">
        <v>2045</v>
      </c>
      <c r="F141" s="24"/>
      <c r="G141" s="41" t="s">
        <v>112</v>
      </c>
      <c r="H141" s="41" t="s">
        <v>101</v>
      </c>
      <c r="I141" s="63">
        <v>-4</v>
      </c>
      <c r="J141" s="24"/>
      <c r="K141" s="3">
        <v>17001567.77</v>
      </c>
      <c r="L141" s="4"/>
      <c r="M141" s="2">
        <v>6146558.7400000002</v>
      </c>
      <c r="N141" s="2"/>
      <c r="O141" s="2">
        <v>11535072</v>
      </c>
      <c r="P141" s="2"/>
      <c r="Q141" s="2">
        <v>486319</v>
      </c>
      <c r="S141" s="82">
        <v>2.86</v>
      </c>
      <c r="U141" s="87">
        <v>23.7</v>
      </c>
      <c r="V141" s="40"/>
      <c r="W141" s="40"/>
    </row>
    <row r="142" spans="1:23" s="14" customFormat="1" x14ac:dyDescent="0.2">
      <c r="A142" s="38"/>
      <c r="B142" s="24"/>
      <c r="C142" s="79" t="s">
        <v>82</v>
      </c>
      <c r="D142" s="24"/>
      <c r="E142" s="78">
        <v>2045</v>
      </c>
      <c r="F142" s="24"/>
      <c r="G142" s="41" t="s">
        <v>112</v>
      </c>
      <c r="H142" s="41" t="s">
        <v>101</v>
      </c>
      <c r="I142" s="63">
        <v>-4</v>
      </c>
      <c r="J142" s="24"/>
      <c r="K142" s="3">
        <v>16754183.57</v>
      </c>
      <c r="L142" s="4"/>
      <c r="M142" s="2">
        <v>6064093.3200000003</v>
      </c>
      <c r="N142" s="2"/>
      <c r="O142" s="2">
        <v>11360258</v>
      </c>
      <c r="P142" s="2"/>
      <c r="Q142" s="2">
        <v>478999</v>
      </c>
      <c r="S142" s="82">
        <v>2.86</v>
      </c>
      <c r="U142" s="87">
        <v>23.7</v>
      </c>
      <c r="V142" s="40"/>
      <c r="W142" s="40"/>
    </row>
    <row r="143" spans="1:23" s="14" customFormat="1" x14ac:dyDescent="0.2">
      <c r="A143" s="38"/>
      <c r="B143" s="24"/>
      <c r="C143" s="79" t="s">
        <v>83</v>
      </c>
      <c r="D143" s="24"/>
      <c r="E143" s="78">
        <v>2050</v>
      </c>
      <c r="F143" s="24"/>
      <c r="G143" s="41" t="s">
        <v>112</v>
      </c>
      <c r="H143" s="41" t="s">
        <v>101</v>
      </c>
      <c r="I143" s="63">
        <v>-4</v>
      </c>
      <c r="J143" s="24"/>
      <c r="K143" s="3">
        <v>57736570.219999999</v>
      </c>
      <c r="L143" s="4"/>
      <c r="M143" s="2">
        <v>10973966.49</v>
      </c>
      <c r="N143" s="2"/>
      <c r="O143" s="2">
        <v>49072067</v>
      </c>
      <c r="P143" s="2"/>
      <c r="Q143" s="2">
        <v>1723649</v>
      </c>
      <c r="S143" s="82">
        <v>2.99</v>
      </c>
      <c r="U143" s="87">
        <v>28.5</v>
      </c>
      <c r="V143" s="40"/>
      <c r="W143" s="40"/>
    </row>
    <row r="144" spans="1:23" s="14" customFormat="1" x14ac:dyDescent="0.2">
      <c r="A144" s="38"/>
      <c r="B144" s="24"/>
      <c r="C144" s="79" t="s">
        <v>84</v>
      </c>
      <c r="D144" s="24"/>
      <c r="E144" s="78">
        <v>2050</v>
      </c>
      <c r="F144" s="24"/>
      <c r="G144" s="41" t="s">
        <v>112</v>
      </c>
      <c r="H144" s="41" t="s">
        <v>101</v>
      </c>
      <c r="I144" s="63">
        <v>-4</v>
      </c>
      <c r="J144" s="24"/>
      <c r="K144" s="3">
        <v>55010982.469999999</v>
      </c>
      <c r="L144" s="4"/>
      <c r="M144" s="2">
        <v>14018583.890000001</v>
      </c>
      <c r="N144" s="2"/>
      <c r="O144" s="2">
        <v>43192838</v>
      </c>
      <c r="P144" s="2"/>
      <c r="Q144" s="2">
        <v>1517307</v>
      </c>
      <c r="S144" s="82">
        <v>2.76</v>
      </c>
      <c r="U144" s="87">
        <v>28.5</v>
      </c>
      <c r="V144" s="40"/>
      <c r="W144" s="40"/>
    </row>
    <row r="145" spans="1:23" s="14" customFormat="1" x14ac:dyDescent="0.2">
      <c r="A145" s="38"/>
      <c r="B145" s="24"/>
      <c r="C145" s="79" t="s">
        <v>85</v>
      </c>
      <c r="D145" s="24"/>
      <c r="E145" s="78">
        <v>2038</v>
      </c>
      <c r="F145" s="24"/>
      <c r="G145" s="41" t="s">
        <v>112</v>
      </c>
      <c r="H145" s="41" t="s">
        <v>101</v>
      </c>
      <c r="I145" s="63">
        <v>-2</v>
      </c>
      <c r="J145" s="24"/>
      <c r="K145" s="3">
        <v>354070.8</v>
      </c>
      <c r="L145" s="4"/>
      <c r="M145" s="2">
        <v>141911</v>
      </c>
      <c r="N145" s="2"/>
      <c r="O145" s="2">
        <v>219241</v>
      </c>
      <c r="P145" s="2"/>
      <c r="Q145" s="2">
        <v>12366</v>
      </c>
      <c r="S145" s="82">
        <v>3.49</v>
      </c>
      <c r="U145" s="87">
        <v>17.7</v>
      </c>
      <c r="V145" s="40"/>
      <c r="W145" s="40"/>
    </row>
    <row r="146" spans="1:23" s="14" customFormat="1" x14ac:dyDescent="0.2">
      <c r="A146" s="38"/>
      <c r="B146" s="24"/>
      <c r="C146" s="79" t="s">
        <v>86</v>
      </c>
      <c r="D146" s="24"/>
      <c r="E146" s="78">
        <v>2038</v>
      </c>
      <c r="F146" s="24"/>
      <c r="G146" s="41" t="s">
        <v>112</v>
      </c>
      <c r="H146" s="41" t="s">
        <v>101</v>
      </c>
      <c r="I146" s="63">
        <v>-2</v>
      </c>
      <c r="J146" s="24"/>
      <c r="K146" s="3">
        <v>300785.96999999997</v>
      </c>
      <c r="L146" s="4"/>
      <c r="M146" s="2">
        <v>132190</v>
      </c>
      <c r="N146" s="2"/>
      <c r="O146" s="2">
        <v>174612</v>
      </c>
      <c r="P146" s="2"/>
      <c r="Q146" s="2">
        <v>9921</v>
      </c>
      <c r="S146" s="82">
        <v>3.3</v>
      </c>
      <c r="U146" s="87">
        <v>17.600000000000001</v>
      </c>
      <c r="V146" s="40"/>
      <c r="W146" s="40"/>
    </row>
    <row r="147" spans="1:23" s="14" customFormat="1" x14ac:dyDescent="0.2">
      <c r="A147" s="38"/>
      <c r="B147" s="24"/>
      <c r="C147" s="79" t="s">
        <v>87</v>
      </c>
      <c r="D147" s="24"/>
      <c r="E147" s="78">
        <v>2038</v>
      </c>
      <c r="F147" s="24"/>
      <c r="G147" s="41" t="s">
        <v>112</v>
      </c>
      <c r="H147" s="41" t="s">
        <v>101</v>
      </c>
      <c r="I147" s="63">
        <v>-2</v>
      </c>
      <c r="J147" s="24"/>
      <c r="K147" s="3">
        <v>388128.81</v>
      </c>
      <c r="L147" s="4"/>
      <c r="M147" s="2">
        <v>150290</v>
      </c>
      <c r="N147" s="2"/>
      <c r="O147" s="2">
        <v>245601</v>
      </c>
      <c r="P147" s="2"/>
      <c r="Q147" s="2">
        <v>13819</v>
      </c>
      <c r="S147" s="82">
        <v>3.56</v>
      </c>
      <c r="U147" s="87">
        <v>17.8</v>
      </c>
      <c r="V147" s="40"/>
      <c r="W147" s="40"/>
    </row>
    <row r="148" spans="1:23" s="14" customFormat="1" x14ac:dyDescent="0.2">
      <c r="A148" s="38"/>
      <c r="B148" s="24"/>
      <c r="C148" s="79" t="s">
        <v>88</v>
      </c>
      <c r="D148" s="24"/>
      <c r="E148" s="78">
        <v>2041</v>
      </c>
      <c r="F148" s="24"/>
      <c r="G148" s="41" t="s">
        <v>112</v>
      </c>
      <c r="H148" s="41" t="s">
        <v>101</v>
      </c>
      <c r="I148" s="63">
        <v>-2</v>
      </c>
      <c r="J148" s="24"/>
      <c r="K148" s="3">
        <v>201654.6</v>
      </c>
      <c r="L148" s="4"/>
      <c r="M148" s="2">
        <v>72823</v>
      </c>
      <c r="N148" s="2"/>
      <c r="O148" s="2">
        <v>132865</v>
      </c>
      <c r="P148" s="2"/>
      <c r="Q148" s="2">
        <v>6494</v>
      </c>
      <c r="S148" s="82">
        <v>3.22</v>
      </c>
      <c r="U148" s="87">
        <v>20.5</v>
      </c>
      <c r="V148" s="40"/>
      <c r="W148" s="40"/>
    </row>
    <row r="149" spans="1:23" s="14" customFormat="1" x14ac:dyDescent="0.2">
      <c r="A149" s="38"/>
      <c r="B149" s="24"/>
      <c r="C149" s="79" t="s">
        <v>89</v>
      </c>
      <c r="D149" s="24"/>
      <c r="E149" s="78">
        <v>2042</v>
      </c>
      <c r="F149" s="24"/>
      <c r="G149" s="41" t="s">
        <v>112</v>
      </c>
      <c r="H149" s="41" t="s">
        <v>101</v>
      </c>
      <c r="I149" s="63">
        <v>-2</v>
      </c>
      <c r="J149" s="24"/>
      <c r="K149" s="3">
        <v>275099.08</v>
      </c>
      <c r="L149" s="4"/>
      <c r="M149" s="2">
        <v>92033</v>
      </c>
      <c r="N149" s="2"/>
      <c r="O149" s="2">
        <v>188568</v>
      </c>
      <c r="P149" s="2"/>
      <c r="Q149" s="2">
        <v>8799</v>
      </c>
      <c r="S149" s="82">
        <v>3.2</v>
      </c>
      <c r="U149" s="87">
        <v>21.4</v>
      </c>
      <c r="V149" s="40"/>
      <c r="W149" s="40"/>
    </row>
    <row r="150" spans="1:23" s="14" customFormat="1" x14ac:dyDescent="0.2">
      <c r="A150" s="38"/>
      <c r="B150" s="24"/>
      <c r="C150" s="79" t="s">
        <v>71</v>
      </c>
      <c r="D150" s="24"/>
      <c r="E150" s="78">
        <v>2042</v>
      </c>
      <c r="F150" s="24"/>
      <c r="G150" s="41" t="s">
        <v>112</v>
      </c>
      <c r="H150" s="41" t="s">
        <v>101</v>
      </c>
      <c r="I150" s="63">
        <v>-5</v>
      </c>
      <c r="J150" s="24"/>
      <c r="K150" s="3">
        <v>2407952.29</v>
      </c>
      <c r="L150" s="4"/>
      <c r="M150" s="2">
        <v>582589</v>
      </c>
      <c r="N150" s="2"/>
      <c r="O150" s="2">
        <v>1945761</v>
      </c>
      <c r="P150" s="2"/>
      <c r="Q150" s="2">
        <v>87964</v>
      </c>
      <c r="S150" s="82">
        <v>3.65</v>
      </c>
      <c r="U150" s="87">
        <v>22.1</v>
      </c>
      <c r="V150" s="40"/>
      <c r="W150" s="40"/>
    </row>
    <row r="151" spans="1:23" s="14" customFormat="1" x14ac:dyDescent="0.2">
      <c r="A151" s="38"/>
      <c r="B151" s="24"/>
      <c r="C151" s="79" t="s">
        <v>72</v>
      </c>
      <c r="D151" s="24"/>
      <c r="E151" s="78">
        <v>2042</v>
      </c>
      <c r="F151" s="24"/>
      <c r="G151" s="41" t="s">
        <v>112</v>
      </c>
      <c r="H151" s="41" t="s">
        <v>101</v>
      </c>
      <c r="I151" s="63">
        <v>-5</v>
      </c>
      <c r="J151" s="24"/>
      <c r="K151" s="3">
        <v>46724956.780000001</v>
      </c>
      <c r="L151" s="4"/>
      <c r="M151" s="2">
        <v>22062972.190000001</v>
      </c>
      <c r="N151" s="2"/>
      <c r="O151" s="2">
        <v>26998232</v>
      </c>
      <c r="P151" s="2"/>
      <c r="Q151" s="2">
        <v>1226069</v>
      </c>
      <c r="S151" s="82">
        <v>2.62</v>
      </c>
      <c r="U151" s="87">
        <v>22</v>
      </c>
      <c r="V151" s="40"/>
      <c r="W151" s="40"/>
    </row>
    <row r="152" spans="1:23" s="14" customFormat="1" x14ac:dyDescent="0.2">
      <c r="A152" s="38"/>
      <c r="B152" s="24"/>
      <c r="C152" s="79" t="s">
        <v>73</v>
      </c>
      <c r="D152" s="24"/>
      <c r="E152" s="78">
        <v>2042</v>
      </c>
      <c r="F152" s="24"/>
      <c r="G152" s="41" t="s">
        <v>112</v>
      </c>
      <c r="H152" s="41" t="s">
        <v>101</v>
      </c>
      <c r="I152" s="63">
        <v>-5</v>
      </c>
      <c r="J152" s="24"/>
      <c r="K152" s="3">
        <v>45508646.350000001</v>
      </c>
      <c r="L152" s="4"/>
      <c r="M152" s="2">
        <v>20986500.329999998</v>
      </c>
      <c r="N152" s="2"/>
      <c r="O152" s="2">
        <v>26797578</v>
      </c>
      <c r="P152" s="2"/>
      <c r="Q152" s="2">
        <v>1216747</v>
      </c>
      <c r="S152" s="82">
        <v>2.67</v>
      </c>
      <c r="U152" s="87">
        <v>22</v>
      </c>
      <c r="V152" s="40"/>
      <c r="W152" s="40"/>
    </row>
    <row r="153" spans="1:23" s="14" customFormat="1" x14ac:dyDescent="0.2">
      <c r="A153" s="38"/>
      <c r="B153" s="24"/>
      <c r="C153" s="79" t="s">
        <v>74</v>
      </c>
      <c r="D153" s="24"/>
      <c r="E153" s="78">
        <v>2042</v>
      </c>
      <c r="F153" s="24"/>
      <c r="G153" s="41" t="s">
        <v>112</v>
      </c>
      <c r="H153" s="41" t="s">
        <v>101</v>
      </c>
      <c r="I153" s="63">
        <v>-5</v>
      </c>
      <c r="J153" s="24"/>
      <c r="K153" s="43">
        <v>41213903.719999999</v>
      </c>
      <c r="L153" s="4"/>
      <c r="M153" s="27">
        <v>19457814.420000002</v>
      </c>
      <c r="N153" s="2"/>
      <c r="O153" s="27">
        <v>23816784</v>
      </c>
      <c r="P153" s="2"/>
      <c r="Q153" s="27">
        <v>1081589</v>
      </c>
      <c r="S153" s="82">
        <v>2.62</v>
      </c>
      <c r="U153" s="87">
        <v>22</v>
      </c>
      <c r="V153" s="40"/>
      <c r="W153" s="40"/>
    </row>
    <row r="154" spans="1:23" s="14" customFormat="1" x14ac:dyDescent="0.2">
      <c r="A154" s="38"/>
      <c r="B154" s="24"/>
      <c r="C154" s="54"/>
      <c r="D154" s="24"/>
      <c r="E154" s="24"/>
      <c r="F154" s="24"/>
      <c r="G154" s="41"/>
      <c r="H154" s="41"/>
      <c r="I154" s="63"/>
      <c r="J154" s="24"/>
      <c r="K154" s="3"/>
      <c r="L154" s="4"/>
      <c r="M154" s="2"/>
      <c r="N154" s="2"/>
      <c r="O154" s="2"/>
      <c r="P154" s="2"/>
      <c r="Q154" s="2"/>
      <c r="S154" s="82"/>
      <c r="U154" s="87"/>
      <c r="V154" s="40"/>
      <c r="W154" s="40"/>
    </row>
    <row r="155" spans="1:23" s="14" customFormat="1" x14ac:dyDescent="0.2">
      <c r="A155" s="38"/>
      <c r="B155" s="24"/>
      <c r="C155" s="54" t="s">
        <v>90</v>
      </c>
      <c r="D155" s="24"/>
      <c r="E155" s="24"/>
      <c r="F155" s="24"/>
      <c r="G155" s="41"/>
      <c r="H155" s="41"/>
      <c r="I155" s="63"/>
      <c r="J155" s="24"/>
      <c r="K155" s="3">
        <f>SUBTOTAL(9,K135:K154)</f>
        <v>406605726.33000004</v>
      </c>
      <c r="L155" s="4"/>
      <c r="M155" s="2">
        <f>SUBTOTAL(9,M135:M154)</f>
        <v>164187060.19999999</v>
      </c>
      <c r="N155" s="2"/>
      <c r="O155" s="2">
        <f>SUBTOTAL(9,O135:O154)</f>
        <v>259794427</v>
      </c>
      <c r="P155" s="2"/>
      <c r="Q155" s="2">
        <f>SUBTOTAL(9,Q135:Q154)</f>
        <v>11464730</v>
      </c>
      <c r="S155" s="83">
        <f>+ROUND(Q155/K155*100,2)</f>
        <v>2.82</v>
      </c>
      <c r="T155" s="48"/>
      <c r="U155" s="88"/>
      <c r="V155" s="40"/>
      <c r="W155" s="40"/>
    </row>
    <row r="156" spans="1:23" s="14" customFormat="1" x14ac:dyDescent="0.2">
      <c r="A156" s="38"/>
      <c r="B156" s="24"/>
      <c r="C156" s="23"/>
      <c r="D156" s="24"/>
      <c r="E156" s="24"/>
      <c r="F156" s="24"/>
      <c r="G156" s="41"/>
      <c r="H156" s="41"/>
      <c r="I156" s="63"/>
      <c r="J156" s="24"/>
      <c r="K156" s="3"/>
      <c r="L156" s="4"/>
      <c r="M156" s="2"/>
      <c r="N156" s="2"/>
      <c r="O156" s="2"/>
      <c r="P156" s="2"/>
      <c r="Q156" s="2"/>
      <c r="S156" s="82"/>
      <c r="U156" s="87"/>
      <c r="V156" s="40"/>
      <c r="W156" s="40"/>
    </row>
    <row r="157" spans="1:23" s="14" customFormat="1" x14ac:dyDescent="0.2">
      <c r="A157" s="38">
        <v>344</v>
      </c>
      <c r="B157" s="24"/>
      <c r="C157" s="56" t="s">
        <v>30</v>
      </c>
      <c r="D157" s="24"/>
      <c r="E157" s="24"/>
      <c r="F157" s="24"/>
      <c r="G157" s="24"/>
      <c r="H157" s="24"/>
      <c r="I157" s="64"/>
      <c r="J157" s="24"/>
      <c r="K157" s="24"/>
      <c r="L157" s="24"/>
      <c r="M157" s="39"/>
      <c r="N157" s="39"/>
      <c r="O157" s="39"/>
      <c r="P157" s="39"/>
      <c r="Q157" s="39"/>
      <c r="S157" s="81"/>
      <c r="U157" s="86"/>
      <c r="V157" s="40"/>
      <c r="W157" s="40"/>
    </row>
    <row r="158" spans="1:23" s="14" customFormat="1" x14ac:dyDescent="0.2">
      <c r="A158" s="38"/>
      <c r="B158" s="24"/>
      <c r="C158" s="79" t="s">
        <v>75</v>
      </c>
      <c r="D158" s="24"/>
      <c r="E158" s="78">
        <v>2050</v>
      </c>
      <c r="F158" s="24"/>
      <c r="G158" s="41" t="s">
        <v>113</v>
      </c>
      <c r="H158" s="41" t="s">
        <v>101</v>
      </c>
      <c r="I158" s="63">
        <v>-3</v>
      </c>
      <c r="J158" s="24"/>
      <c r="K158" s="3">
        <v>385287.95</v>
      </c>
      <c r="L158" s="4"/>
      <c r="M158" s="2">
        <v>100840</v>
      </c>
      <c r="N158" s="2"/>
      <c r="O158" s="2">
        <v>296007</v>
      </c>
      <c r="P158" s="2"/>
      <c r="Q158" s="2">
        <v>10596</v>
      </c>
      <c r="S158" s="82">
        <v>2.75</v>
      </c>
      <c r="U158" s="87">
        <v>27.9</v>
      </c>
      <c r="V158" s="40"/>
      <c r="W158" s="40"/>
    </row>
    <row r="159" spans="1:23" s="14" customFormat="1" x14ac:dyDescent="0.2">
      <c r="A159" s="38"/>
      <c r="B159" s="24"/>
      <c r="C159" s="79" t="s">
        <v>77</v>
      </c>
      <c r="D159" s="24"/>
      <c r="E159" s="78">
        <v>2034</v>
      </c>
      <c r="F159" s="24"/>
      <c r="G159" s="41" t="s">
        <v>113</v>
      </c>
      <c r="H159" s="41" t="s">
        <v>101</v>
      </c>
      <c r="I159" s="63">
        <v>-4</v>
      </c>
      <c r="J159" s="24"/>
      <c r="K159" s="3">
        <v>5409806.3600000003</v>
      </c>
      <c r="L159" s="4"/>
      <c r="M159" s="2">
        <v>3149102</v>
      </c>
      <c r="N159" s="2"/>
      <c r="O159" s="2">
        <v>2477097</v>
      </c>
      <c r="P159" s="2"/>
      <c r="Q159" s="2">
        <v>180024</v>
      </c>
      <c r="S159" s="82">
        <v>3.33</v>
      </c>
      <c r="U159" s="87">
        <v>13.8</v>
      </c>
      <c r="V159" s="40"/>
      <c r="W159" s="40"/>
    </row>
    <row r="160" spans="1:23" s="14" customFormat="1" x14ac:dyDescent="0.2">
      <c r="A160" s="38"/>
      <c r="B160" s="24"/>
      <c r="C160" s="79" t="s">
        <v>76</v>
      </c>
      <c r="D160" s="24"/>
      <c r="E160" s="78">
        <v>2034</v>
      </c>
      <c r="F160" s="24"/>
      <c r="G160" s="41" t="s">
        <v>113</v>
      </c>
      <c r="H160" s="41" t="s">
        <v>101</v>
      </c>
      <c r="I160" s="63">
        <v>-4</v>
      </c>
      <c r="J160" s="24"/>
      <c r="K160" s="3">
        <v>5315973.93</v>
      </c>
      <c r="L160" s="4"/>
      <c r="M160" s="2">
        <v>3110623</v>
      </c>
      <c r="N160" s="2"/>
      <c r="O160" s="2">
        <v>2417990</v>
      </c>
      <c r="P160" s="2"/>
      <c r="Q160" s="2">
        <v>175512</v>
      </c>
      <c r="S160" s="82">
        <v>3.3</v>
      </c>
      <c r="U160" s="87">
        <v>13.8</v>
      </c>
      <c r="V160" s="40"/>
      <c r="W160" s="40"/>
    </row>
    <row r="161" spans="1:23" s="14" customFormat="1" x14ac:dyDescent="0.2">
      <c r="A161" s="38"/>
      <c r="B161" s="24"/>
      <c r="C161" s="79" t="s">
        <v>78</v>
      </c>
      <c r="D161" s="24"/>
      <c r="E161" s="78">
        <v>2034</v>
      </c>
      <c r="F161" s="24"/>
      <c r="G161" s="41" t="s">
        <v>113</v>
      </c>
      <c r="H161" s="41" t="s">
        <v>101</v>
      </c>
      <c r="I161" s="63">
        <v>-4</v>
      </c>
      <c r="J161" s="24"/>
      <c r="K161" s="3">
        <v>5368828.4000000004</v>
      </c>
      <c r="L161" s="4"/>
      <c r="M161" s="2">
        <v>3095925</v>
      </c>
      <c r="N161" s="2"/>
      <c r="O161" s="2">
        <v>2487657</v>
      </c>
      <c r="P161" s="2"/>
      <c r="Q161" s="2">
        <v>180444</v>
      </c>
      <c r="S161" s="82">
        <v>3.36</v>
      </c>
      <c r="U161" s="87">
        <v>13.8</v>
      </c>
      <c r="V161" s="40"/>
      <c r="W161" s="40"/>
    </row>
    <row r="162" spans="1:23" s="14" customFormat="1" x14ac:dyDescent="0.2">
      <c r="A162" s="38"/>
      <c r="B162" s="24"/>
      <c r="C162" s="79" t="s">
        <v>79</v>
      </c>
      <c r="D162" s="24"/>
      <c r="E162" s="78">
        <v>2041</v>
      </c>
      <c r="F162" s="24"/>
      <c r="G162" s="41" t="s">
        <v>113</v>
      </c>
      <c r="H162" s="41" t="s">
        <v>101</v>
      </c>
      <c r="I162" s="63">
        <v>-4</v>
      </c>
      <c r="J162" s="24"/>
      <c r="K162" s="3">
        <v>8212342.4100000001</v>
      </c>
      <c r="L162" s="4"/>
      <c r="M162" s="2">
        <v>3863206</v>
      </c>
      <c r="N162" s="2"/>
      <c r="O162" s="2">
        <v>4677630</v>
      </c>
      <c r="P162" s="2"/>
      <c r="Q162" s="2">
        <v>236372</v>
      </c>
      <c r="S162" s="82">
        <v>2.88</v>
      </c>
      <c r="U162" s="87">
        <v>19.8</v>
      </c>
      <c r="V162" s="40"/>
      <c r="W162" s="40"/>
    </row>
    <row r="163" spans="1:23" s="14" customFormat="1" x14ac:dyDescent="0.2">
      <c r="A163" s="38"/>
      <c r="B163" s="24"/>
      <c r="C163" s="79" t="s">
        <v>80</v>
      </c>
      <c r="D163" s="24"/>
      <c r="E163" s="78">
        <v>2041</v>
      </c>
      <c r="F163" s="24"/>
      <c r="G163" s="41" t="s">
        <v>113</v>
      </c>
      <c r="H163" s="41" t="s">
        <v>101</v>
      </c>
      <c r="I163" s="63">
        <v>-4</v>
      </c>
      <c r="J163" s="24"/>
      <c r="K163" s="3">
        <v>8155918.4000000004</v>
      </c>
      <c r="L163" s="4"/>
      <c r="M163" s="2">
        <v>3837752</v>
      </c>
      <c r="N163" s="2"/>
      <c r="O163" s="2">
        <v>4644403</v>
      </c>
      <c r="P163" s="2"/>
      <c r="Q163" s="2">
        <v>234816</v>
      </c>
      <c r="S163" s="82">
        <v>2.88</v>
      </c>
      <c r="U163" s="87">
        <v>19.8</v>
      </c>
      <c r="V163" s="40"/>
      <c r="W163" s="40"/>
    </row>
    <row r="164" spans="1:23" s="14" customFormat="1" x14ac:dyDescent="0.2">
      <c r="A164" s="38"/>
      <c r="B164" s="24"/>
      <c r="C164" s="79" t="s">
        <v>81</v>
      </c>
      <c r="D164" s="24"/>
      <c r="E164" s="78">
        <v>2045</v>
      </c>
      <c r="F164" s="24"/>
      <c r="G164" s="41" t="s">
        <v>113</v>
      </c>
      <c r="H164" s="41" t="s">
        <v>101</v>
      </c>
      <c r="I164" s="63">
        <v>-4</v>
      </c>
      <c r="J164" s="24"/>
      <c r="K164" s="3">
        <v>4831725.68</v>
      </c>
      <c r="L164" s="4"/>
      <c r="M164" s="2">
        <v>1839937</v>
      </c>
      <c r="N164" s="2"/>
      <c r="O164" s="2">
        <v>3185058</v>
      </c>
      <c r="P164" s="2"/>
      <c r="Q164" s="2">
        <v>136522</v>
      </c>
      <c r="S164" s="82">
        <v>2.83</v>
      </c>
      <c r="U164" s="87">
        <v>23.3</v>
      </c>
      <c r="V164" s="40"/>
      <c r="W164" s="40"/>
    </row>
    <row r="165" spans="1:23" s="14" customFormat="1" x14ac:dyDescent="0.2">
      <c r="A165" s="38"/>
      <c r="B165" s="24"/>
      <c r="C165" s="79" t="s">
        <v>82</v>
      </c>
      <c r="D165" s="24"/>
      <c r="E165" s="78">
        <v>2045</v>
      </c>
      <c r="F165" s="24"/>
      <c r="G165" s="41" t="s">
        <v>113</v>
      </c>
      <c r="H165" s="41" t="s">
        <v>101</v>
      </c>
      <c r="I165" s="63">
        <v>-4</v>
      </c>
      <c r="J165" s="24"/>
      <c r="K165" s="3">
        <v>4838938.32</v>
      </c>
      <c r="L165" s="4"/>
      <c r="M165" s="2">
        <v>1842648</v>
      </c>
      <c r="N165" s="2"/>
      <c r="O165" s="2">
        <v>3189848</v>
      </c>
      <c r="P165" s="2"/>
      <c r="Q165" s="2">
        <v>136727</v>
      </c>
      <c r="S165" s="82">
        <v>2.83</v>
      </c>
      <c r="U165" s="87">
        <v>23.3</v>
      </c>
      <c r="V165" s="40"/>
      <c r="W165" s="40"/>
    </row>
    <row r="166" spans="1:23" s="14" customFormat="1" x14ac:dyDescent="0.2">
      <c r="A166" s="38"/>
      <c r="B166" s="24"/>
      <c r="C166" s="79" t="s">
        <v>83</v>
      </c>
      <c r="D166" s="24"/>
      <c r="E166" s="78">
        <v>2050</v>
      </c>
      <c r="F166" s="24"/>
      <c r="G166" s="41" t="s">
        <v>113</v>
      </c>
      <c r="H166" s="41" t="s">
        <v>101</v>
      </c>
      <c r="I166" s="63">
        <v>-4</v>
      </c>
      <c r="J166" s="24"/>
      <c r="K166" s="3">
        <v>5428818.3700000001</v>
      </c>
      <c r="L166" s="4"/>
      <c r="M166" s="2">
        <v>879891</v>
      </c>
      <c r="N166" s="2"/>
      <c r="O166" s="2">
        <v>4766080</v>
      </c>
      <c r="P166" s="2"/>
      <c r="Q166" s="2">
        <v>168982</v>
      </c>
      <c r="S166" s="82">
        <v>3.11</v>
      </c>
      <c r="U166" s="87">
        <v>28.2</v>
      </c>
      <c r="V166" s="40"/>
      <c r="W166" s="40"/>
    </row>
    <row r="167" spans="1:23" s="14" customFormat="1" x14ac:dyDescent="0.2">
      <c r="A167" s="38"/>
      <c r="B167" s="24"/>
      <c r="C167" s="79" t="s">
        <v>84</v>
      </c>
      <c r="D167" s="24"/>
      <c r="E167" s="78">
        <v>2050</v>
      </c>
      <c r="F167" s="24"/>
      <c r="G167" s="41" t="s">
        <v>113</v>
      </c>
      <c r="H167" s="41" t="s">
        <v>101</v>
      </c>
      <c r="I167" s="63">
        <v>-4</v>
      </c>
      <c r="J167" s="24"/>
      <c r="K167" s="3">
        <v>4887853.5</v>
      </c>
      <c r="L167" s="4"/>
      <c r="M167" s="2">
        <v>1176798</v>
      </c>
      <c r="N167" s="2"/>
      <c r="O167" s="2">
        <v>3906570</v>
      </c>
      <c r="P167" s="2"/>
      <c r="Q167" s="2">
        <v>139055</v>
      </c>
      <c r="S167" s="82">
        <v>2.84</v>
      </c>
      <c r="U167" s="87">
        <v>28.1</v>
      </c>
      <c r="V167" s="40"/>
      <c r="W167" s="40"/>
    </row>
    <row r="168" spans="1:23" s="14" customFormat="1" x14ac:dyDescent="0.2">
      <c r="A168" s="38"/>
      <c r="B168" s="24"/>
      <c r="C168" s="79" t="s">
        <v>85</v>
      </c>
      <c r="D168" s="24"/>
      <c r="E168" s="78">
        <v>2038</v>
      </c>
      <c r="F168" s="24"/>
      <c r="G168" s="41" t="s">
        <v>113</v>
      </c>
      <c r="H168" s="41" t="s">
        <v>101</v>
      </c>
      <c r="I168" s="63">
        <v>-2</v>
      </c>
      <c r="J168" s="24"/>
      <c r="K168" s="3">
        <v>1098205.33</v>
      </c>
      <c r="L168" s="4"/>
      <c r="M168" s="2">
        <v>498493</v>
      </c>
      <c r="N168" s="2"/>
      <c r="O168" s="2">
        <v>621676</v>
      </c>
      <c r="P168" s="2"/>
      <c r="Q168" s="2">
        <v>35729</v>
      </c>
      <c r="S168" s="82">
        <v>3.25</v>
      </c>
      <c r="U168" s="87">
        <v>17.399999999999999</v>
      </c>
      <c r="V168" s="40"/>
      <c r="W168" s="40"/>
    </row>
    <row r="169" spans="1:23" s="14" customFormat="1" x14ac:dyDescent="0.2">
      <c r="A169" s="38"/>
      <c r="B169" s="24"/>
      <c r="C169" s="79" t="s">
        <v>86</v>
      </c>
      <c r="D169" s="24"/>
      <c r="E169" s="78">
        <v>2038</v>
      </c>
      <c r="F169" s="24"/>
      <c r="G169" s="41" t="s">
        <v>113</v>
      </c>
      <c r="H169" s="41" t="s">
        <v>101</v>
      </c>
      <c r="I169" s="63">
        <v>-2</v>
      </c>
      <c r="J169" s="24"/>
      <c r="K169" s="3">
        <v>1963510.74</v>
      </c>
      <c r="L169" s="4"/>
      <c r="M169" s="2">
        <v>867730</v>
      </c>
      <c r="N169" s="2"/>
      <c r="O169" s="2">
        <v>1135051</v>
      </c>
      <c r="P169" s="2"/>
      <c r="Q169" s="2">
        <v>65028</v>
      </c>
      <c r="S169" s="82">
        <v>3.31</v>
      </c>
      <c r="U169" s="87">
        <v>17.5</v>
      </c>
      <c r="V169" s="40"/>
      <c r="W169" s="40"/>
    </row>
    <row r="170" spans="1:23" s="14" customFormat="1" x14ac:dyDescent="0.2">
      <c r="A170" s="38"/>
      <c r="B170" s="24"/>
      <c r="C170" s="79" t="s">
        <v>87</v>
      </c>
      <c r="D170" s="24"/>
      <c r="E170" s="78">
        <v>2038</v>
      </c>
      <c r="F170" s="24"/>
      <c r="G170" s="41" t="s">
        <v>113</v>
      </c>
      <c r="H170" s="41" t="s">
        <v>101</v>
      </c>
      <c r="I170" s="63">
        <v>-2</v>
      </c>
      <c r="J170" s="24"/>
      <c r="K170" s="3">
        <v>4525028.84</v>
      </c>
      <c r="L170" s="4"/>
      <c r="M170" s="2">
        <v>1301455</v>
      </c>
      <c r="N170" s="2"/>
      <c r="O170" s="2">
        <v>3314074</v>
      </c>
      <c r="P170" s="2"/>
      <c r="Q170" s="2">
        <v>185596</v>
      </c>
      <c r="S170" s="82">
        <v>4.0999999999999996</v>
      </c>
      <c r="U170" s="87">
        <v>17.899999999999999</v>
      </c>
      <c r="V170" s="40"/>
      <c r="W170" s="40"/>
    </row>
    <row r="171" spans="1:23" s="14" customFormat="1" x14ac:dyDescent="0.2">
      <c r="A171" s="38"/>
      <c r="B171" s="24"/>
      <c r="C171" s="79" t="s">
        <v>88</v>
      </c>
      <c r="D171" s="24"/>
      <c r="E171" s="78">
        <v>2041</v>
      </c>
      <c r="F171" s="24"/>
      <c r="G171" s="41" t="s">
        <v>113</v>
      </c>
      <c r="H171" s="41" t="s">
        <v>101</v>
      </c>
      <c r="I171" s="63">
        <v>-2</v>
      </c>
      <c r="J171" s="24"/>
      <c r="K171" s="3">
        <v>1285806.3799999999</v>
      </c>
      <c r="L171" s="4"/>
      <c r="M171" s="2">
        <v>479024</v>
      </c>
      <c r="N171" s="2"/>
      <c r="O171" s="2">
        <v>832499</v>
      </c>
      <c r="P171" s="2"/>
      <c r="Q171" s="2">
        <v>41213</v>
      </c>
      <c r="S171" s="82">
        <v>3.21</v>
      </c>
      <c r="U171" s="87">
        <v>20.2</v>
      </c>
      <c r="V171" s="40"/>
      <c r="W171" s="40"/>
    </row>
    <row r="172" spans="1:23" s="14" customFormat="1" x14ac:dyDescent="0.2">
      <c r="A172" s="38"/>
      <c r="B172" s="24"/>
      <c r="C172" s="79" t="s">
        <v>89</v>
      </c>
      <c r="D172" s="24"/>
      <c r="E172" s="78">
        <v>2042</v>
      </c>
      <c r="F172" s="24"/>
      <c r="G172" s="41" t="s">
        <v>113</v>
      </c>
      <c r="H172" s="41" t="s">
        <v>101</v>
      </c>
      <c r="I172" s="63">
        <v>-2</v>
      </c>
      <c r="J172" s="24"/>
      <c r="K172" s="3">
        <v>1680579.61</v>
      </c>
      <c r="L172" s="4"/>
      <c r="M172" s="2">
        <v>580668</v>
      </c>
      <c r="N172" s="2"/>
      <c r="O172" s="2">
        <v>1133523</v>
      </c>
      <c r="P172" s="2"/>
      <c r="Q172" s="2">
        <v>53645</v>
      </c>
      <c r="S172" s="82">
        <v>3.19</v>
      </c>
      <c r="U172" s="87">
        <v>21.1</v>
      </c>
      <c r="V172" s="40"/>
      <c r="W172" s="40"/>
    </row>
    <row r="173" spans="1:23" s="14" customFormat="1" x14ac:dyDescent="0.2">
      <c r="A173" s="38"/>
      <c r="B173" s="24"/>
      <c r="C173" s="79" t="s">
        <v>91</v>
      </c>
      <c r="D173" s="24"/>
      <c r="E173" s="78">
        <v>2046</v>
      </c>
      <c r="F173" s="24"/>
      <c r="G173" s="41" t="s">
        <v>113</v>
      </c>
      <c r="H173" s="41" t="s">
        <v>101</v>
      </c>
      <c r="I173" s="63">
        <v>-1</v>
      </c>
      <c r="J173" s="24"/>
      <c r="K173" s="3">
        <v>2993753.87</v>
      </c>
      <c r="L173" s="4"/>
      <c r="M173" s="2">
        <v>457130</v>
      </c>
      <c r="N173" s="2"/>
      <c r="O173" s="2">
        <v>2566561</v>
      </c>
      <c r="P173" s="2"/>
      <c r="Q173" s="2">
        <v>101657</v>
      </c>
      <c r="S173" s="82">
        <v>3.4</v>
      </c>
      <c r="U173" s="87">
        <v>25.2</v>
      </c>
      <c r="V173" s="40"/>
      <c r="W173" s="40"/>
    </row>
    <row r="174" spans="1:23" s="14" customFormat="1" x14ac:dyDescent="0.2">
      <c r="A174" s="38"/>
      <c r="B174" s="24"/>
      <c r="C174" s="79" t="s">
        <v>71</v>
      </c>
      <c r="D174" s="24"/>
      <c r="E174" s="78">
        <v>2042</v>
      </c>
      <c r="F174" s="24"/>
      <c r="G174" s="41" t="s">
        <v>113</v>
      </c>
      <c r="H174" s="41" t="s">
        <v>101</v>
      </c>
      <c r="I174" s="63">
        <v>-5</v>
      </c>
      <c r="J174" s="24"/>
      <c r="K174" s="3">
        <v>17086.14</v>
      </c>
      <c r="L174" s="4"/>
      <c r="M174" s="2">
        <v>6300</v>
      </c>
      <c r="N174" s="2"/>
      <c r="O174" s="2">
        <v>11640</v>
      </c>
      <c r="P174" s="2"/>
      <c r="Q174" s="2">
        <v>534</v>
      </c>
      <c r="S174" s="82">
        <v>3.13</v>
      </c>
      <c r="U174" s="87">
        <v>21.8</v>
      </c>
      <c r="V174" s="40"/>
      <c r="W174" s="40"/>
    </row>
    <row r="175" spans="1:23" s="14" customFormat="1" x14ac:dyDescent="0.2">
      <c r="A175" s="38"/>
      <c r="B175" s="24"/>
      <c r="C175" s="79" t="s">
        <v>72</v>
      </c>
      <c r="D175" s="24"/>
      <c r="E175" s="78">
        <v>2042</v>
      </c>
      <c r="F175" s="24"/>
      <c r="G175" s="41" t="s">
        <v>113</v>
      </c>
      <c r="H175" s="41" t="s">
        <v>101</v>
      </c>
      <c r="I175" s="63">
        <v>-5</v>
      </c>
      <c r="J175" s="24"/>
      <c r="K175" s="3">
        <v>7457690.5700000003</v>
      </c>
      <c r="L175" s="4"/>
      <c r="M175" s="2">
        <v>3646045</v>
      </c>
      <c r="N175" s="2"/>
      <c r="O175" s="2">
        <v>4184530</v>
      </c>
      <c r="P175" s="2"/>
      <c r="Q175" s="2">
        <v>192569</v>
      </c>
      <c r="S175" s="82">
        <v>2.58</v>
      </c>
      <c r="U175" s="87">
        <v>21.7</v>
      </c>
      <c r="V175" s="40"/>
      <c r="W175" s="40"/>
    </row>
    <row r="176" spans="1:23" s="14" customFormat="1" x14ac:dyDescent="0.2">
      <c r="A176" s="38"/>
      <c r="B176" s="24"/>
      <c r="C176" s="79" t="s">
        <v>73</v>
      </c>
      <c r="D176" s="24"/>
      <c r="E176" s="78">
        <v>2042</v>
      </c>
      <c r="F176" s="24"/>
      <c r="G176" s="41" t="s">
        <v>113</v>
      </c>
      <c r="H176" s="41" t="s">
        <v>101</v>
      </c>
      <c r="I176" s="63">
        <v>-5</v>
      </c>
      <c r="J176" s="24"/>
      <c r="K176" s="3">
        <v>7457690.5700000003</v>
      </c>
      <c r="L176" s="4"/>
      <c r="M176" s="2">
        <v>3607830</v>
      </c>
      <c r="N176" s="2"/>
      <c r="O176" s="2">
        <v>4222745</v>
      </c>
      <c r="P176" s="2"/>
      <c r="Q176" s="2">
        <v>194328</v>
      </c>
      <c r="S176" s="82">
        <v>2.61</v>
      </c>
      <c r="U176" s="87">
        <v>21.7</v>
      </c>
      <c r="V176" s="40"/>
      <c r="W176" s="40"/>
    </row>
    <row r="177" spans="1:23" s="14" customFormat="1" x14ac:dyDescent="0.2">
      <c r="A177" s="38"/>
      <c r="B177" s="24"/>
      <c r="C177" s="79" t="s">
        <v>74</v>
      </c>
      <c r="D177" s="24"/>
      <c r="E177" s="78">
        <v>2042</v>
      </c>
      <c r="F177" s="24"/>
      <c r="G177" s="41" t="s">
        <v>113</v>
      </c>
      <c r="H177" s="41" t="s">
        <v>101</v>
      </c>
      <c r="I177" s="63">
        <v>-5</v>
      </c>
      <c r="J177" s="24"/>
      <c r="K177" s="3">
        <v>7457690.5700000003</v>
      </c>
      <c r="L177" s="4"/>
      <c r="M177" s="2">
        <v>3645751</v>
      </c>
      <c r="N177" s="2"/>
      <c r="O177" s="2">
        <v>4184824</v>
      </c>
      <c r="P177" s="2"/>
      <c r="Q177" s="2">
        <v>192583</v>
      </c>
      <c r="S177" s="82">
        <v>2.58</v>
      </c>
      <c r="U177" s="87">
        <v>21.7</v>
      </c>
      <c r="V177" s="40"/>
      <c r="W177" s="40"/>
    </row>
    <row r="178" spans="1:23" s="14" customFormat="1" x14ac:dyDescent="0.2">
      <c r="A178" s="38"/>
      <c r="B178" s="24"/>
      <c r="C178" s="79" t="s">
        <v>158</v>
      </c>
      <c r="D178" s="24"/>
      <c r="E178" s="78">
        <v>2042</v>
      </c>
      <c r="F178" s="24"/>
      <c r="G178" s="41" t="s">
        <v>113</v>
      </c>
      <c r="H178" s="41" t="s">
        <v>101</v>
      </c>
      <c r="I178" s="63">
        <v>-1</v>
      </c>
      <c r="J178" s="24"/>
      <c r="K178" s="43">
        <v>15810305.550000001</v>
      </c>
      <c r="L178" s="4"/>
      <c r="M178" s="27">
        <v>1428297</v>
      </c>
      <c r="N178" s="2"/>
      <c r="O178" s="27">
        <v>14540112</v>
      </c>
      <c r="P178" s="2"/>
      <c r="Q178" s="27">
        <v>665756</v>
      </c>
      <c r="S178" s="82">
        <v>4.21</v>
      </c>
      <c r="U178" s="87">
        <v>21.8</v>
      </c>
      <c r="V178" s="40"/>
      <c r="W178" s="40"/>
    </row>
    <row r="179" spans="1:23" s="14" customFormat="1" x14ac:dyDescent="0.2">
      <c r="A179" s="38"/>
      <c r="B179" s="24"/>
      <c r="C179" s="54"/>
      <c r="D179" s="24"/>
      <c r="E179" s="24"/>
      <c r="F179" s="24"/>
      <c r="G179" s="41"/>
      <c r="H179" s="41"/>
      <c r="I179" s="63"/>
      <c r="J179" s="24"/>
      <c r="K179" s="3"/>
      <c r="L179" s="4"/>
      <c r="M179" s="2"/>
      <c r="N179" s="2"/>
      <c r="O179" s="2"/>
      <c r="P179" s="2"/>
      <c r="Q179" s="2"/>
      <c r="S179" s="82"/>
      <c r="U179" s="87"/>
      <c r="V179" s="40"/>
      <c r="W179" s="40"/>
    </row>
    <row r="180" spans="1:23" s="14" customFormat="1" x14ac:dyDescent="0.2">
      <c r="A180" s="38"/>
      <c r="B180" s="24"/>
      <c r="C180" s="54" t="s">
        <v>92</v>
      </c>
      <c r="D180" s="24"/>
      <c r="E180" s="24"/>
      <c r="F180" s="24"/>
      <c r="G180" s="41"/>
      <c r="H180" s="41"/>
      <c r="I180" s="63"/>
      <c r="J180" s="24"/>
      <c r="K180" s="3">
        <f>SUBTOTAL(9,K158:K179)</f>
        <v>104582841.48999999</v>
      </c>
      <c r="L180" s="4"/>
      <c r="M180" s="2">
        <f>SUBTOTAL(9,M158:M179)</f>
        <v>39415445</v>
      </c>
      <c r="N180" s="2"/>
      <c r="O180" s="2">
        <f>SUBTOTAL(9,O158:O179)</f>
        <v>68795575</v>
      </c>
      <c r="P180" s="2"/>
      <c r="Q180" s="2">
        <f>SUBTOTAL(9,Q158:Q179)</f>
        <v>3327688</v>
      </c>
      <c r="S180" s="83">
        <f>+ROUND(Q180/K180*100,2)</f>
        <v>3.18</v>
      </c>
      <c r="T180" s="48"/>
      <c r="U180" s="88"/>
      <c r="V180" s="40"/>
      <c r="W180" s="40"/>
    </row>
    <row r="181" spans="1:23" s="14" customFormat="1" x14ac:dyDescent="0.2">
      <c r="A181" s="38"/>
      <c r="B181" s="24"/>
      <c r="C181" s="23"/>
      <c r="D181" s="24"/>
      <c r="E181" s="24"/>
      <c r="F181" s="24"/>
      <c r="G181" s="41"/>
      <c r="H181" s="41"/>
      <c r="I181" s="63"/>
      <c r="J181" s="24"/>
      <c r="K181" s="3"/>
      <c r="L181" s="4"/>
      <c r="M181" s="2"/>
      <c r="N181" s="2"/>
      <c r="O181" s="2"/>
      <c r="P181" s="2"/>
      <c r="Q181" s="2"/>
      <c r="S181" s="82"/>
      <c r="U181" s="87"/>
      <c r="V181" s="40"/>
      <c r="W181" s="40"/>
    </row>
    <row r="182" spans="1:23" s="14" customFormat="1" x14ac:dyDescent="0.2">
      <c r="A182" s="38">
        <v>345</v>
      </c>
      <c r="B182" s="24"/>
      <c r="C182" s="56" t="s">
        <v>21</v>
      </c>
      <c r="D182" s="24"/>
      <c r="E182" s="24"/>
      <c r="F182" s="24"/>
      <c r="G182" s="24"/>
      <c r="H182" s="24"/>
      <c r="I182" s="64"/>
      <c r="J182" s="24"/>
      <c r="K182" s="24"/>
      <c r="L182" s="24"/>
      <c r="M182" s="39"/>
      <c r="N182" s="39"/>
      <c r="O182" s="39"/>
      <c r="P182" s="39"/>
      <c r="Q182" s="39"/>
      <c r="S182" s="81"/>
      <c r="U182" s="86"/>
      <c r="V182" s="40"/>
      <c r="W182" s="40"/>
    </row>
    <row r="183" spans="1:23" s="14" customFormat="1" x14ac:dyDescent="0.2">
      <c r="A183" s="38"/>
      <c r="B183" s="24"/>
      <c r="C183" s="79" t="s">
        <v>75</v>
      </c>
      <c r="D183" s="24"/>
      <c r="E183" s="78">
        <v>2050</v>
      </c>
      <c r="F183" s="24"/>
      <c r="G183" s="41" t="s">
        <v>113</v>
      </c>
      <c r="H183" s="41" t="s">
        <v>101</v>
      </c>
      <c r="I183" s="63">
        <v>-3</v>
      </c>
      <c r="J183" s="24"/>
      <c r="K183" s="3">
        <v>9876096.8200000003</v>
      </c>
      <c r="L183" s="4"/>
      <c r="M183" s="2">
        <v>4171972</v>
      </c>
      <c r="N183" s="2"/>
      <c r="O183" s="2">
        <v>6000408</v>
      </c>
      <c r="P183" s="2"/>
      <c r="Q183" s="2">
        <v>228225</v>
      </c>
      <c r="S183" s="82">
        <v>2.31</v>
      </c>
      <c r="U183" s="87">
        <v>26.3</v>
      </c>
      <c r="V183" s="40"/>
      <c r="W183" s="40"/>
    </row>
    <row r="184" spans="1:23" s="14" customFormat="1" x14ac:dyDescent="0.2">
      <c r="A184" s="38"/>
      <c r="B184" s="24"/>
      <c r="C184" s="79" t="s">
        <v>77</v>
      </c>
      <c r="D184" s="24"/>
      <c r="E184" s="78">
        <v>2034</v>
      </c>
      <c r="F184" s="24"/>
      <c r="G184" s="41" t="s">
        <v>113</v>
      </c>
      <c r="H184" s="41" t="s">
        <v>101</v>
      </c>
      <c r="I184" s="63">
        <v>-4</v>
      </c>
      <c r="J184" s="24"/>
      <c r="K184" s="3">
        <v>1039394.43</v>
      </c>
      <c r="L184" s="4"/>
      <c r="M184" s="2">
        <v>608799</v>
      </c>
      <c r="N184" s="2"/>
      <c r="O184" s="2">
        <v>472171</v>
      </c>
      <c r="P184" s="2"/>
      <c r="Q184" s="2">
        <v>34465</v>
      </c>
      <c r="S184" s="82">
        <v>3.32</v>
      </c>
      <c r="U184" s="87">
        <v>13.7</v>
      </c>
      <c r="V184" s="40"/>
      <c r="W184" s="40"/>
    </row>
    <row r="185" spans="1:23" s="14" customFormat="1" x14ac:dyDescent="0.2">
      <c r="A185" s="38"/>
      <c r="B185" s="24"/>
      <c r="C185" s="79" t="s">
        <v>76</v>
      </c>
      <c r="D185" s="24"/>
      <c r="E185" s="78">
        <v>2034</v>
      </c>
      <c r="F185" s="24"/>
      <c r="G185" s="41" t="s">
        <v>113</v>
      </c>
      <c r="H185" s="41" t="s">
        <v>101</v>
      </c>
      <c r="I185" s="63">
        <v>-4</v>
      </c>
      <c r="J185" s="24"/>
      <c r="K185" s="3">
        <v>1039395.53</v>
      </c>
      <c r="L185" s="4"/>
      <c r="M185" s="2">
        <v>616956</v>
      </c>
      <c r="N185" s="2"/>
      <c r="O185" s="2">
        <v>464015</v>
      </c>
      <c r="P185" s="2"/>
      <c r="Q185" s="2">
        <v>33870</v>
      </c>
      <c r="S185" s="82">
        <v>3.26</v>
      </c>
      <c r="U185" s="87">
        <v>13.7</v>
      </c>
      <c r="V185" s="40"/>
      <c r="W185" s="40"/>
    </row>
    <row r="186" spans="1:23" s="14" customFormat="1" x14ac:dyDescent="0.2">
      <c r="A186" s="38"/>
      <c r="B186" s="24"/>
      <c r="C186" s="79" t="s">
        <v>78</v>
      </c>
      <c r="D186" s="24"/>
      <c r="E186" s="78">
        <v>2034</v>
      </c>
      <c r="F186" s="24"/>
      <c r="G186" s="41" t="s">
        <v>113</v>
      </c>
      <c r="H186" s="41" t="s">
        <v>101</v>
      </c>
      <c r="I186" s="63">
        <v>-4</v>
      </c>
      <c r="J186" s="24"/>
      <c r="K186" s="3">
        <v>1039395.53</v>
      </c>
      <c r="L186" s="4"/>
      <c r="M186" s="2">
        <v>613009</v>
      </c>
      <c r="N186" s="2"/>
      <c r="O186" s="2">
        <v>467962</v>
      </c>
      <c r="P186" s="2"/>
      <c r="Q186" s="2">
        <v>34158</v>
      </c>
      <c r="S186" s="82">
        <v>3.29</v>
      </c>
      <c r="U186" s="87">
        <v>13.7</v>
      </c>
      <c r="V186" s="40"/>
      <c r="W186" s="40"/>
    </row>
    <row r="187" spans="1:23" s="14" customFormat="1" x14ac:dyDescent="0.2">
      <c r="A187" s="38"/>
      <c r="B187" s="24"/>
      <c r="C187" s="79" t="s">
        <v>79</v>
      </c>
      <c r="D187" s="24"/>
      <c r="E187" s="78">
        <v>2041</v>
      </c>
      <c r="F187" s="24"/>
      <c r="G187" s="41" t="s">
        <v>113</v>
      </c>
      <c r="H187" s="41" t="s">
        <v>101</v>
      </c>
      <c r="I187" s="63">
        <v>-4</v>
      </c>
      <c r="J187" s="24"/>
      <c r="K187" s="3">
        <v>993996.86</v>
      </c>
      <c r="L187" s="4"/>
      <c r="M187" s="2">
        <v>470616</v>
      </c>
      <c r="N187" s="2"/>
      <c r="O187" s="2">
        <v>563141</v>
      </c>
      <c r="P187" s="2"/>
      <c r="Q187" s="2">
        <v>28629</v>
      </c>
      <c r="S187" s="82">
        <v>2.88</v>
      </c>
      <c r="U187" s="87">
        <v>19.7</v>
      </c>
      <c r="V187" s="40"/>
      <c r="W187" s="40"/>
    </row>
    <row r="188" spans="1:23" s="14" customFormat="1" x14ac:dyDescent="0.2">
      <c r="A188" s="38"/>
      <c r="B188" s="24"/>
      <c r="C188" s="79" t="s">
        <v>80</v>
      </c>
      <c r="D188" s="24"/>
      <c r="E188" s="78">
        <v>2041</v>
      </c>
      <c r="F188" s="24"/>
      <c r="G188" s="41" t="s">
        <v>113</v>
      </c>
      <c r="H188" s="41" t="s">
        <v>101</v>
      </c>
      <c r="I188" s="63">
        <v>-4</v>
      </c>
      <c r="J188" s="24"/>
      <c r="K188" s="3">
        <v>993996.86</v>
      </c>
      <c r="L188" s="4"/>
      <c r="M188" s="2">
        <v>468711</v>
      </c>
      <c r="N188" s="2"/>
      <c r="O188" s="2">
        <v>565046</v>
      </c>
      <c r="P188" s="2"/>
      <c r="Q188" s="2">
        <v>28726</v>
      </c>
      <c r="S188" s="82">
        <v>2.89</v>
      </c>
      <c r="U188" s="87">
        <v>19.7</v>
      </c>
      <c r="V188" s="40"/>
      <c r="W188" s="40"/>
    </row>
    <row r="189" spans="1:23" s="14" customFormat="1" x14ac:dyDescent="0.2">
      <c r="A189" s="38"/>
      <c r="B189" s="24"/>
      <c r="C189" s="79" t="s">
        <v>81</v>
      </c>
      <c r="D189" s="24"/>
      <c r="E189" s="78">
        <v>2045</v>
      </c>
      <c r="F189" s="24"/>
      <c r="G189" s="41" t="s">
        <v>113</v>
      </c>
      <c r="H189" s="41" t="s">
        <v>101</v>
      </c>
      <c r="I189" s="63">
        <v>-4</v>
      </c>
      <c r="J189" s="24"/>
      <c r="K189" s="3">
        <v>1251472.92</v>
      </c>
      <c r="L189" s="4"/>
      <c r="M189" s="2">
        <v>457774</v>
      </c>
      <c r="N189" s="2"/>
      <c r="O189" s="2">
        <v>843758</v>
      </c>
      <c r="P189" s="2"/>
      <c r="Q189" s="2">
        <v>36166</v>
      </c>
      <c r="S189" s="82">
        <v>2.89</v>
      </c>
      <c r="U189" s="87">
        <v>23.3</v>
      </c>
      <c r="V189" s="40"/>
      <c r="W189" s="40"/>
    </row>
    <row r="190" spans="1:23" s="14" customFormat="1" x14ac:dyDescent="0.2">
      <c r="A190" s="38"/>
      <c r="B190" s="24"/>
      <c r="C190" s="79" t="s">
        <v>82</v>
      </c>
      <c r="D190" s="24"/>
      <c r="E190" s="78">
        <v>2045</v>
      </c>
      <c r="F190" s="24"/>
      <c r="G190" s="41" t="s">
        <v>113</v>
      </c>
      <c r="H190" s="41" t="s">
        <v>101</v>
      </c>
      <c r="I190" s="63">
        <v>-4</v>
      </c>
      <c r="J190" s="24"/>
      <c r="K190" s="3">
        <v>1220275.5900000001</v>
      </c>
      <c r="L190" s="4"/>
      <c r="M190" s="2">
        <v>446353</v>
      </c>
      <c r="N190" s="2"/>
      <c r="O190" s="2">
        <v>822734</v>
      </c>
      <c r="P190" s="2"/>
      <c r="Q190" s="2">
        <v>35265</v>
      </c>
      <c r="S190" s="82">
        <v>2.89</v>
      </c>
      <c r="U190" s="87">
        <v>23.3</v>
      </c>
      <c r="V190" s="40"/>
      <c r="W190" s="40"/>
    </row>
    <row r="191" spans="1:23" s="14" customFormat="1" x14ac:dyDescent="0.2">
      <c r="A191" s="38"/>
      <c r="B191" s="24"/>
      <c r="C191" s="79" t="s">
        <v>83</v>
      </c>
      <c r="D191" s="24"/>
      <c r="E191" s="78">
        <v>2050</v>
      </c>
      <c r="F191" s="24"/>
      <c r="G191" s="41" t="s">
        <v>113</v>
      </c>
      <c r="H191" s="41" t="s">
        <v>101</v>
      </c>
      <c r="I191" s="63">
        <v>-4</v>
      </c>
      <c r="J191" s="24"/>
      <c r="K191" s="3">
        <v>12040203.140000001</v>
      </c>
      <c r="L191" s="4"/>
      <c r="M191" s="2">
        <v>2290836</v>
      </c>
      <c r="N191" s="2"/>
      <c r="O191" s="2">
        <v>10230975</v>
      </c>
      <c r="P191" s="2"/>
      <c r="Q191" s="2">
        <v>365915</v>
      </c>
      <c r="S191" s="82">
        <v>3.04</v>
      </c>
      <c r="U191" s="87">
        <v>28</v>
      </c>
      <c r="V191" s="40"/>
      <c r="W191" s="40"/>
    </row>
    <row r="192" spans="1:23" s="14" customFormat="1" x14ac:dyDescent="0.2">
      <c r="A192" s="38"/>
      <c r="B192" s="24"/>
      <c r="C192" s="79" t="s">
        <v>84</v>
      </c>
      <c r="D192" s="24"/>
      <c r="E192" s="78">
        <v>2050</v>
      </c>
      <c r="F192" s="24"/>
      <c r="G192" s="41" t="s">
        <v>113</v>
      </c>
      <c r="H192" s="41" t="s">
        <v>101</v>
      </c>
      <c r="I192" s="63">
        <v>-4</v>
      </c>
      <c r="J192" s="24"/>
      <c r="K192" s="3">
        <v>1879693.27</v>
      </c>
      <c r="L192" s="4"/>
      <c r="M192" s="2">
        <v>478322</v>
      </c>
      <c r="N192" s="2"/>
      <c r="O192" s="2">
        <v>1476559</v>
      </c>
      <c r="P192" s="2"/>
      <c r="Q192" s="2">
        <v>52810</v>
      </c>
      <c r="S192" s="82">
        <v>2.81</v>
      </c>
      <c r="U192" s="87">
        <v>28</v>
      </c>
      <c r="V192" s="40"/>
      <c r="W192" s="40"/>
    </row>
    <row r="193" spans="1:23" s="14" customFormat="1" x14ac:dyDescent="0.2">
      <c r="A193" s="38"/>
      <c r="B193" s="24"/>
      <c r="C193" s="79" t="s">
        <v>85</v>
      </c>
      <c r="D193" s="24"/>
      <c r="E193" s="78">
        <v>2038</v>
      </c>
      <c r="F193" s="24"/>
      <c r="G193" s="41" t="s">
        <v>113</v>
      </c>
      <c r="H193" s="41" t="s">
        <v>101</v>
      </c>
      <c r="I193" s="63">
        <v>-2</v>
      </c>
      <c r="J193" s="24"/>
      <c r="K193" s="3">
        <v>344891.29</v>
      </c>
      <c r="L193" s="4"/>
      <c r="M193" s="2">
        <v>150379</v>
      </c>
      <c r="N193" s="2"/>
      <c r="O193" s="2">
        <v>201410</v>
      </c>
      <c r="P193" s="2"/>
      <c r="Q193" s="2">
        <v>11575</v>
      </c>
      <c r="S193" s="82">
        <v>3.36</v>
      </c>
      <c r="U193" s="87">
        <v>17.399999999999999</v>
      </c>
      <c r="V193" s="40"/>
      <c r="W193" s="40"/>
    </row>
    <row r="194" spans="1:23" s="14" customFormat="1" x14ac:dyDescent="0.2">
      <c r="A194" s="38"/>
      <c r="B194" s="24"/>
      <c r="C194" s="79" t="s">
        <v>86</v>
      </c>
      <c r="D194" s="24"/>
      <c r="E194" s="78">
        <v>2038</v>
      </c>
      <c r="F194" s="24"/>
      <c r="G194" s="41" t="s">
        <v>113</v>
      </c>
      <c r="H194" s="41" t="s">
        <v>101</v>
      </c>
      <c r="I194" s="63">
        <v>-2</v>
      </c>
      <c r="J194" s="24"/>
      <c r="K194" s="3">
        <v>386164.65</v>
      </c>
      <c r="L194" s="4"/>
      <c r="M194" s="2">
        <v>168375</v>
      </c>
      <c r="N194" s="2"/>
      <c r="O194" s="2">
        <v>225513</v>
      </c>
      <c r="P194" s="2"/>
      <c r="Q194" s="2">
        <v>12961</v>
      </c>
      <c r="S194" s="82">
        <v>3.36</v>
      </c>
      <c r="U194" s="87">
        <v>17.399999999999999</v>
      </c>
      <c r="V194" s="40"/>
      <c r="W194" s="40"/>
    </row>
    <row r="195" spans="1:23" s="14" customFormat="1" x14ac:dyDescent="0.2">
      <c r="A195" s="38"/>
      <c r="B195" s="24"/>
      <c r="C195" s="79" t="s">
        <v>87</v>
      </c>
      <c r="D195" s="24"/>
      <c r="E195" s="78">
        <v>2038</v>
      </c>
      <c r="F195" s="24"/>
      <c r="G195" s="41" t="s">
        <v>113</v>
      </c>
      <c r="H195" s="41" t="s">
        <v>101</v>
      </c>
      <c r="I195" s="63">
        <v>-2</v>
      </c>
      <c r="J195" s="24"/>
      <c r="K195" s="3">
        <v>357452.26</v>
      </c>
      <c r="L195" s="4"/>
      <c r="M195" s="2">
        <v>155856</v>
      </c>
      <c r="N195" s="2"/>
      <c r="O195" s="2">
        <v>208745</v>
      </c>
      <c r="P195" s="2"/>
      <c r="Q195" s="2">
        <v>11997</v>
      </c>
      <c r="S195" s="82">
        <v>3.36</v>
      </c>
      <c r="U195" s="87">
        <v>17.399999999999999</v>
      </c>
      <c r="V195" s="40"/>
      <c r="W195" s="40"/>
    </row>
    <row r="196" spans="1:23" s="14" customFormat="1" x14ac:dyDescent="0.2">
      <c r="A196" s="38"/>
      <c r="B196" s="24"/>
      <c r="C196" s="79" t="s">
        <v>88</v>
      </c>
      <c r="D196" s="24"/>
      <c r="E196" s="78">
        <v>2041</v>
      </c>
      <c r="F196" s="24"/>
      <c r="G196" s="41" t="s">
        <v>113</v>
      </c>
      <c r="H196" s="41" t="s">
        <v>101</v>
      </c>
      <c r="I196" s="63">
        <v>-2</v>
      </c>
      <c r="J196" s="24"/>
      <c r="K196" s="3">
        <v>452676.95</v>
      </c>
      <c r="L196" s="4"/>
      <c r="M196" s="2">
        <v>161993</v>
      </c>
      <c r="N196" s="2"/>
      <c r="O196" s="2">
        <v>299737</v>
      </c>
      <c r="P196" s="2"/>
      <c r="Q196" s="2">
        <v>14838</v>
      </c>
      <c r="S196" s="82">
        <v>3.28</v>
      </c>
      <c r="U196" s="87">
        <v>20.2</v>
      </c>
      <c r="V196" s="40"/>
      <c r="W196" s="40"/>
    </row>
    <row r="197" spans="1:23" s="14" customFormat="1" x14ac:dyDescent="0.2">
      <c r="A197" s="38"/>
      <c r="B197" s="24"/>
      <c r="C197" s="79" t="s">
        <v>89</v>
      </c>
      <c r="D197" s="24"/>
      <c r="E197" s="78">
        <v>2042</v>
      </c>
      <c r="F197" s="24"/>
      <c r="G197" s="41" t="s">
        <v>113</v>
      </c>
      <c r="H197" s="41" t="s">
        <v>101</v>
      </c>
      <c r="I197" s="63">
        <v>-2</v>
      </c>
      <c r="J197" s="24"/>
      <c r="K197" s="3">
        <v>406784.25</v>
      </c>
      <c r="L197" s="4"/>
      <c r="M197" s="2">
        <v>135008</v>
      </c>
      <c r="N197" s="2"/>
      <c r="O197" s="2">
        <v>279912</v>
      </c>
      <c r="P197" s="2"/>
      <c r="Q197" s="2">
        <v>13247</v>
      </c>
      <c r="S197" s="82">
        <v>3.26</v>
      </c>
      <c r="U197" s="87">
        <v>21.1</v>
      </c>
      <c r="V197" s="40"/>
      <c r="W197" s="40"/>
    </row>
    <row r="198" spans="1:23" s="14" customFormat="1" x14ac:dyDescent="0.2">
      <c r="A198" s="38"/>
      <c r="B198" s="24"/>
      <c r="C198" s="79" t="s">
        <v>71</v>
      </c>
      <c r="D198" s="24"/>
      <c r="E198" s="78">
        <v>2042</v>
      </c>
      <c r="F198" s="24"/>
      <c r="G198" s="41" t="s">
        <v>113</v>
      </c>
      <c r="H198" s="41" t="s">
        <v>101</v>
      </c>
      <c r="I198" s="63">
        <v>-5</v>
      </c>
      <c r="J198" s="24"/>
      <c r="K198" s="3">
        <v>3028262.11</v>
      </c>
      <c r="L198" s="4"/>
      <c r="M198" s="2">
        <v>1323010</v>
      </c>
      <c r="N198" s="2"/>
      <c r="O198" s="2">
        <v>1856665</v>
      </c>
      <c r="P198" s="2"/>
      <c r="Q198" s="2">
        <v>85436</v>
      </c>
      <c r="S198" s="82">
        <v>2.82</v>
      </c>
      <c r="U198" s="87">
        <v>21.7</v>
      </c>
      <c r="V198" s="40"/>
      <c r="W198" s="40"/>
    </row>
    <row r="199" spans="1:23" s="14" customFormat="1" x14ac:dyDescent="0.2">
      <c r="A199" s="38"/>
      <c r="B199" s="24"/>
      <c r="C199" s="79" t="s">
        <v>72</v>
      </c>
      <c r="D199" s="24"/>
      <c r="E199" s="78">
        <v>2042</v>
      </c>
      <c r="F199" s="24"/>
      <c r="G199" s="41" t="s">
        <v>113</v>
      </c>
      <c r="H199" s="41" t="s">
        <v>101</v>
      </c>
      <c r="I199" s="63">
        <v>-5</v>
      </c>
      <c r="J199" s="24"/>
      <c r="K199" s="3">
        <v>386034.41</v>
      </c>
      <c r="L199" s="4"/>
      <c r="M199" s="2">
        <v>181290</v>
      </c>
      <c r="N199" s="2"/>
      <c r="O199" s="2">
        <v>224046</v>
      </c>
      <c r="P199" s="2"/>
      <c r="Q199" s="2">
        <v>10310</v>
      </c>
      <c r="S199" s="82">
        <v>2.67</v>
      </c>
      <c r="U199" s="87">
        <v>21.7</v>
      </c>
      <c r="V199" s="40"/>
      <c r="W199" s="40"/>
    </row>
    <row r="200" spans="1:23" s="14" customFormat="1" x14ac:dyDescent="0.2">
      <c r="A200" s="38"/>
      <c r="B200" s="24"/>
      <c r="C200" s="79" t="s">
        <v>73</v>
      </c>
      <c r="D200" s="24"/>
      <c r="E200" s="78">
        <v>2042</v>
      </c>
      <c r="F200" s="24"/>
      <c r="G200" s="41" t="s">
        <v>113</v>
      </c>
      <c r="H200" s="41" t="s">
        <v>101</v>
      </c>
      <c r="I200" s="63">
        <v>-5</v>
      </c>
      <c r="J200" s="24"/>
      <c r="K200" s="3">
        <v>386034.41</v>
      </c>
      <c r="L200" s="4"/>
      <c r="M200" s="2">
        <v>179389</v>
      </c>
      <c r="N200" s="2"/>
      <c r="O200" s="2">
        <v>225947</v>
      </c>
      <c r="P200" s="2"/>
      <c r="Q200" s="2">
        <v>10398</v>
      </c>
      <c r="S200" s="82">
        <v>2.69</v>
      </c>
      <c r="U200" s="87">
        <v>21.7</v>
      </c>
      <c r="V200" s="40"/>
      <c r="W200" s="40"/>
    </row>
    <row r="201" spans="1:23" s="14" customFormat="1" x14ac:dyDescent="0.2">
      <c r="A201" s="38"/>
      <c r="B201" s="24"/>
      <c r="C201" s="79" t="s">
        <v>74</v>
      </c>
      <c r="D201" s="24"/>
      <c r="E201" s="78">
        <v>2042</v>
      </c>
      <c r="F201" s="24"/>
      <c r="G201" s="41" t="s">
        <v>113</v>
      </c>
      <c r="H201" s="41" t="s">
        <v>101</v>
      </c>
      <c r="I201" s="63">
        <v>-5</v>
      </c>
      <c r="J201" s="24"/>
      <c r="K201" s="3">
        <v>386034.41</v>
      </c>
      <c r="L201" s="4"/>
      <c r="M201" s="2">
        <v>181275</v>
      </c>
      <c r="N201" s="2"/>
      <c r="O201" s="2">
        <v>224061</v>
      </c>
      <c r="P201" s="2"/>
      <c r="Q201" s="2">
        <v>10311</v>
      </c>
      <c r="S201" s="82">
        <v>2.67</v>
      </c>
      <c r="U201" s="87">
        <v>21.7</v>
      </c>
      <c r="V201" s="40"/>
      <c r="W201" s="40"/>
    </row>
    <row r="202" spans="1:23" s="14" customFormat="1" x14ac:dyDescent="0.2">
      <c r="A202" s="38"/>
      <c r="B202" s="24"/>
      <c r="C202" s="79" t="s">
        <v>158</v>
      </c>
      <c r="D202" s="24"/>
      <c r="E202" s="78">
        <v>2042</v>
      </c>
      <c r="F202" s="24"/>
      <c r="G202" s="41" t="s">
        <v>113</v>
      </c>
      <c r="H202" s="41" t="s">
        <v>101</v>
      </c>
      <c r="I202" s="63">
        <v>-1</v>
      </c>
      <c r="J202" s="24"/>
      <c r="K202" s="43">
        <v>779800</v>
      </c>
      <c r="L202" s="4"/>
      <c r="M202" s="27">
        <v>67669</v>
      </c>
      <c r="N202" s="2"/>
      <c r="O202" s="27">
        <v>719929</v>
      </c>
      <c r="P202" s="2"/>
      <c r="Q202" s="27">
        <v>32964</v>
      </c>
      <c r="S202" s="82">
        <v>4.2300000000000004</v>
      </c>
      <c r="U202" s="87">
        <v>21.8</v>
      </c>
      <c r="V202" s="40"/>
      <c r="W202" s="40"/>
    </row>
    <row r="203" spans="1:23" s="14" customFormat="1" x14ac:dyDescent="0.2">
      <c r="A203" s="38"/>
      <c r="B203" s="24"/>
      <c r="C203" s="54"/>
      <c r="D203" s="24"/>
      <c r="E203" s="24"/>
      <c r="F203" s="24"/>
      <c r="G203" s="41"/>
      <c r="H203" s="41"/>
      <c r="I203" s="63"/>
      <c r="J203" s="24"/>
      <c r="K203" s="3"/>
      <c r="L203" s="4"/>
      <c r="M203" s="2"/>
      <c r="N203" s="2"/>
      <c r="O203" s="2"/>
      <c r="P203" s="2"/>
      <c r="Q203" s="2"/>
      <c r="S203" s="82"/>
      <c r="U203" s="87"/>
      <c r="V203" s="40"/>
      <c r="W203" s="40"/>
    </row>
    <row r="204" spans="1:23" s="14" customFormat="1" x14ac:dyDescent="0.2">
      <c r="A204" s="38"/>
      <c r="B204" s="24"/>
      <c r="C204" s="54" t="s">
        <v>68</v>
      </c>
      <c r="D204" s="24"/>
      <c r="E204" s="24"/>
      <c r="F204" s="24"/>
      <c r="G204" s="41"/>
      <c r="H204" s="41"/>
      <c r="I204" s="63"/>
      <c r="J204" s="24"/>
      <c r="K204" s="3">
        <f>SUBTOTAL(9,K183:K203)</f>
        <v>38288055.68999999</v>
      </c>
      <c r="L204" s="4"/>
      <c r="M204" s="2">
        <f>SUBTOTAL(9,M183:M203)</f>
        <v>13327592</v>
      </c>
      <c r="N204" s="2"/>
      <c r="O204" s="2">
        <f>SUBTOTAL(9,O183:O203)</f>
        <v>26372734</v>
      </c>
      <c r="P204" s="2"/>
      <c r="Q204" s="2">
        <f>SUBTOTAL(9,Q183:Q203)</f>
        <v>1092266</v>
      </c>
      <c r="S204" s="83">
        <f>+ROUND(Q204/K204*100,2)</f>
        <v>2.85</v>
      </c>
      <c r="T204" s="48"/>
      <c r="U204" s="88"/>
      <c r="V204" s="40"/>
      <c r="W204" s="40"/>
    </row>
    <row r="205" spans="1:23" s="14" customFormat="1" x14ac:dyDescent="0.2">
      <c r="A205" s="38"/>
      <c r="B205" s="24"/>
      <c r="C205" s="23"/>
      <c r="D205" s="24"/>
      <c r="E205" s="24"/>
      <c r="F205" s="24"/>
      <c r="G205" s="41"/>
      <c r="H205" s="41"/>
      <c r="I205" s="63"/>
      <c r="J205" s="24"/>
      <c r="K205" s="3"/>
      <c r="L205" s="4"/>
      <c r="M205" s="2"/>
      <c r="N205" s="2"/>
      <c r="O205" s="2"/>
      <c r="P205" s="2"/>
      <c r="Q205" s="2"/>
      <c r="S205" s="82"/>
      <c r="U205" s="87"/>
      <c r="V205" s="40"/>
      <c r="W205" s="40"/>
    </row>
    <row r="206" spans="1:23" s="14" customFormat="1" x14ac:dyDescent="0.2">
      <c r="A206" s="38">
        <v>346</v>
      </c>
      <c r="B206" s="24"/>
      <c r="C206" s="56" t="s">
        <v>22</v>
      </c>
      <c r="D206" s="24"/>
      <c r="E206" s="24"/>
      <c r="F206" s="24"/>
      <c r="G206" s="24"/>
      <c r="H206" s="24"/>
      <c r="I206" s="64"/>
      <c r="J206" s="24"/>
      <c r="K206" s="24"/>
      <c r="L206" s="24"/>
      <c r="M206" s="39"/>
      <c r="N206" s="39"/>
      <c r="O206" s="39"/>
      <c r="P206" s="39"/>
      <c r="Q206" s="39"/>
      <c r="S206" s="81"/>
      <c r="U206" s="86"/>
      <c r="V206" s="40"/>
      <c r="W206" s="40"/>
    </row>
    <row r="207" spans="1:23" s="14" customFormat="1" x14ac:dyDescent="0.2">
      <c r="A207" s="38"/>
      <c r="B207" s="24"/>
      <c r="C207" s="79" t="s">
        <v>75</v>
      </c>
      <c r="D207" s="24"/>
      <c r="E207" s="78">
        <v>2050</v>
      </c>
      <c r="F207" s="24"/>
      <c r="G207" s="41" t="s">
        <v>114</v>
      </c>
      <c r="H207" s="41" t="s">
        <v>101</v>
      </c>
      <c r="I207" s="63">
        <v>-3</v>
      </c>
      <c r="J207" s="24"/>
      <c r="K207" s="3">
        <v>15528635.619999999</v>
      </c>
      <c r="L207" s="4"/>
      <c r="M207" s="2">
        <v>4517088</v>
      </c>
      <c r="N207" s="2"/>
      <c r="O207" s="2">
        <v>11477407</v>
      </c>
      <c r="P207" s="2"/>
      <c r="Q207" s="2">
        <v>439927</v>
      </c>
      <c r="S207" s="82">
        <v>2.83</v>
      </c>
      <c r="U207" s="87">
        <v>26.1</v>
      </c>
      <c r="V207" s="40"/>
      <c r="W207" s="40"/>
    </row>
    <row r="208" spans="1:23" s="14" customFormat="1" x14ac:dyDescent="0.2">
      <c r="A208" s="38"/>
      <c r="B208" s="24"/>
      <c r="C208" s="79" t="s">
        <v>85</v>
      </c>
      <c r="D208" s="24"/>
      <c r="E208" s="78">
        <v>2038</v>
      </c>
      <c r="F208" s="24"/>
      <c r="G208" s="41" t="s">
        <v>114</v>
      </c>
      <c r="H208" s="41" t="s">
        <v>101</v>
      </c>
      <c r="I208" s="63">
        <v>-2</v>
      </c>
      <c r="J208" s="24"/>
      <c r="K208" s="3">
        <v>91253.04</v>
      </c>
      <c r="L208" s="4"/>
      <c r="M208" s="2">
        <v>39954</v>
      </c>
      <c r="N208" s="2"/>
      <c r="O208" s="2">
        <v>53124</v>
      </c>
      <c r="P208" s="2"/>
      <c r="Q208" s="2">
        <v>3194</v>
      </c>
      <c r="S208" s="82">
        <v>3.5</v>
      </c>
      <c r="U208" s="87">
        <v>16.600000000000001</v>
      </c>
      <c r="V208" s="40"/>
      <c r="W208" s="40"/>
    </row>
    <row r="209" spans="1:23" s="14" customFormat="1" x14ac:dyDescent="0.2">
      <c r="A209" s="38"/>
      <c r="B209" s="24"/>
      <c r="C209" s="79" t="s">
        <v>86</v>
      </c>
      <c r="D209" s="24"/>
      <c r="E209" s="78">
        <v>2038</v>
      </c>
      <c r="F209" s="24"/>
      <c r="G209" s="41" t="s">
        <v>114</v>
      </c>
      <c r="H209" s="41" t="s">
        <v>101</v>
      </c>
      <c r="I209" s="63">
        <v>-2</v>
      </c>
      <c r="J209" s="24"/>
      <c r="K209" s="3">
        <v>103431.55</v>
      </c>
      <c r="L209" s="4"/>
      <c r="M209" s="2">
        <v>23594</v>
      </c>
      <c r="N209" s="2"/>
      <c r="O209" s="2">
        <v>81906</v>
      </c>
      <c r="P209" s="2"/>
      <c r="Q209" s="2">
        <v>4555</v>
      </c>
      <c r="S209" s="82">
        <v>4.4000000000000004</v>
      </c>
      <c r="U209" s="87">
        <v>18</v>
      </c>
      <c r="V209" s="40"/>
      <c r="W209" s="40"/>
    </row>
    <row r="210" spans="1:23" s="14" customFormat="1" x14ac:dyDescent="0.2">
      <c r="A210" s="38"/>
      <c r="B210" s="24"/>
      <c r="C210" s="79" t="s">
        <v>87</v>
      </c>
      <c r="D210" s="24"/>
      <c r="E210" s="78">
        <v>2038</v>
      </c>
      <c r="F210" s="24"/>
      <c r="G210" s="41" t="s">
        <v>114</v>
      </c>
      <c r="H210" s="41" t="s">
        <v>101</v>
      </c>
      <c r="I210" s="63">
        <v>-2</v>
      </c>
      <c r="J210" s="24"/>
      <c r="K210" s="3">
        <v>60998.54</v>
      </c>
      <c r="L210" s="4"/>
      <c r="M210" s="2">
        <v>27965</v>
      </c>
      <c r="N210" s="2"/>
      <c r="O210" s="2">
        <v>34254</v>
      </c>
      <c r="P210" s="2"/>
      <c r="Q210" s="2">
        <v>2092</v>
      </c>
      <c r="S210" s="82">
        <v>3.43</v>
      </c>
      <c r="U210" s="87">
        <v>16.399999999999999</v>
      </c>
      <c r="V210" s="40"/>
      <c r="W210" s="40"/>
    </row>
    <row r="211" spans="1:23" s="14" customFormat="1" x14ac:dyDescent="0.2">
      <c r="A211" s="38"/>
      <c r="B211" s="24"/>
      <c r="C211" s="79" t="s">
        <v>88</v>
      </c>
      <c r="D211" s="24"/>
      <c r="E211" s="78">
        <v>2041</v>
      </c>
      <c r="F211" s="24"/>
      <c r="G211" s="41" t="s">
        <v>114</v>
      </c>
      <c r="H211" s="41" t="s">
        <v>101</v>
      </c>
      <c r="I211" s="63">
        <v>-2</v>
      </c>
      <c r="J211" s="24"/>
      <c r="K211" s="3">
        <v>63896.29</v>
      </c>
      <c r="L211" s="4"/>
      <c r="M211" s="2">
        <v>24158</v>
      </c>
      <c r="N211" s="2"/>
      <c r="O211" s="2">
        <v>41016</v>
      </c>
      <c r="P211" s="2"/>
      <c r="Q211" s="2">
        <v>2135</v>
      </c>
      <c r="S211" s="82">
        <v>3.34</v>
      </c>
      <c r="U211" s="87">
        <v>19.2</v>
      </c>
      <c r="V211" s="40"/>
      <c r="W211" s="40"/>
    </row>
    <row r="212" spans="1:23" s="14" customFormat="1" x14ac:dyDescent="0.2">
      <c r="A212" s="38"/>
      <c r="B212" s="24"/>
      <c r="C212" s="79" t="s">
        <v>89</v>
      </c>
      <c r="D212" s="24"/>
      <c r="E212" s="78">
        <v>2042</v>
      </c>
      <c r="F212" s="24"/>
      <c r="G212" s="41" t="s">
        <v>114</v>
      </c>
      <c r="H212" s="41" t="s">
        <v>101</v>
      </c>
      <c r="I212" s="63">
        <v>-2</v>
      </c>
      <c r="J212" s="24"/>
      <c r="K212" s="43">
        <v>141993.37</v>
      </c>
      <c r="L212" s="4"/>
      <c r="M212" s="27">
        <v>29284</v>
      </c>
      <c r="N212" s="2"/>
      <c r="O212" s="27">
        <v>115549</v>
      </c>
      <c r="P212" s="2"/>
      <c r="Q212" s="27">
        <v>5398</v>
      </c>
      <c r="S212" s="82">
        <v>3.8</v>
      </c>
      <c r="U212" s="87">
        <v>21.4</v>
      </c>
      <c r="V212" s="40"/>
      <c r="W212" s="40"/>
    </row>
    <row r="213" spans="1:23" s="14" customFormat="1" x14ac:dyDescent="0.2">
      <c r="A213" s="38"/>
      <c r="B213" s="24"/>
      <c r="C213" s="54"/>
      <c r="D213" s="24"/>
      <c r="E213" s="24"/>
      <c r="F213" s="24"/>
      <c r="G213" s="41"/>
      <c r="H213" s="41"/>
      <c r="I213" s="63"/>
      <c r="J213" s="24"/>
      <c r="K213" s="3"/>
      <c r="L213" s="4"/>
      <c r="M213" s="2"/>
      <c r="N213" s="2"/>
      <c r="O213" s="2"/>
      <c r="P213" s="2"/>
      <c r="Q213" s="2"/>
      <c r="S213" s="82"/>
      <c r="U213" s="87"/>
      <c r="V213" s="40"/>
      <c r="W213" s="40"/>
    </row>
    <row r="214" spans="1:23" s="14" customFormat="1" x14ac:dyDescent="0.2">
      <c r="A214" s="38"/>
      <c r="B214" s="24"/>
      <c r="C214" s="54" t="s">
        <v>69</v>
      </c>
      <c r="D214" s="24"/>
      <c r="E214" s="24"/>
      <c r="F214" s="24"/>
      <c r="G214" s="41"/>
      <c r="H214" s="41"/>
      <c r="I214" s="63"/>
      <c r="J214" s="24"/>
      <c r="K214" s="43">
        <f>SUBTOTAL(9,K207:K213)</f>
        <v>15990208.409999996</v>
      </c>
      <c r="L214" s="4"/>
      <c r="M214" s="27">
        <f>SUBTOTAL(9,M207:M213)</f>
        <v>4662043</v>
      </c>
      <c r="N214" s="2"/>
      <c r="O214" s="27">
        <f>SUBTOTAL(9,O207:O213)</f>
        <v>11803256</v>
      </c>
      <c r="P214" s="2"/>
      <c r="Q214" s="27">
        <f>SUBTOTAL(9,Q207:Q213)</f>
        <v>457301</v>
      </c>
      <c r="S214" s="83">
        <f>+ROUND(Q214/K214*100,2)</f>
        <v>2.86</v>
      </c>
      <c r="T214" s="48"/>
      <c r="U214" s="88"/>
      <c r="V214" s="40"/>
      <c r="W214" s="40"/>
    </row>
    <row r="215" spans="1:23" ht="15.75" x14ac:dyDescent="0.25">
      <c r="A215" s="12"/>
      <c r="C215" s="55"/>
      <c r="K215" s="3"/>
      <c r="L215" s="4"/>
      <c r="M215" s="2"/>
      <c r="N215" s="2"/>
      <c r="O215" s="2"/>
      <c r="P215" s="2"/>
      <c r="Q215" s="2"/>
      <c r="S215" s="80"/>
      <c r="U215" s="85"/>
      <c r="V215" s="12"/>
      <c r="W215" s="12"/>
    </row>
    <row r="216" spans="1:23" ht="15.75" x14ac:dyDescent="0.25">
      <c r="A216" s="5"/>
      <c r="C216" s="67" t="s">
        <v>93</v>
      </c>
      <c r="G216" s="1"/>
      <c r="H216" s="1"/>
      <c r="I216" s="65"/>
      <c r="K216" s="19">
        <f>SUBTOTAL(9,K99:K215)</f>
        <v>639379853.02999985</v>
      </c>
      <c r="L216" s="18"/>
      <c r="M216" s="20">
        <f>SUBTOTAL(9,M99:M215)</f>
        <v>251804012.10000002</v>
      </c>
      <c r="N216" s="20"/>
      <c r="O216" s="20">
        <f>SUBTOTAL(9,O99:O215)</f>
        <v>413035433</v>
      </c>
      <c r="P216" s="20"/>
      <c r="Q216" s="20">
        <f>SUBTOTAL(9,Q99:Q215)</f>
        <v>18378213</v>
      </c>
      <c r="S216" s="84">
        <f>+ROUND(Q216/K216*100,2)</f>
        <v>2.87</v>
      </c>
      <c r="T216" s="70"/>
      <c r="U216" s="89"/>
      <c r="V216" s="12"/>
      <c r="W216" s="12"/>
    </row>
    <row r="217" spans="1:23" s="14" customFormat="1" x14ac:dyDescent="0.2">
      <c r="A217" s="42"/>
      <c r="C217" s="44"/>
      <c r="G217" s="45"/>
      <c r="H217" s="45"/>
      <c r="I217" s="66"/>
      <c r="K217" s="46"/>
      <c r="M217" s="47"/>
      <c r="N217" s="47"/>
      <c r="O217" s="47"/>
      <c r="P217" s="47"/>
      <c r="Q217" s="47"/>
      <c r="S217" s="82"/>
      <c r="U217" s="87"/>
      <c r="V217" s="40"/>
      <c r="W217" s="40"/>
    </row>
    <row r="218" spans="1:23" ht="15.75" x14ac:dyDescent="0.25">
      <c r="A218" s="5"/>
      <c r="C218" s="7" t="s">
        <v>18</v>
      </c>
      <c r="G218" s="8"/>
      <c r="I218" s="65"/>
      <c r="K218" s="9"/>
      <c r="M218" s="10"/>
      <c r="N218" s="10"/>
      <c r="O218" s="10"/>
      <c r="P218" s="10"/>
      <c r="Q218" s="10"/>
      <c r="S218" s="80"/>
      <c r="U218" s="85"/>
      <c r="V218" s="12"/>
      <c r="W218" s="12"/>
    </row>
    <row r="219" spans="1:23" ht="15.75" x14ac:dyDescent="0.25">
      <c r="A219" s="5"/>
      <c r="C219" s="13"/>
      <c r="G219" s="8"/>
      <c r="I219" s="65"/>
      <c r="K219" s="9"/>
      <c r="M219" s="10"/>
      <c r="N219" s="10"/>
      <c r="O219" s="10"/>
      <c r="P219" s="10"/>
      <c r="Q219" s="10"/>
      <c r="S219" s="80"/>
      <c r="U219" s="85"/>
      <c r="V219" s="12"/>
      <c r="W219" s="12"/>
    </row>
    <row r="220" spans="1:23" x14ac:dyDescent="0.2">
      <c r="A220" s="5">
        <v>353</v>
      </c>
      <c r="C220" s="6" t="s">
        <v>23</v>
      </c>
      <c r="E220" s="78"/>
      <c r="G220" s="41" t="s">
        <v>115</v>
      </c>
      <c r="H220" s="41" t="s">
        <v>116</v>
      </c>
      <c r="I220" s="63">
        <v>-25</v>
      </c>
      <c r="J220" s="24"/>
      <c r="K220" s="3">
        <v>269766938.30000001</v>
      </c>
      <c r="L220" s="4"/>
      <c r="M220" s="2">
        <v>66231238.189999998</v>
      </c>
      <c r="N220" s="2"/>
      <c r="O220" s="2">
        <v>270977435</v>
      </c>
      <c r="P220" s="2"/>
      <c r="Q220" s="2">
        <v>5872454</v>
      </c>
      <c r="R220" s="14"/>
      <c r="S220" s="82">
        <v>2.1800000000000002</v>
      </c>
      <c r="T220" s="14"/>
      <c r="U220" s="87">
        <v>46.1</v>
      </c>
      <c r="V220" s="12"/>
      <c r="W220" s="12"/>
    </row>
    <row r="221" spans="1:23" x14ac:dyDescent="0.2">
      <c r="A221" s="5">
        <v>353.1</v>
      </c>
      <c r="C221" s="74" t="s">
        <v>161</v>
      </c>
      <c r="E221" s="78"/>
      <c r="G221" s="41" t="s">
        <v>117</v>
      </c>
      <c r="H221" s="41" t="s">
        <v>116</v>
      </c>
      <c r="I221" s="63">
        <v>-10</v>
      </c>
      <c r="J221" s="24"/>
      <c r="K221" s="3">
        <v>9476611.1600000001</v>
      </c>
      <c r="L221" s="4"/>
      <c r="M221" s="2">
        <v>6039041</v>
      </c>
      <c r="N221" s="2"/>
      <c r="O221" s="2">
        <v>4385231</v>
      </c>
      <c r="P221" s="2"/>
      <c r="Q221" s="2">
        <v>598296</v>
      </c>
      <c r="R221" s="14"/>
      <c r="S221" s="82">
        <v>6.31</v>
      </c>
      <c r="T221" s="14"/>
      <c r="U221" s="87">
        <v>7.3</v>
      </c>
      <c r="V221" s="12"/>
      <c r="W221" s="12"/>
    </row>
    <row r="222" spans="1:23" x14ac:dyDescent="0.2">
      <c r="A222" s="5">
        <v>354</v>
      </c>
      <c r="C222" s="6" t="s">
        <v>24</v>
      </c>
      <c r="E222" s="78"/>
      <c r="G222" s="41" t="s">
        <v>118</v>
      </c>
      <c r="H222" s="41" t="s">
        <v>116</v>
      </c>
      <c r="I222" s="63">
        <v>0</v>
      </c>
      <c r="J222" s="24"/>
      <c r="K222" s="3">
        <v>3853520.91</v>
      </c>
      <c r="L222" s="4"/>
      <c r="M222" s="2">
        <v>1918285</v>
      </c>
      <c r="N222" s="2"/>
      <c r="O222" s="2">
        <v>1935236</v>
      </c>
      <c r="P222" s="2"/>
      <c r="Q222" s="2">
        <v>63799</v>
      </c>
      <c r="R222" s="14"/>
      <c r="S222" s="82">
        <v>1.66</v>
      </c>
      <c r="T222" s="14"/>
      <c r="U222" s="87">
        <v>30.3</v>
      </c>
      <c r="V222" s="12"/>
      <c r="W222" s="12"/>
    </row>
    <row r="223" spans="1:23" x14ac:dyDescent="0.2">
      <c r="A223" s="5">
        <v>355</v>
      </c>
      <c r="C223" s="6" t="s">
        <v>25</v>
      </c>
      <c r="E223" s="78"/>
      <c r="G223" s="41" t="s">
        <v>119</v>
      </c>
      <c r="H223" s="41" t="s">
        <v>116</v>
      </c>
      <c r="I223" s="63">
        <v>-60</v>
      </c>
      <c r="J223" s="24"/>
      <c r="K223" s="3">
        <v>166166560.00999999</v>
      </c>
      <c r="L223" s="4"/>
      <c r="M223" s="2">
        <v>59294869</v>
      </c>
      <c r="N223" s="2"/>
      <c r="O223" s="2">
        <v>206571627</v>
      </c>
      <c r="P223" s="2"/>
      <c r="Q223" s="2">
        <v>4693496</v>
      </c>
      <c r="R223" s="14"/>
      <c r="S223" s="82">
        <v>2.82</v>
      </c>
      <c r="T223" s="14"/>
      <c r="U223" s="87">
        <v>44</v>
      </c>
      <c r="V223" s="12"/>
      <c r="W223" s="12"/>
    </row>
    <row r="224" spans="1:23" x14ac:dyDescent="0.2">
      <c r="A224" s="5">
        <v>356</v>
      </c>
      <c r="C224" s="6" t="s">
        <v>26</v>
      </c>
      <c r="E224" s="78"/>
      <c r="G224" s="41" t="s">
        <v>108</v>
      </c>
      <c r="H224" s="41" t="s">
        <v>116</v>
      </c>
      <c r="I224" s="63">
        <v>-60</v>
      </c>
      <c r="J224" s="24"/>
      <c r="K224" s="3">
        <v>139611652.81999999</v>
      </c>
      <c r="L224" s="4"/>
      <c r="M224" s="2">
        <v>63120142</v>
      </c>
      <c r="N224" s="2"/>
      <c r="O224" s="2">
        <v>160258503</v>
      </c>
      <c r="P224" s="2"/>
      <c r="Q224" s="2">
        <v>4043353</v>
      </c>
      <c r="R224" s="14"/>
      <c r="S224" s="82">
        <v>2.9</v>
      </c>
      <c r="T224" s="14"/>
      <c r="U224" s="87">
        <v>39.6</v>
      </c>
      <c r="V224" s="12"/>
      <c r="W224" s="12"/>
    </row>
    <row r="225" spans="1:23" x14ac:dyDescent="0.2">
      <c r="A225" s="5">
        <v>359</v>
      </c>
      <c r="C225" s="6" t="s">
        <v>32</v>
      </c>
      <c r="G225" s="41" t="s">
        <v>118</v>
      </c>
      <c r="H225" s="41" t="s">
        <v>116</v>
      </c>
      <c r="I225" s="63">
        <v>0</v>
      </c>
      <c r="J225" s="24"/>
      <c r="K225" s="3">
        <v>23287.65</v>
      </c>
      <c r="L225" s="4"/>
      <c r="M225" s="2">
        <v>15186</v>
      </c>
      <c r="N225" s="2"/>
      <c r="O225" s="2">
        <v>8102</v>
      </c>
      <c r="P225" s="2"/>
      <c r="Q225" s="2">
        <v>446</v>
      </c>
      <c r="R225" s="14"/>
      <c r="S225" s="82">
        <v>1.92</v>
      </c>
      <c r="T225" s="14"/>
      <c r="U225" s="87">
        <v>18.2</v>
      </c>
      <c r="V225" s="12"/>
      <c r="W225" s="12"/>
    </row>
    <row r="226" spans="1:23" x14ac:dyDescent="0.2">
      <c r="A226" s="5"/>
      <c r="G226" s="8"/>
      <c r="I226" s="65"/>
      <c r="K226" s="57"/>
      <c r="M226" s="15"/>
      <c r="N226" s="10"/>
      <c r="O226" s="15"/>
      <c r="P226" s="10"/>
      <c r="Q226" s="15"/>
      <c r="S226" s="80"/>
      <c r="U226" s="85"/>
      <c r="V226" s="12"/>
      <c r="W226" s="12"/>
    </row>
    <row r="227" spans="1:23" ht="15.75" x14ac:dyDescent="0.25">
      <c r="A227" s="5"/>
      <c r="C227" s="67" t="s">
        <v>94</v>
      </c>
      <c r="G227" s="17"/>
      <c r="H227" s="18"/>
      <c r="I227" s="61"/>
      <c r="J227" s="18"/>
      <c r="K227" s="19">
        <f>SUBTOTAL(9,K220:K226)</f>
        <v>588898570.85000002</v>
      </c>
      <c r="L227" s="18"/>
      <c r="M227" s="20">
        <f>SUBTOTAL(9,M220:M226)</f>
        <v>196618761.19</v>
      </c>
      <c r="N227" s="20"/>
      <c r="O227" s="20">
        <f>SUBTOTAL(9,O220:O226)</f>
        <v>644136134</v>
      </c>
      <c r="P227" s="20"/>
      <c r="Q227" s="20">
        <f>SUBTOTAL(9,Q220:Q226)</f>
        <v>15271844</v>
      </c>
      <c r="S227" s="84">
        <f>+ROUND(Q227/K227*100,2)</f>
        <v>2.59</v>
      </c>
      <c r="T227" s="70"/>
      <c r="U227" s="89"/>
      <c r="V227" s="12"/>
      <c r="W227" s="12"/>
    </row>
    <row r="228" spans="1:23" x14ac:dyDescent="0.2">
      <c r="A228" s="5"/>
      <c r="G228" s="8"/>
      <c r="I228" s="65"/>
      <c r="K228" s="9"/>
      <c r="M228" s="10"/>
      <c r="N228" s="10"/>
      <c r="O228" s="10"/>
      <c r="P228" s="10"/>
      <c r="Q228" s="10"/>
      <c r="S228" s="80"/>
      <c r="U228" s="85"/>
      <c r="V228" s="12"/>
      <c r="W228" s="12"/>
    </row>
    <row r="229" spans="1:23" ht="15.75" x14ac:dyDescent="0.25">
      <c r="A229" s="5"/>
      <c r="B229" s="12"/>
      <c r="C229" s="7" t="s">
        <v>19</v>
      </c>
      <c r="D229" s="12"/>
      <c r="E229" s="12"/>
      <c r="F229" s="12"/>
      <c r="G229" s="8"/>
      <c r="H229" s="12"/>
      <c r="I229" s="65"/>
      <c r="J229" s="12"/>
      <c r="K229" s="9"/>
      <c r="L229" s="12"/>
      <c r="M229" s="10"/>
      <c r="N229" s="10"/>
      <c r="O229" s="10"/>
      <c r="P229" s="10"/>
      <c r="Q229" s="10"/>
      <c r="R229" s="12"/>
      <c r="S229" s="80"/>
      <c r="T229" s="12"/>
      <c r="U229" s="85"/>
      <c r="V229" s="12"/>
      <c r="W229" s="12"/>
    </row>
    <row r="230" spans="1:23" ht="15.75" x14ac:dyDescent="0.25">
      <c r="A230" s="5"/>
      <c r="C230" s="13"/>
      <c r="G230" s="8"/>
      <c r="I230" s="65"/>
      <c r="K230" s="9"/>
      <c r="M230" s="10"/>
      <c r="N230" s="10"/>
      <c r="O230" s="10"/>
      <c r="P230" s="10"/>
      <c r="Q230" s="10"/>
      <c r="S230" s="80"/>
      <c r="U230" s="85"/>
      <c r="V230" s="12"/>
      <c r="W230" s="12"/>
    </row>
    <row r="231" spans="1:23" x14ac:dyDescent="0.2">
      <c r="A231" s="5">
        <v>362</v>
      </c>
      <c r="C231" s="6" t="s">
        <v>23</v>
      </c>
      <c r="G231" s="41" t="s">
        <v>155</v>
      </c>
      <c r="H231" s="41" t="s">
        <v>116</v>
      </c>
      <c r="I231" s="63">
        <v>-10</v>
      </c>
      <c r="J231" s="24"/>
      <c r="K231" s="3">
        <v>228725585.62</v>
      </c>
      <c r="L231" s="4"/>
      <c r="M231" s="2">
        <v>85293813.819999993</v>
      </c>
      <c r="N231" s="2"/>
      <c r="O231" s="2">
        <v>166304330</v>
      </c>
      <c r="P231" s="2"/>
      <c r="Q231" s="2">
        <v>5817664</v>
      </c>
      <c r="R231" s="14"/>
      <c r="S231" s="82">
        <v>2.54</v>
      </c>
      <c r="T231" s="14"/>
      <c r="U231" s="87">
        <v>28.6</v>
      </c>
      <c r="V231" s="12"/>
      <c r="W231" s="12"/>
    </row>
    <row r="232" spans="1:23" x14ac:dyDescent="0.2">
      <c r="A232" s="5">
        <v>362.1</v>
      </c>
      <c r="C232" s="6" t="s">
        <v>34</v>
      </c>
      <c r="G232" s="41" t="s">
        <v>120</v>
      </c>
      <c r="H232" s="41" t="s">
        <v>116</v>
      </c>
      <c r="I232" s="63">
        <v>0</v>
      </c>
      <c r="J232" s="24"/>
      <c r="K232" s="3">
        <v>7252060.3200000003</v>
      </c>
      <c r="L232" s="4"/>
      <c r="M232" s="2">
        <v>3734264</v>
      </c>
      <c r="N232" s="2"/>
      <c r="O232" s="2">
        <v>3517796</v>
      </c>
      <c r="P232" s="2"/>
      <c r="Q232" s="2">
        <v>138662</v>
      </c>
      <c r="R232" s="14"/>
      <c r="S232" s="82">
        <v>1.91</v>
      </c>
      <c r="T232" s="14"/>
      <c r="U232" s="87">
        <v>25.4</v>
      </c>
      <c r="V232" s="12"/>
      <c r="W232" s="12"/>
    </row>
    <row r="233" spans="1:23" x14ac:dyDescent="0.2">
      <c r="A233" s="5">
        <v>368</v>
      </c>
      <c r="C233" s="6" t="s">
        <v>35</v>
      </c>
      <c r="G233" s="41" t="s">
        <v>112</v>
      </c>
      <c r="H233" s="41" t="s">
        <v>116</v>
      </c>
      <c r="I233" s="63">
        <v>0</v>
      </c>
      <c r="J233" s="24"/>
      <c r="K233" s="3">
        <v>2413995.98</v>
      </c>
      <c r="L233" s="4"/>
      <c r="M233" s="2">
        <v>1281788</v>
      </c>
      <c r="N233" s="2"/>
      <c r="O233" s="2">
        <v>1132208</v>
      </c>
      <c r="P233" s="2"/>
      <c r="Q233" s="2">
        <v>26958</v>
      </c>
      <c r="R233" s="14"/>
      <c r="S233" s="82">
        <v>1.1200000000000001</v>
      </c>
      <c r="T233" s="14"/>
      <c r="U233" s="87">
        <v>42</v>
      </c>
      <c r="V233" s="12"/>
      <c r="W233" s="12"/>
    </row>
    <row r="234" spans="1:23" x14ac:dyDescent="0.2">
      <c r="A234" s="5"/>
      <c r="G234" s="8"/>
      <c r="I234" s="65"/>
      <c r="K234" s="57"/>
      <c r="M234" s="15"/>
      <c r="N234" s="10"/>
      <c r="O234" s="15"/>
      <c r="P234" s="10"/>
      <c r="Q234" s="15"/>
      <c r="S234" s="80"/>
      <c r="U234" s="85"/>
      <c r="V234" s="12"/>
      <c r="W234" s="12"/>
    </row>
    <row r="235" spans="1:23" ht="15.75" x14ac:dyDescent="0.25">
      <c r="A235" s="5"/>
      <c r="C235" s="67" t="s">
        <v>95</v>
      </c>
      <c r="G235" s="17"/>
      <c r="H235" s="18"/>
      <c r="I235" s="61"/>
      <c r="J235" s="18"/>
      <c r="K235" s="19">
        <f>SUBTOTAL(9,K231:K234)</f>
        <v>238391641.91999999</v>
      </c>
      <c r="L235" s="18"/>
      <c r="M235" s="20">
        <f>SUBTOTAL(9,M231:M234)</f>
        <v>90309865.819999993</v>
      </c>
      <c r="N235" s="20"/>
      <c r="O235" s="20">
        <f>SUBTOTAL(9,O231:O234)</f>
        <v>170954334</v>
      </c>
      <c r="P235" s="20"/>
      <c r="Q235" s="20">
        <f>SUBTOTAL(9,Q231:Q234)</f>
        <v>5983284</v>
      </c>
      <c r="R235" s="18"/>
      <c r="S235" s="84">
        <f>+ROUND(Q235/K235*100,2)</f>
        <v>2.5099999999999998</v>
      </c>
      <c r="T235" s="70"/>
      <c r="U235" s="89"/>
      <c r="V235" s="12"/>
      <c r="W235" s="12"/>
    </row>
    <row r="236" spans="1:23" x14ac:dyDescent="0.2">
      <c r="A236" s="5"/>
      <c r="G236" s="8"/>
      <c r="I236" s="65"/>
      <c r="K236" s="9"/>
      <c r="M236" s="10"/>
      <c r="N236" s="10"/>
      <c r="O236" s="10"/>
      <c r="P236" s="10"/>
      <c r="Q236" s="10"/>
      <c r="S236" s="80"/>
      <c r="U236" s="85"/>
      <c r="V236" s="12"/>
      <c r="W236" s="12"/>
    </row>
    <row r="237" spans="1:23" ht="15.75" x14ac:dyDescent="0.25">
      <c r="A237" s="5"/>
      <c r="C237" s="7" t="s">
        <v>20</v>
      </c>
      <c r="G237" s="8"/>
      <c r="I237" s="65"/>
      <c r="K237" s="9"/>
      <c r="M237" s="10"/>
      <c r="N237" s="10"/>
      <c r="O237" s="10"/>
      <c r="P237" s="10"/>
      <c r="Q237" s="10"/>
      <c r="S237" s="80"/>
      <c r="U237" s="85"/>
      <c r="V237" s="12"/>
      <c r="W237" s="12"/>
    </row>
    <row r="238" spans="1:23" ht="15.75" x14ac:dyDescent="0.25">
      <c r="A238" s="5"/>
      <c r="C238" s="13"/>
      <c r="G238" s="8"/>
      <c r="I238" s="65"/>
      <c r="K238" s="9"/>
      <c r="M238" s="10"/>
      <c r="N238" s="10"/>
      <c r="O238" s="10"/>
      <c r="P238" s="10"/>
      <c r="Q238" s="10"/>
      <c r="S238" s="80"/>
      <c r="U238" s="85"/>
      <c r="V238" s="12"/>
      <c r="W238" s="12"/>
    </row>
    <row r="239" spans="1:23" x14ac:dyDescent="0.2">
      <c r="A239" s="5">
        <v>390</v>
      </c>
      <c r="C239" s="69" t="s">
        <v>17</v>
      </c>
      <c r="G239" s="41" t="s">
        <v>121</v>
      </c>
      <c r="H239" s="41" t="s">
        <v>116</v>
      </c>
      <c r="I239" s="63">
        <v>0</v>
      </c>
      <c r="J239" s="24"/>
      <c r="K239" s="3">
        <v>17176820.18</v>
      </c>
      <c r="L239" s="4"/>
      <c r="M239" s="2">
        <v>9684841</v>
      </c>
      <c r="N239" s="2"/>
      <c r="O239" s="2">
        <v>7491979</v>
      </c>
      <c r="P239" s="2"/>
      <c r="Q239" s="2">
        <v>170358</v>
      </c>
      <c r="R239" s="14"/>
      <c r="S239" s="82">
        <v>0.99</v>
      </c>
      <c r="T239" s="14"/>
      <c r="U239" s="87">
        <v>44</v>
      </c>
      <c r="V239" s="12"/>
      <c r="W239" s="12"/>
    </row>
    <row r="240" spans="1:23" x14ac:dyDescent="0.2">
      <c r="A240" s="5"/>
      <c r="C240" s="69"/>
      <c r="G240" s="41"/>
      <c r="H240" s="41"/>
      <c r="I240" s="63"/>
      <c r="J240" s="24"/>
      <c r="K240" s="3"/>
      <c r="L240" s="4"/>
      <c r="M240" s="2"/>
      <c r="N240" s="2"/>
      <c r="O240" s="2"/>
      <c r="P240" s="2"/>
      <c r="Q240" s="2"/>
      <c r="R240" s="14"/>
      <c r="S240" s="82"/>
      <c r="T240" s="14"/>
      <c r="U240" s="87"/>
      <c r="V240" s="12"/>
      <c r="W240" s="12"/>
    </row>
    <row r="241" spans="1:23" x14ac:dyDescent="0.2">
      <c r="A241" s="5">
        <v>391</v>
      </c>
      <c r="C241" s="25" t="s">
        <v>36</v>
      </c>
      <c r="G241" s="41"/>
      <c r="H241" s="41"/>
      <c r="I241" s="63"/>
      <c r="J241" s="24"/>
      <c r="K241" s="3"/>
      <c r="L241" s="4"/>
      <c r="M241" s="2"/>
      <c r="N241" s="2"/>
      <c r="O241" s="2"/>
      <c r="P241" s="2"/>
      <c r="Q241" s="2"/>
      <c r="R241" s="14"/>
      <c r="S241" s="82"/>
      <c r="T241" s="14"/>
      <c r="U241" s="87"/>
      <c r="V241" s="12"/>
      <c r="W241" s="12"/>
    </row>
    <row r="242" spans="1:23" x14ac:dyDescent="0.2">
      <c r="A242" s="5"/>
      <c r="C242" s="100" t="s">
        <v>131</v>
      </c>
      <c r="D242" s="101"/>
      <c r="E242" s="101"/>
      <c r="F242" s="101"/>
      <c r="G242" s="102"/>
      <c r="H242" s="102"/>
      <c r="I242" s="103"/>
      <c r="J242" s="104"/>
      <c r="K242" s="105">
        <v>2016677.53</v>
      </c>
      <c r="L242" s="106"/>
      <c r="M242" s="107">
        <v>2016678</v>
      </c>
      <c r="N242" s="107"/>
      <c r="O242" s="107">
        <v>0</v>
      </c>
      <c r="P242" s="107"/>
      <c r="Q242" s="107">
        <v>0</v>
      </c>
      <c r="R242" s="104"/>
      <c r="S242" s="108">
        <v>0</v>
      </c>
      <c r="T242" s="104"/>
      <c r="U242" s="109">
        <v>0</v>
      </c>
      <c r="V242" s="12"/>
      <c r="W242" s="12"/>
    </row>
    <row r="243" spans="1:23" x14ac:dyDescent="0.2">
      <c r="A243" s="5"/>
      <c r="C243" s="100" t="s">
        <v>132</v>
      </c>
      <c r="D243" s="101"/>
      <c r="E243" s="101"/>
      <c r="F243" s="101"/>
      <c r="G243" s="102" t="s">
        <v>122</v>
      </c>
      <c r="H243" s="102" t="s">
        <v>116</v>
      </c>
      <c r="I243" s="103">
        <v>0</v>
      </c>
      <c r="J243" s="104"/>
      <c r="K243" s="110">
        <v>9301032.1600000001</v>
      </c>
      <c r="L243" s="106"/>
      <c r="M243" s="111">
        <v>2720987</v>
      </c>
      <c r="N243" s="107"/>
      <c r="O243" s="111">
        <v>6580045</v>
      </c>
      <c r="P243" s="107"/>
      <c r="Q243" s="111">
        <v>465074</v>
      </c>
      <c r="R243" s="104"/>
      <c r="S243" s="108">
        <v>5</v>
      </c>
      <c r="T243" s="104"/>
      <c r="U243" s="109">
        <v>14.1</v>
      </c>
      <c r="V243" s="12"/>
      <c r="W243" s="12"/>
    </row>
    <row r="244" spans="1:23" x14ac:dyDescent="0.2">
      <c r="A244" s="5"/>
      <c r="C244" s="101"/>
      <c r="D244" s="101"/>
      <c r="E244" s="101"/>
      <c r="F244" s="101"/>
      <c r="G244" s="102"/>
      <c r="H244" s="102"/>
      <c r="I244" s="103"/>
      <c r="J244" s="104"/>
      <c r="K244" s="105"/>
      <c r="L244" s="106"/>
      <c r="M244" s="107"/>
      <c r="N244" s="107"/>
      <c r="O244" s="107"/>
      <c r="P244" s="107"/>
      <c r="Q244" s="107"/>
      <c r="R244" s="104"/>
      <c r="S244" s="108"/>
      <c r="T244" s="104"/>
      <c r="U244" s="109"/>
      <c r="V244" s="12"/>
      <c r="W244" s="12"/>
    </row>
    <row r="245" spans="1:23" x14ac:dyDescent="0.2">
      <c r="A245" s="5"/>
      <c r="C245" s="101" t="s">
        <v>133</v>
      </c>
      <c r="D245" s="101"/>
      <c r="E245" s="101"/>
      <c r="F245" s="101"/>
      <c r="G245" s="102"/>
      <c r="H245" s="102"/>
      <c r="I245" s="103"/>
      <c r="J245" s="104"/>
      <c r="K245" s="105">
        <f>SUBTOTAL(9,K242:K244)</f>
        <v>11317709.689999999</v>
      </c>
      <c r="L245" s="106"/>
      <c r="M245" s="107">
        <f>SUBTOTAL(9,M242:M244)</f>
        <v>4737665</v>
      </c>
      <c r="N245" s="107"/>
      <c r="O245" s="107">
        <f>SUBTOTAL(9,O242:O244)</f>
        <v>6580045</v>
      </c>
      <c r="P245" s="107"/>
      <c r="Q245" s="107">
        <f>SUBTOTAL(9,Q242:Q244)</f>
        <v>465074</v>
      </c>
      <c r="R245" s="104"/>
      <c r="S245" s="108">
        <f>+ROUND(Q245/K245*100,2)</f>
        <v>4.1100000000000003</v>
      </c>
      <c r="T245" s="104"/>
      <c r="U245" s="109"/>
      <c r="V245" s="12"/>
      <c r="W245" s="12"/>
    </row>
    <row r="246" spans="1:23" x14ac:dyDescent="0.2">
      <c r="A246" s="5"/>
      <c r="C246" s="25"/>
      <c r="G246" s="41"/>
      <c r="H246" s="41"/>
      <c r="I246" s="63"/>
      <c r="J246" s="24"/>
      <c r="K246" s="3"/>
      <c r="L246" s="4"/>
      <c r="M246" s="2"/>
      <c r="N246" s="2"/>
      <c r="O246" s="2"/>
      <c r="P246" s="2"/>
      <c r="Q246" s="2"/>
      <c r="R246" s="14"/>
      <c r="S246" s="82"/>
      <c r="T246" s="14"/>
      <c r="U246" s="87"/>
      <c r="V246" s="12"/>
      <c r="W246" s="12"/>
    </row>
    <row r="247" spans="1:23" x14ac:dyDescent="0.2">
      <c r="A247" s="5">
        <v>391.1</v>
      </c>
      <c r="C247" s="25" t="s">
        <v>37</v>
      </c>
      <c r="G247" s="41"/>
      <c r="H247" s="41"/>
      <c r="I247" s="63"/>
      <c r="J247" s="24"/>
      <c r="K247" s="3"/>
      <c r="L247" s="4"/>
      <c r="M247" s="2"/>
      <c r="N247" s="2"/>
      <c r="O247" s="2"/>
      <c r="P247" s="2"/>
      <c r="Q247" s="2"/>
      <c r="R247" s="14"/>
      <c r="S247" s="82"/>
      <c r="T247" s="14"/>
      <c r="U247" s="87"/>
      <c r="V247" s="12"/>
      <c r="W247" s="12"/>
    </row>
    <row r="248" spans="1:23" x14ac:dyDescent="0.2">
      <c r="A248" s="5"/>
      <c r="C248" s="100" t="s">
        <v>131</v>
      </c>
      <c r="G248" s="102"/>
      <c r="H248" s="102"/>
      <c r="I248" s="103"/>
      <c r="J248" s="104"/>
      <c r="K248" s="105">
        <v>2771805.14</v>
      </c>
      <c r="L248" s="106"/>
      <c r="M248" s="107">
        <v>2771805</v>
      </c>
      <c r="N248" s="107"/>
      <c r="O248" s="107">
        <v>0</v>
      </c>
      <c r="P248" s="107"/>
      <c r="Q248" s="107">
        <v>0</v>
      </c>
      <c r="R248" s="104"/>
      <c r="S248" s="108">
        <v>0</v>
      </c>
      <c r="T248" s="104"/>
      <c r="U248" s="109">
        <v>0</v>
      </c>
      <c r="V248" s="12"/>
      <c r="W248" s="12"/>
    </row>
    <row r="249" spans="1:23" x14ac:dyDescent="0.2">
      <c r="A249" s="5"/>
      <c r="C249" s="100" t="s">
        <v>132</v>
      </c>
      <c r="G249" s="102" t="s">
        <v>123</v>
      </c>
      <c r="H249" s="102" t="s">
        <v>116</v>
      </c>
      <c r="I249" s="103">
        <v>0</v>
      </c>
      <c r="J249" s="104"/>
      <c r="K249" s="110">
        <v>14526688.529999999</v>
      </c>
      <c r="L249" s="106"/>
      <c r="M249" s="111">
        <v>7449052</v>
      </c>
      <c r="N249" s="107"/>
      <c r="O249" s="111">
        <v>7077637</v>
      </c>
      <c r="P249" s="107"/>
      <c r="Q249" s="111">
        <v>968596</v>
      </c>
      <c r="R249" s="104"/>
      <c r="S249" s="108">
        <v>6.67</v>
      </c>
      <c r="T249" s="104"/>
      <c r="U249" s="109">
        <v>7.3</v>
      </c>
      <c r="V249" s="12"/>
      <c r="W249" s="12"/>
    </row>
    <row r="250" spans="1:23" x14ac:dyDescent="0.2">
      <c r="A250" s="5"/>
      <c r="C250" s="101"/>
      <c r="G250" s="41"/>
      <c r="H250" s="41"/>
      <c r="I250" s="63"/>
      <c r="J250" s="24"/>
      <c r="K250" s="3"/>
      <c r="L250" s="4"/>
      <c r="M250" s="2"/>
      <c r="N250" s="2"/>
      <c r="O250" s="2"/>
      <c r="P250" s="2"/>
      <c r="Q250" s="2"/>
      <c r="R250" s="14"/>
      <c r="S250" s="82"/>
      <c r="T250" s="14"/>
      <c r="U250" s="87"/>
      <c r="V250" s="12"/>
      <c r="W250" s="12"/>
    </row>
    <row r="251" spans="1:23" x14ac:dyDescent="0.2">
      <c r="A251" s="5"/>
      <c r="C251" s="101" t="s">
        <v>134</v>
      </c>
      <c r="G251" s="41"/>
      <c r="H251" s="41"/>
      <c r="I251" s="63"/>
      <c r="J251" s="24"/>
      <c r="K251" s="105">
        <f>SUBTOTAL(9,K248:K250)</f>
        <v>17298493.669999998</v>
      </c>
      <c r="L251" s="106"/>
      <c r="M251" s="107">
        <f>SUBTOTAL(9,M248:M250)</f>
        <v>10220857</v>
      </c>
      <c r="N251" s="107"/>
      <c r="O251" s="107">
        <f>SUBTOTAL(9,O248:O250)</f>
        <v>7077637</v>
      </c>
      <c r="P251" s="107"/>
      <c r="Q251" s="107">
        <f>SUBTOTAL(9,Q248:Q250)</f>
        <v>968596</v>
      </c>
      <c r="R251" s="104"/>
      <c r="S251" s="108">
        <f>+ROUND(Q251/K251*100,2)</f>
        <v>5.6</v>
      </c>
      <c r="T251" s="14"/>
      <c r="U251" s="87"/>
      <c r="V251" s="12"/>
      <c r="W251" s="12"/>
    </row>
    <row r="252" spans="1:23" x14ac:dyDescent="0.2">
      <c r="A252" s="5"/>
      <c r="C252" s="25"/>
      <c r="G252" s="41"/>
      <c r="H252" s="41"/>
      <c r="I252" s="63"/>
      <c r="J252" s="24"/>
      <c r="K252" s="3"/>
      <c r="L252" s="4"/>
      <c r="M252" s="2"/>
      <c r="N252" s="2"/>
      <c r="O252" s="2"/>
      <c r="P252" s="2"/>
      <c r="Q252" s="2"/>
      <c r="R252" s="14"/>
      <c r="S252" s="82"/>
      <c r="T252" s="14"/>
      <c r="U252" s="87"/>
      <c r="V252" s="12"/>
      <c r="W252" s="12"/>
    </row>
    <row r="253" spans="1:23" x14ac:dyDescent="0.2">
      <c r="A253" s="5">
        <v>392</v>
      </c>
      <c r="C253" s="25" t="s">
        <v>38</v>
      </c>
      <c r="G253" s="41" t="s">
        <v>124</v>
      </c>
      <c r="H253" s="41" t="s">
        <v>116</v>
      </c>
      <c r="I253" s="63">
        <v>0</v>
      </c>
      <c r="J253" s="24"/>
      <c r="K253" s="3">
        <v>17294828.559999999</v>
      </c>
      <c r="L253" s="4"/>
      <c r="M253" s="2">
        <v>9084603</v>
      </c>
      <c r="N253" s="2"/>
      <c r="O253" s="2">
        <v>8210226</v>
      </c>
      <c r="P253" s="2"/>
      <c r="Q253" s="2">
        <v>1010178</v>
      </c>
      <c r="R253" s="14"/>
      <c r="S253" s="82">
        <v>5.84</v>
      </c>
      <c r="T253" s="14"/>
      <c r="U253" s="87">
        <v>8.1</v>
      </c>
      <c r="V253" s="12"/>
      <c r="W253" s="12"/>
    </row>
    <row r="254" spans="1:23" x14ac:dyDescent="0.2">
      <c r="A254" s="5">
        <v>393</v>
      </c>
      <c r="C254" s="22" t="s">
        <v>39</v>
      </c>
      <c r="G254" s="41" t="s">
        <v>125</v>
      </c>
      <c r="H254" s="41" t="s">
        <v>116</v>
      </c>
      <c r="I254" s="63">
        <v>0</v>
      </c>
      <c r="J254" s="24"/>
      <c r="K254" s="3">
        <v>132973.46</v>
      </c>
      <c r="L254" s="4"/>
      <c r="M254" s="2">
        <v>99601</v>
      </c>
      <c r="N254" s="2"/>
      <c r="O254" s="2">
        <v>33372</v>
      </c>
      <c r="P254" s="2"/>
      <c r="Q254" s="2">
        <v>5318</v>
      </c>
      <c r="R254" s="14"/>
      <c r="S254" s="82">
        <v>4</v>
      </c>
      <c r="T254" s="14"/>
      <c r="U254" s="87">
        <v>6.3</v>
      </c>
      <c r="V254" s="12"/>
      <c r="W254" s="12"/>
    </row>
    <row r="255" spans="1:23" x14ac:dyDescent="0.2">
      <c r="A255" s="5"/>
      <c r="C255" s="22"/>
      <c r="G255" s="41"/>
      <c r="H255" s="41"/>
      <c r="I255" s="63"/>
      <c r="J255" s="24"/>
      <c r="K255" s="3"/>
      <c r="L255" s="4"/>
      <c r="M255" s="2"/>
      <c r="N255" s="2"/>
      <c r="O255" s="2"/>
      <c r="P255" s="2"/>
      <c r="Q255" s="2"/>
      <c r="R255" s="14"/>
      <c r="S255" s="82"/>
      <c r="T255" s="14"/>
      <c r="U255" s="87"/>
      <c r="V255" s="12"/>
      <c r="W255" s="12"/>
    </row>
    <row r="256" spans="1:23" x14ac:dyDescent="0.2">
      <c r="A256" s="5">
        <v>394</v>
      </c>
      <c r="C256" s="26" t="s">
        <v>164</v>
      </c>
      <c r="G256" s="41"/>
      <c r="H256" s="41"/>
      <c r="I256" s="63"/>
      <c r="J256" s="24"/>
      <c r="K256" s="3"/>
      <c r="L256" s="4"/>
      <c r="M256" s="2"/>
      <c r="N256" s="2"/>
      <c r="O256" s="2"/>
      <c r="P256" s="2"/>
      <c r="Q256" s="2"/>
      <c r="R256" s="14"/>
      <c r="S256" s="82"/>
      <c r="T256" s="14"/>
      <c r="U256" s="87"/>
      <c r="V256" s="12"/>
      <c r="W256" s="12"/>
    </row>
    <row r="257" spans="1:23" x14ac:dyDescent="0.2">
      <c r="A257" s="5"/>
      <c r="C257" s="100" t="s">
        <v>131</v>
      </c>
      <c r="G257" s="102"/>
      <c r="H257" s="102"/>
      <c r="I257" s="103"/>
      <c r="J257" s="104"/>
      <c r="K257" s="105">
        <v>772161.33</v>
      </c>
      <c r="L257" s="106"/>
      <c r="M257" s="107">
        <v>772161</v>
      </c>
      <c r="N257" s="107"/>
      <c r="O257" s="107">
        <v>0</v>
      </c>
      <c r="P257" s="107"/>
      <c r="Q257" s="107">
        <v>0</v>
      </c>
      <c r="R257" s="104"/>
      <c r="S257" s="108">
        <v>0</v>
      </c>
      <c r="T257" s="104"/>
      <c r="U257" s="109">
        <v>0</v>
      </c>
      <c r="V257" s="12"/>
      <c r="W257" s="12"/>
    </row>
    <row r="258" spans="1:23" x14ac:dyDescent="0.2">
      <c r="A258" s="5"/>
      <c r="C258" s="100" t="s">
        <v>132</v>
      </c>
      <c r="G258" s="102" t="s">
        <v>122</v>
      </c>
      <c r="H258" s="102" t="s">
        <v>116</v>
      </c>
      <c r="I258" s="103">
        <v>0</v>
      </c>
      <c r="J258" s="104"/>
      <c r="K258" s="110">
        <v>1540988.46</v>
      </c>
      <c r="L258" s="106"/>
      <c r="M258" s="111">
        <v>602512</v>
      </c>
      <c r="N258" s="107"/>
      <c r="O258" s="111">
        <v>938476</v>
      </c>
      <c r="P258" s="107"/>
      <c r="Q258" s="111">
        <v>77077</v>
      </c>
      <c r="R258" s="104"/>
      <c r="S258" s="108">
        <v>5</v>
      </c>
      <c r="T258" s="104"/>
      <c r="U258" s="109">
        <v>12.2</v>
      </c>
      <c r="V258" s="12"/>
      <c r="W258" s="12"/>
    </row>
    <row r="259" spans="1:23" x14ac:dyDescent="0.2">
      <c r="A259" s="5"/>
      <c r="C259" s="101"/>
      <c r="G259" s="41"/>
      <c r="H259" s="41"/>
      <c r="I259" s="63"/>
      <c r="J259" s="24"/>
      <c r="K259" s="3"/>
      <c r="L259" s="4"/>
      <c r="M259" s="2"/>
      <c r="N259" s="2"/>
      <c r="O259" s="2"/>
      <c r="P259" s="2"/>
      <c r="Q259" s="2"/>
      <c r="R259" s="14"/>
      <c r="S259" s="82"/>
      <c r="T259" s="14"/>
      <c r="U259" s="87"/>
      <c r="V259" s="12"/>
      <c r="W259" s="12"/>
    </row>
    <row r="260" spans="1:23" x14ac:dyDescent="0.2">
      <c r="A260" s="5"/>
      <c r="C260" s="101" t="s">
        <v>135</v>
      </c>
      <c r="G260" s="41"/>
      <c r="H260" s="41"/>
      <c r="I260" s="63"/>
      <c r="J260" s="24"/>
      <c r="K260" s="105">
        <f>SUBTOTAL(9,K257:K259)</f>
        <v>2313149.79</v>
      </c>
      <c r="L260" s="106"/>
      <c r="M260" s="107">
        <f>SUBTOTAL(9,M257:M259)</f>
        <v>1374673</v>
      </c>
      <c r="N260" s="107"/>
      <c r="O260" s="107">
        <f>SUBTOTAL(9,O257:O259)</f>
        <v>938476</v>
      </c>
      <c r="P260" s="107"/>
      <c r="Q260" s="107">
        <f>SUBTOTAL(9,Q257:Q259)</f>
        <v>77077</v>
      </c>
      <c r="R260" s="104"/>
      <c r="S260" s="108">
        <f>+ROUND(Q260/K260*100,2)</f>
        <v>3.33</v>
      </c>
      <c r="T260" s="104"/>
      <c r="U260" s="87"/>
      <c r="V260" s="12"/>
      <c r="W260" s="12"/>
    </row>
    <row r="261" spans="1:23" x14ac:dyDescent="0.2">
      <c r="A261" s="5"/>
      <c r="C261" s="26"/>
      <c r="G261" s="41"/>
      <c r="H261" s="41"/>
      <c r="I261" s="63"/>
      <c r="J261" s="24"/>
      <c r="K261" s="3"/>
      <c r="L261" s="4"/>
      <c r="M261" s="2"/>
      <c r="N261" s="2"/>
      <c r="O261" s="2"/>
      <c r="P261" s="2"/>
      <c r="Q261" s="2"/>
      <c r="R261" s="14"/>
      <c r="S261" s="82"/>
      <c r="T261" s="14"/>
      <c r="U261" s="87"/>
      <c r="V261" s="12"/>
      <c r="W261" s="12"/>
    </row>
    <row r="262" spans="1:23" x14ac:dyDescent="0.2">
      <c r="A262" s="5">
        <v>395</v>
      </c>
      <c r="C262" s="22" t="s">
        <v>41</v>
      </c>
      <c r="G262" s="102"/>
      <c r="H262" s="102"/>
      <c r="I262" s="103"/>
      <c r="J262" s="104"/>
      <c r="K262" s="105"/>
      <c r="L262" s="106"/>
      <c r="M262" s="107"/>
      <c r="N262" s="107"/>
      <c r="O262" s="107"/>
      <c r="P262" s="107"/>
      <c r="Q262" s="107"/>
      <c r="R262" s="104"/>
      <c r="S262" s="108"/>
      <c r="T262" s="104"/>
      <c r="U262" s="109"/>
      <c r="V262" s="12"/>
      <c r="W262" s="12"/>
    </row>
    <row r="263" spans="1:23" x14ac:dyDescent="0.2">
      <c r="A263" s="5"/>
      <c r="C263" s="100" t="s">
        <v>131</v>
      </c>
      <c r="G263" s="102"/>
      <c r="H263" s="102"/>
      <c r="I263" s="103"/>
      <c r="J263" s="104"/>
      <c r="K263" s="105">
        <v>1251278.95</v>
      </c>
      <c r="L263" s="106"/>
      <c r="M263" s="107">
        <v>1251279</v>
      </c>
      <c r="N263" s="107"/>
      <c r="O263" s="107">
        <v>0</v>
      </c>
      <c r="P263" s="107"/>
      <c r="Q263" s="107">
        <v>0</v>
      </c>
      <c r="R263" s="104"/>
      <c r="S263" s="108">
        <v>0</v>
      </c>
      <c r="T263" s="104"/>
      <c r="U263" s="109">
        <v>0</v>
      </c>
      <c r="V263" s="12"/>
      <c r="W263" s="12"/>
    </row>
    <row r="264" spans="1:23" x14ac:dyDescent="0.2">
      <c r="A264" s="5"/>
      <c r="C264" s="100" t="s">
        <v>132</v>
      </c>
      <c r="G264" s="102" t="s">
        <v>122</v>
      </c>
      <c r="H264" s="102" t="s">
        <v>116</v>
      </c>
      <c r="I264" s="103">
        <v>0</v>
      </c>
      <c r="J264" s="104"/>
      <c r="K264" s="110">
        <v>4059896.75</v>
      </c>
      <c r="L264" s="106"/>
      <c r="M264" s="111">
        <v>1563859</v>
      </c>
      <c r="N264" s="107"/>
      <c r="O264" s="111">
        <v>2496038</v>
      </c>
      <c r="P264" s="107"/>
      <c r="Q264" s="111">
        <v>203000</v>
      </c>
      <c r="R264" s="104"/>
      <c r="S264" s="108">
        <v>5</v>
      </c>
      <c r="T264" s="104"/>
      <c r="U264" s="109">
        <v>12.3</v>
      </c>
      <c r="V264" s="12"/>
      <c r="W264" s="12"/>
    </row>
    <row r="265" spans="1:23" x14ac:dyDescent="0.2">
      <c r="A265" s="5"/>
      <c r="C265" s="101"/>
      <c r="G265" s="41"/>
      <c r="H265" s="41"/>
      <c r="I265" s="63"/>
      <c r="J265" s="24"/>
      <c r="K265" s="3"/>
      <c r="L265" s="4"/>
      <c r="M265" s="2"/>
      <c r="N265" s="2"/>
      <c r="O265" s="2"/>
      <c r="P265" s="2"/>
      <c r="Q265" s="2"/>
      <c r="R265" s="14"/>
      <c r="S265" s="82"/>
      <c r="T265" s="14"/>
      <c r="U265" s="87"/>
      <c r="V265" s="12"/>
      <c r="W265" s="12"/>
    </row>
    <row r="266" spans="1:23" x14ac:dyDescent="0.2">
      <c r="A266" s="5"/>
      <c r="C266" s="101" t="s">
        <v>136</v>
      </c>
      <c r="G266" s="41"/>
      <c r="H266" s="41"/>
      <c r="I266" s="63"/>
      <c r="J266" s="24"/>
      <c r="K266" s="105">
        <f>SUBTOTAL(9,K263:K265)</f>
        <v>5311175.7</v>
      </c>
      <c r="L266" s="106"/>
      <c r="M266" s="107">
        <f>SUBTOTAL(9,M263:M265)</f>
        <v>2815138</v>
      </c>
      <c r="N266" s="107"/>
      <c r="O266" s="107">
        <f>SUBTOTAL(9,O263:O265)</f>
        <v>2496038</v>
      </c>
      <c r="P266" s="107"/>
      <c r="Q266" s="107">
        <f>SUBTOTAL(9,Q263:Q265)</f>
        <v>203000</v>
      </c>
      <c r="R266" s="104"/>
      <c r="S266" s="108">
        <f>+ROUND(Q266/K266*100,2)</f>
        <v>3.82</v>
      </c>
      <c r="T266" s="14"/>
      <c r="U266" s="87"/>
      <c r="V266" s="12"/>
      <c r="W266" s="12"/>
    </row>
    <row r="267" spans="1:23" x14ac:dyDescent="0.2">
      <c r="A267" s="5"/>
      <c r="C267" s="22"/>
      <c r="G267" s="41"/>
      <c r="H267" s="41"/>
      <c r="I267" s="63"/>
      <c r="J267" s="24"/>
      <c r="K267" s="3"/>
      <c r="L267" s="4"/>
      <c r="M267" s="2"/>
      <c r="N267" s="2"/>
      <c r="O267" s="2"/>
      <c r="P267" s="2"/>
      <c r="Q267" s="2"/>
      <c r="R267" s="14"/>
      <c r="S267" s="82"/>
      <c r="T267" s="14"/>
      <c r="U267" s="87"/>
      <c r="V267" s="12"/>
      <c r="W267" s="12"/>
    </row>
    <row r="268" spans="1:23" x14ac:dyDescent="0.2">
      <c r="A268" s="5">
        <v>396</v>
      </c>
      <c r="C268" s="48" t="s">
        <v>42</v>
      </c>
      <c r="G268" s="41" t="s">
        <v>126</v>
      </c>
      <c r="H268" s="41" t="s">
        <v>116</v>
      </c>
      <c r="I268" s="63">
        <v>0</v>
      </c>
      <c r="J268" s="24"/>
      <c r="K268" s="3">
        <v>20685598.48</v>
      </c>
      <c r="L268" s="4"/>
      <c r="M268" s="2">
        <v>13562128.119999999</v>
      </c>
      <c r="N268" s="2"/>
      <c r="O268" s="2">
        <v>7123470</v>
      </c>
      <c r="P268" s="2"/>
      <c r="Q268" s="2">
        <v>416907</v>
      </c>
      <c r="R268" s="14"/>
      <c r="S268" s="82">
        <v>2.02</v>
      </c>
      <c r="T268" s="14"/>
      <c r="U268" s="87">
        <v>17.100000000000001</v>
      </c>
      <c r="V268" s="12"/>
      <c r="W268" s="12"/>
    </row>
    <row r="269" spans="1:23" x14ac:dyDescent="0.2">
      <c r="A269" s="5"/>
      <c r="C269" s="74"/>
      <c r="G269" s="41"/>
      <c r="H269" s="41"/>
      <c r="I269" s="63"/>
      <c r="J269" s="24"/>
      <c r="K269" s="3"/>
      <c r="L269" s="4"/>
      <c r="M269" s="2"/>
      <c r="N269" s="2"/>
      <c r="O269" s="2"/>
      <c r="P269" s="2"/>
      <c r="Q269" s="2"/>
      <c r="R269" s="14"/>
      <c r="S269" s="82"/>
      <c r="T269" s="14"/>
      <c r="U269" s="87"/>
      <c r="V269" s="12"/>
      <c r="W269" s="12"/>
    </row>
    <row r="270" spans="1:23" x14ac:dyDescent="0.2">
      <c r="A270" s="5">
        <v>397</v>
      </c>
      <c r="C270" s="48" t="s">
        <v>43</v>
      </c>
      <c r="G270" s="41"/>
      <c r="H270" s="41"/>
      <c r="I270" s="63"/>
      <c r="J270" s="24"/>
      <c r="K270" s="3"/>
      <c r="L270" s="4"/>
      <c r="M270" s="2"/>
      <c r="N270" s="2"/>
      <c r="O270" s="2"/>
      <c r="P270" s="2"/>
      <c r="Q270" s="2"/>
      <c r="R270" s="14"/>
      <c r="S270" s="82"/>
      <c r="T270" s="14"/>
      <c r="U270" s="87"/>
      <c r="V270" s="12"/>
      <c r="W270" s="12"/>
    </row>
    <row r="271" spans="1:23" x14ac:dyDescent="0.2">
      <c r="A271" s="5"/>
      <c r="C271" s="100" t="s">
        <v>131</v>
      </c>
      <c r="G271" s="102"/>
      <c r="H271" s="102"/>
      <c r="I271" s="103"/>
      <c r="J271" s="104"/>
      <c r="K271" s="105">
        <v>23276736.879999999</v>
      </c>
      <c r="L271" s="106"/>
      <c r="M271" s="107">
        <v>23276737</v>
      </c>
      <c r="N271" s="107"/>
      <c r="O271" s="107">
        <v>0</v>
      </c>
      <c r="P271" s="107"/>
      <c r="Q271" s="107">
        <v>0</v>
      </c>
      <c r="R271" s="104"/>
      <c r="S271" s="108">
        <v>0</v>
      </c>
      <c r="T271" s="104"/>
      <c r="U271" s="109">
        <v>0</v>
      </c>
      <c r="V271" s="12"/>
      <c r="W271" s="12"/>
    </row>
    <row r="272" spans="1:23" x14ac:dyDescent="0.2">
      <c r="A272" s="5"/>
      <c r="C272" s="100" t="s">
        <v>132</v>
      </c>
      <c r="G272" s="102" t="s">
        <v>123</v>
      </c>
      <c r="H272" s="102" t="s">
        <v>116</v>
      </c>
      <c r="I272" s="103">
        <v>0</v>
      </c>
      <c r="J272" s="104"/>
      <c r="K272" s="110">
        <v>23514697.870000001</v>
      </c>
      <c r="L272" s="106"/>
      <c r="M272" s="111">
        <v>8667518</v>
      </c>
      <c r="N272" s="107"/>
      <c r="O272" s="111">
        <v>14847180</v>
      </c>
      <c r="P272" s="107"/>
      <c r="Q272" s="111">
        <v>1569449</v>
      </c>
      <c r="R272" s="104"/>
      <c r="S272" s="108">
        <v>6.67</v>
      </c>
      <c r="T272" s="104"/>
      <c r="U272" s="109">
        <v>9.5</v>
      </c>
      <c r="V272" s="12"/>
      <c r="W272" s="12"/>
    </row>
    <row r="273" spans="1:23" x14ac:dyDescent="0.2">
      <c r="A273" s="5"/>
      <c r="C273" s="101"/>
      <c r="G273" s="41"/>
      <c r="H273" s="41"/>
      <c r="I273" s="63"/>
      <c r="J273" s="24"/>
      <c r="K273" s="3"/>
      <c r="L273" s="4"/>
      <c r="M273" s="2"/>
      <c r="N273" s="2"/>
      <c r="O273" s="2"/>
      <c r="P273" s="2"/>
      <c r="Q273" s="2"/>
      <c r="R273" s="14"/>
      <c r="S273" s="82"/>
      <c r="T273" s="14"/>
      <c r="U273" s="87"/>
      <c r="V273" s="12"/>
      <c r="W273" s="12"/>
    </row>
    <row r="274" spans="1:23" x14ac:dyDescent="0.2">
      <c r="A274" s="5"/>
      <c r="C274" s="101" t="s">
        <v>137</v>
      </c>
      <c r="G274" s="41"/>
      <c r="H274" s="41"/>
      <c r="I274" s="63"/>
      <c r="J274" s="24"/>
      <c r="K274" s="105">
        <f>SUBTOTAL(9,K271:K273)</f>
        <v>46791434.75</v>
      </c>
      <c r="L274" s="106"/>
      <c r="M274" s="107">
        <f>SUBTOTAL(9,M271:M273)</f>
        <v>31944255</v>
      </c>
      <c r="N274" s="107"/>
      <c r="O274" s="107">
        <f>SUBTOTAL(9,O271:O273)</f>
        <v>14847180</v>
      </c>
      <c r="P274" s="107"/>
      <c r="Q274" s="107">
        <f>SUBTOTAL(9,Q271:Q273)</f>
        <v>1569449</v>
      </c>
      <c r="R274" s="104"/>
      <c r="S274" s="108">
        <f>+ROUND(Q274/K274*100,2)</f>
        <v>3.35</v>
      </c>
      <c r="T274" s="14"/>
      <c r="U274" s="87"/>
      <c r="V274" s="12"/>
      <c r="W274" s="12"/>
    </row>
    <row r="275" spans="1:23" x14ac:dyDescent="0.2">
      <c r="A275" s="5"/>
      <c r="C275" s="74"/>
      <c r="G275" s="41"/>
      <c r="H275" s="41"/>
      <c r="I275" s="63"/>
      <c r="J275" s="24"/>
      <c r="K275" s="3"/>
      <c r="L275" s="4"/>
      <c r="M275" s="2"/>
      <c r="N275" s="2"/>
      <c r="O275" s="2"/>
      <c r="P275" s="2"/>
      <c r="Q275" s="2"/>
      <c r="R275" s="14"/>
      <c r="S275" s="82"/>
      <c r="T275" s="14"/>
      <c r="U275" s="87"/>
      <c r="V275" s="12"/>
      <c r="W275" s="12"/>
    </row>
    <row r="276" spans="1:23" x14ac:dyDescent="0.2">
      <c r="A276" s="5">
        <v>397.1</v>
      </c>
      <c r="C276" s="74" t="s">
        <v>163</v>
      </c>
      <c r="G276" s="112" t="s">
        <v>131</v>
      </c>
      <c r="H276" s="112"/>
      <c r="I276" s="113"/>
      <c r="J276" s="24"/>
      <c r="K276" s="3">
        <v>642538.48</v>
      </c>
      <c r="L276" s="4"/>
      <c r="M276" s="2">
        <v>642538</v>
      </c>
      <c r="N276" s="2"/>
      <c r="O276" s="2">
        <v>0</v>
      </c>
      <c r="P276" s="2"/>
      <c r="Q276" s="2">
        <v>0</v>
      </c>
      <c r="R276" s="14"/>
      <c r="S276" s="82">
        <v>0</v>
      </c>
      <c r="T276" s="114" t="s">
        <v>138</v>
      </c>
      <c r="U276" s="87">
        <v>0</v>
      </c>
      <c r="V276" s="12"/>
      <c r="W276" s="12"/>
    </row>
    <row r="277" spans="1:23" x14ac:dyDescent="0.2">
      <c r="A277" s="5"/>
      <c r="C277" s="21"/>
      <c r="G277" s="112"/>
      <c r="H277" s="112"/>
      <c r="I277" s="113"/>
      <c r="J277" s="24"/>
      <c r="K277" s="3"/>
      <c r="L277" s="4"/>
      <c r="M277" s="2"/>
      <c r="N277" s="2"/>
      <c r="O277" s="2"/>
      <c r="P277" s="2"/>
      <c r="Q277" s="2"/>
      <c r="R277" s="14"/>
      <c r="S277" s="82"/>
      <c r="T277" s="14"/>
      <c r="U277" s="87"/>
      <c r="V277" s="12"/>
      <c r="W277" s="12"/>
    </row>
    <row r="278" spans="1:23" x14ac:dyDescent="0.2">
      <c r="A278" s="5">
        <v>398</v>
      </c>
      <c r="C278" s="48" t="s">
        <v>44</v>
      </c>
      <c r="G278" s="41"/>
      <c r="H278" s="41"/>
      <c r="I278" s="63"/>
      <c r="J278" s="24"/>
      <c r="K278" s="3"/>
      <c r="L278" s="4"/>
      <c r="M278" s="2"/>
      <c r="N278" s="2"/>
      <c r="O278" s="2"/>
      <c r="P278" s="2"/>
      <c r="Q278" s="2"/>
      <c r="R278" s="14"/>
      <c r="S278" s="82"/>
      <c r="T278" s="14"/>
      <c r="U278" s="87"/>
      <c r="V278" s="12"/>
      <c r="W278" s="12"/>
    </row>
    <row r="279" spans="1:23" x14ac:dyDescent="0.2">
      <c r="A279" s="5"/>
      <c r="C279" s="100" t="s">
        <v>131</v>
      </c>
      <c r="G279" s="102"/>
      <c r="H279" s="102"/>
      <c r="I279" s="103"/>
      <c r="J279" s="104"/>
      <c r="K279" s="105">
        <v>413882.29</v>
      </c>
      <c r="L279" s="106"/>
      <c r="M279" s="107">
        <v>413882</v>
      </c>
      <c r="N279" s="107"/>
      <c r="O279" s="107">
        <v>0</v>
      </c>
      <c r="P279" s="107"/>
      <c r="Q279" s="107">
        <v>0</v>
      </c>
      <c r="R279" s="104"/>
      <c r="S279" s="108">
        <v>0</v>
      </c>
      <c r="T279" s="104"/>
      <c r="U279" s="109">
        <v>0</v>
      </c>
      <c r="V279" s="12"/>
      <c r="W279" s="12"/>
    </row>
    <row r="280" spans="1:23" x14ac:dyDescent="0.2">
      <c r="A280" s="5"/>
      <c r="C280" s="100" t="s">
        <v>132</v>
      </c>
      <c r="G280" s="102" t="s">
        <v>122</v>
      </c>
      <c r="H280" s="102" t="s">
        <v>116</v>
      </c>
      <c r="I280" s="103">
        <v>0</v>
      </c>
      <c r="J280" s="104"/>
      <c r="K280" s="110">
        <v>2014590.63</v>
      </c>
      <c r="L280" s="106"/>
      <c r="M280" s="111">
        <v>918854</v>
      </c>
      <c r="N280" s="107"/>
      <c r="O280" s="111">
        <v>1095737</v>
      </c>
      <c r="P280" s="107"/>
      <c r="Q280" s="111">
        <v>100721</v>
      </c>
      <c r="R280" s="104"/>
      <c r="S280" s="108">
        <v>5</v>
      </c>
      <c r="T280" s="104"/>
      <c r="U280" s="109">
        <v>10.9</v>
      </c>
      <c r="V280" s="12"/>
      <c r="W280" s="12"/>
    </row>
    <row r="281" spans="1:23" x14ac:dyDescent="0.2">
      <c r="A281" s="5"/>
      <c r="C281" s="101"/>
      <c r="G281" s="41"/>
      <c r="H281" s="41"/>
      <c r="I281" s="63"/>
      <c r="J281" s="24"/>
      <c r="K281" s="3"/>
      <c r="L281" s="4"/>
      <c r="M281" s="2"/>
      <c r="N281" s="2"/>
      <c r="O281" s="2"/>
      <c r="P281" s="2"/>
      <c r="Q281" s="2"/>
      <c r="R281" s="14"/>
      <c r="S281" s="82"/>
      <c r="T281" s="14"/>
      <c r="U281" s="87"/>
      <c r="V281" s="12"/>
      <c r="W281" s="12"/>
    </row>
    <row r="282" spans="1:23" x14ac:dyDescent="0.2">
      <c r="A282" s="5"/>
      <c r="C282" s="104" t="s">
        <v>139</v>
      </c>
      <c r="G282" s="41"/>
      <c r="H282" s="41"/>
      <c r="I282" s="63"/>
      <c r="J282" s="24"/>
      <c r="K282" s="110">
        <f>SUBTOTAL(9,K279:K281)</f>
        <v>2428472.92</v>
      </c>
      <c r="L282" s="106"/>
      <c r="M282" s="111">
        <f>SUBTOTAL(9,M279:M281)</f>
        <v>1332736</v>
      </c>
      <c r="N282" s="107"/>
      <c r="O282" s="111">
        <f>SUBTOTAL(9,O279:O281)</f>
        <v>1095737</v>
      </c>
      <c r="P282" s="107"/>
      <c r="Q282" s="111">
        <f>SUBTOTAL(9,Q279:Q281)</f>
        <v>100721</v>
      </c>
      <c r="R282" s="104"/>
      <c r="S282" s="108">
        <f>+ROUND(Q282/K282*100,2)</f>
        <v>4.1500000000000004</v>
      </c>
      <c r="T282" s="14"/>
      <c r="U282" s="87"/>
      <c r="V282" s="12"/>
      <c r="W282" s="12"/>
    </row>
    <row r="283" spans="1:23" x14ac:dyDescent="0.2">
      <c r="A283" s="5"/>
      <c r="C283" s="74"/>
      <c r="G283" s="41"/>
      <c r="H283" s="41"/>
      <c r="I283" s="63"/>
      <c r="J283" s="24"/>
      <c r="K283" s="3"/>
      <c r="L283" s="4"/>
      <c r="M283" s="2"/>
      <c r="N283" s="2"/>
      <c r="O283" s="2"/>
      <c r="P283" s="2"/>
      <c r="Q283" s="2"/>
      <c r="R283" s="14"/>
      <c r="S283" s="82"/>
      <c r="T283" s="14"/>
      <c r="U283" s="87"/>
      <c r="V283" s="12"/>
      <c r="W283" s="12"/>
    </row>
    <row r="284" spans="1:23" ht="15.75" x14ac:dyDescent="0.25">
      <c r="A284" s="12"/>
      <c r="C284" s="67" t="s">
        <v>96</v>
      </c>
      <c r="G284" s="8"/>
      <c r="I284" s="65"/>
      <c r="K284" s="115">
        <f>SUBTOTAL(9,K239:K283)</f>
        <v>141393195.67999998</v>
      </c>
      <c r="L284" s="116"/>
      <c r="M284" s="68">
        <f>SUBTOTAL(9,M239:M283)</f>
        <v>85499035.120000005</v>
      </c>
      <c r="N284" s="68"/>
      <c r="O284" s="68">
        <f>SUBTOTAL(9,O239:O283)</f>
        <v>55894160</v>
      </c>
      <c r="P284" s="68"/>
      <c r="Q284" s="68">
        <f>SUBTOTAL(9,Q239:Q283)</f>
        <v>4986678</v>
      </c>
      <c r="R284" s="18"/>
      <c r="S284" s="84">
        <f>+ROUND(Q284/K284*100,2)</f>
        <v>3.53</v>
      </c>
      <c r="T284" s="70"/>
      <c r="U284" s="89"/>
      <c r="V284" s="12"/>
      <c r="W284" s="12"/>
    </row>
    <row r="285" spans="1:23" ht="15.75" x14ac:dyDescent="0.25">
      <c r="A285" s="12"/>
      <c r="C285" s="67"/>
      <c r="G285" s="76"/>
      <c r="I285" s="65"/>
      <c r="K285" s="115"/>
      <c r="L285" s="116"/>
      <c r="M285" s="68"/>
      <c r="N285" s="68"/>
      <c r="O285" s="68"/>
      <c r="P285" s="68"/>
      <c r="Q285" s="68"/>
      <c r="R285" s="18"/>
      <c r="S285" s="84"/>
      <c r="T285" s="70"/>
      <c r="U285" s="89"/>
      <c r="V285" s="12"/>
      <c r="W285" s="12"/>
    </row>
    <row r="286" spans="1:23" ht="15.75" x14ac:dyDescent="0.25">
      <c r="A286" s="101"/>
      <c r="B286" s="101"/>
      <c r="C286" s="117" t="s">
        <v>140</v>
      </c>
      <c r="D286" s="101"/>
      <c r="E286" s="101"/>
      <c r="F286" s="101"/>
      <c r="G286" s="102"/>
      <c r="H286" s="101"/>
      <c r="I286" s="103"/>
      <c r="J286" s="101"/>
      <c r="K286" s="118"/>
      <c r="L286" s="119"/>
      <c r="M286" s="120"/>
      <c r="N286" s="120"/>
      <c r="O286" s="120"/>
      <c r="P286" s="120"/>
      <c r="Q286" s="120"/>
      <c r="R286" s="18"/>
      <c r="S286" s="84"/>
      <c r="T286" s="70"/>
      <c r="U286" s="89"/>
      <c r="V286" s="12"/>
      <c r="W286" s="12"/>
    </row>
    <row r="287" spans="1:23" ht="15.75" x14ac:dyDescent="0.25">
      <c r="A287" s="101"/>
      <c r="B287" s="101"/>
      <c r="C287" s="121"/>
      <c r="D287" s="101"/>
      <c r="E287" s="101"/>
      <c r="F287" s="101"/>
      <c r="G287" s="102"/>
      <c r="H287" s="101"/>
      <c r="I287" s="103"/>
      <c r="J287" s="101"/>
      <c r="K287" s="118"/>
      <c r="L287" s="119"/>
      <c r="M287" s="120"/>
      <c r="N287" s="120"/>
      <c r="O287" s="120"/>
      <c r="P287" s="120"/>
      <c r="Q287" s="120"/>
      <c r="R287" s="18"/>
      <c r="S287" s="84"/>
      <c r="T287" s="70"/>
      <c r="U287" s="89"/>
      <c r="V287" s="12"/>
      <c r="W287" s="12"/>
    </row>
    <row r="288" spans="1:23" ht="15.75" x14ac:dyDescent="0.25">
      <c r="A288" s="122">
        <v>391</v>
      </c>
      <c r="B288" s="101"/>
      <c r="C288" s="101" t="s">
        <v>36</v>
      </c>
      <c r="D288" s="101"/>
      <c r="E288" s="101"/>
      <c r="F288" s="101"/>
      <c r="G288" s="102"/>
      <c r="H288" s="101"/>
      <c r="I288" s="103"/>
      <c r="J288" s="101"/>
      <c r="K288" s="118"/>
      <c r="L288" s="119"/>
      <c r="M288" s="123">
        <v>1216907</v>
      </c>
      <c r="N288" s="120"/>
      <c r="O288" s="120"/>
      <c r="P288" s="120"/>
      <c r="Q288" s="123">
        <f t="shared" ref="Q288:Q294" si="0">-M288/10</f>
        <v>-121690.7</v>
      </c>
      <c r="R288" s="77" t="s">
        <v>142</v>
      </c>
      <c r="S288" s="84"/>
      <c r="T288" s="70"/>
      <c r="U288" s="89"/>
      <c r="V288" s="12"/>
      <c r="W288" s="12"/>
    </row>
    <row r="289" spans="1:23" ht="15.75" x14ac:dyDescent="0.25">
      <c r="A289" s="122">
        <v>391.1</v>
      </c>
      <c r="B289" s="101"/>
      <c r="C289" s="101" t="s">
        <v>37</v>
      </c>
      <c r="D289" s="101"/>
      <c r="E289" s="101"/>
      <c r="F289" s="101"/>
      <c r="G289" s="102"/>
      <c r="H289" s="101"/>
      <c r="I289" s="103"/>
      <c r="J289" s="101"/>
      <c r="K289" s="118"/>
      <c r="L289" s="119"/>
      <c r="M289" s="123">
        <v>6179000</v>
      </c>
      <c r="N289" s="120"/>
      <c r="O289" s="120"/>
      <c r="P289" s="120"/>
      <c r="Q289" s="123">
        <f t="shared" si="0"/>
        <v>-617900</v>
      </c>
      <c r="R289" s="77" t="s">
        <v>142</v>
      </c>
      <c r="S289" s="84"/>
      <c r="T289" s="70"/>
      <c r="U289" s="89"/>
      <c r="V289" s="12"/>
      <c r="W289" s="12"/>
    </row>
    <row r="290" spans="1:23" ht="15.75" x14ac:dyDescent="0.25">
      <c r="A290" s="122">
        <v>393</v>
      </c>
      <c r="B290" s="101"/>
      <c r="C290" s="124" t="s">
        <v>39</v>
      </c>
      <c r="D290" s="101"/>
      <c r="E290" s="101"/>
      <c r="F290" s="101"/>
      <c r="G290" s="102"/>
      <c r="H290" s="101"/>
      <c r="I290" s="103"/>
      <c r="J290" s="101"/>
      <c r="K290" s="118"/>
      <c r="L290" s="119"/>
      <c r="M290" s="123">
        <v>31577</v>
      </c>
      <c r="N290" s="120"/>
      <c r="O290" s="120"/>
      <c r="P290" s="120"/>
      <c r="Q290" s="123">
        <f t="shared" si="0"/>
        <v>-3157.7</v>
      </c>
      <c r="R290" s="77" t="s">
        <v>142</v>
      </c>
      <c r="S290" s="84"/>
      <c r="T290" s="70"/>
      <c r="U290" s="89"/>
      <c r="V290" s="12"/>
      <c r="W290" s="12"/>
    </row>
    <row r="291" spans="1:23" ht="15.75" x14ac:dyDescent="0.25">
      <c r="A291" s="122">
        <v>394</v>
      </c>
      <c r="B291" s="101"/>
      <c r="C291" s="125" t="s">
        <v>40</v>
      </c>
      <c r="D291" s="101"/>
      <c r="E291" s="101"/>
      <c r="F291" s="101"/>
      <c r="G291" s="102"/>
      <c r="H291" s="101"/>
      <c r="I291" s="103"/>
      <c r="J291" s="101"/>
      <c r="K291" s="118"/>
      <c r="L291" s="119"/>
      <c r="M291" s="123">
        <v>424910</v>
      </c>
      <c r="N291" s="120"/>
      <c r="O291" s="120"/>
      <c r="P291" s="120"/>
      <c r="Q291" s="123">
        <f t="shared" si="0"/>
        <v>-42491</v>
      </c>
      <c r="R291" s="77" t="s">
        <v>142</v>
      </c>
      <c r="S291" s="84"/>
      <c r="T291" s="70"/>
      <c r="U291" s="89"/>
      <c r="V291" s="12"/>
      <c r="W291" s="12"/>
    </row>
    <row r="292" spans="1:23" ht="15.75" x14ac:dyDescent="0.25">
      <c r="A292" s="122">
        <v>395</v>
      </c>
      <c r="B292" s="101"/>
      <c r="C292" s="124" t="s">
        <v>41</v>
      </c>
      <c r="D292" s="101"/>
      <c r="E292" s="101"/>
      <c r="F292" s="101"/>
      <c r="G292" s="102"/>
      <c r="H292" s="101"/>
      <c r="I292" s="103"/>
      <c r="J292" s="101"/>
      <c r="K292" s="118"/>
      <c r="L292" s="119"/>
      <c r="M292" s="123">
        <v>735653</v>
      </c>
      <c r="N292" s="120"/>
      <c r="O292" s="120"/>
      <c r="P292" s="120"/>
      <c r="Q292" s="123">
        <f t="shared" si="0"/>
        <v>-73565.3</v>
      </c>
      <c r="R292" s="77" t="s">
        <v>142</v>
      </c>
      <c r="S292" s="84"/>
      <c r="T292" s="70"/>
      <c r="U292" s="89"/>
      <c r="V292" s="12"/>
      <c r="W292" s="12"/>
    </row>
    <row r="293" spans="1:23" ht="15.75" x14ac:dyDescent="0.25">
      <c r="A293" s="122">
        <v>397</v>
      </c>
      <c r="B293" s="101"/>
      <c r="C293" s="104" t="s">
        <v>43</v>
      </c>
      <c r="D293" s="101"/>
      <c r="E293" s="101"/>
      <c r="F293" s="101"/>
      <c r="G293" s="102"/>
      <c r="H293" s="101"/>
      <c r="I293" s="103"/>
      <c r="J293" s="101"/>
      <c r="K293" s="118"/>
      <c r="L293" s="119"/>
      <c r="M293" s="123">
        <v>9419253</v>
      </c>
      <c r="N293" s="120"/>
      <c r="O293" s="120"/>
      <c r="P293" s="120"/>
      <c r="Q293" s="123">
        <f t="shared" si="0"/>
        <v>-941925.3</v>
      </c>
      <c r="R293" s="77" t="s">
        <v>142</v>
      </c>
      <c r="S293" s="84"/>
      <c r="T293" s="70"/>
      <c r="U293" s="89"/>
      <c r="V293" s="12"/>
      <c r="W293" s="12"/>
    </row>
    <row r="294" spans="1:23" ht="15.75" x14ac:dyDescent="0.25">
      <c r="A294" s="122">
        <v>398</v>
      </c>
      <c r="B294" s="101"/>
      <c r="C294" s="104" t="s">
        <v>44</v>
      </c>
      <c r="D294" s="101"/>
      <c r="E294" s="101"/>
      <c r="F294" s="101"/>
      <c r="G294" s="102"/>
      <c r="H294" s="101"/>
      <c r="I294" s="103"/>
      <c r="J294" s="101"/>
      <c r="K294" s="118"/>
      <c r="L294" s="119"/>
      <c r="M294" s="126">
        <v>1095737</v>
      </c>
      <c r="N294" s="120"/>
      <c r="O294" s="120"/>
      <c r="P294" s="120"/>
      <c r="Q294" s="126">
        <f t="shared" si="0"/>
        <v>-109573.7</v>
      </c>
      <c r="R294" s="77" t="s">
        <v>142</v>
      </c>
      <c r="S294" s="84"/>
      <c r="T294" s="70"/>
      <c r="U294" s="89"/>
      <c r="V294" s="12"/>
      <c r="W294" s="12"/>
    </row>
    <row r="295" spans="1:23" ht="15.75" x14ac:dyDescent="0.25">
      <c r="A295" s="101"/>
      <c r="B295" s="101"/>
      <c r="C295" s="121"/>
      <c r="D295" s="101"/>
      <c r="E295" s="101"/>
      <c r="F295" s="101"/>
      <c r="G295" s="102"/>
      <c r="H295" s="101"/>
      <c r="I295" s="103"/>
      <c r="J295" s="101"/>
      <c r="K295" s="118"/>
      <c r="L295" s="119"/>
      <c r="M295" s="120"/>
      <c r="N295" s="120"/>
      <c r="O295" s="120"/>
      <c r="P295" s="120"/>
      <c r="Q295" s="120"/>
      <c r="R295" s="18"/>
      <c r="S295" s="84"/>
      <c r="T295" s="70"/>
      <c r="U295" s="89"/>
      <c r="V295" s="12"/>
      <c r="W295" s="12"/>
    </row>
    <row r="296" spans="1:23" ht="15.75" x14ac:dyDescent="0.25">
      <c r="A296" s="101"/>
      <c r="B296" s="101"/>
      <c r="C296" s="121" t="s">
        <v>141</v>
      </c>
      <c r="D296" s="101"/>
      <c r="E296" s="101"/>
      <c r="F296" s="101"/>
      <c r="G296" s="102"/>
      <c r="H296" s="101"/>
      <c r="I296" s="103"/>
      <c r="J296" s="101"/>
      <c r="K296" s="118"/>
      <c r="L296" s="119"/>
      <c r="M296" s="127">
        <f>SUBTOTAL(9,M288:M295)</f>
        <v>19103037</v>
      </c>
      <c r="N296" s="120"/>
      <c r="O296" s="120"/>
      <c r="P296" s="120"/>
      <c r="Q296" s="127">
        <f>SUBTOTAL(9,Q288:Q295)</f>
        <v>-1910303.7</v>
      </c>
      <c r="R296" s="18"/>
      <c r="S296" s="84"/>
      <c r="T296" s="70"/>
      <c r="U296" s="89"/>
      <c r="V296" s="12"/>
      <c r="W296" s="12"/>
    </row>
    <row r="297" spans="1:23" ht="15.75" x14ac:dyDescent="0.25">
      <c r="A297" s="12"/>
      <c r="C297" s="16"/>
      <c r="G297" s="8"/>
      <c r="I297" s="65"/>
      <c r="K297" s="19"/>
      <c r="L297" s="18"/>
      <c r="M297" s="20"/>
      <c r="N297" s="20"/>
      <c r="O297" s="20"/>
      <c r="P297" s="20"/>
      <c r="Q297" s="20"/>
      <c r="R297" s="18"/>
      <c r="S297" s="80"/>
      <c r="U297" s="90"/>
      <c r="V297" s="12"/>
      <c r="W297" s="12"/>
    </row>
    <row r="298" spans="1:23" ht="16.5" thickBot="1" x14ac:dyDescent="0.3">
      <c r="A298" s="12"/>
      <c r="C298" s="67" t="s">
        <v>97</v>
      </c>
      <c r="G298" s="8"/>
      <c r="I298" s="65"/>
      <c r="K298" s="51">
        <f>SUBTOTAL(9,K15:K297)</f>
        <v>4037004423.8900018</v>
      </c>
      <c r="L298" s="18"/>
      <c r="M298" s="52">
        <f>SUBTOTAL(9,M15:M297)</f>
        <v>1539337386.8800001</v>
      </c>
      <c r="N298" s="20"/>
      <c r="O298" s="52">
        <f>SUBTOTAL(9,O15:O297)</f>
        <v>2976664132</v>
      </c>
      <c r="P298" s="20"/>
      <c r="Q298" s="52">
        <f>SUBTOTAL(9,Q15:Q297)</f>
        <v>129084263.3</v>
      </c>
      <c r="R298" s="18"/>
      <c r="S298" s="84">
        <f>+ROUND(Q298/K298*100,2)</f>
        <v>3.2</v>
      </c>
      <c r="T298" s="70"/>
      <c r="U298" s="89"/>
      <c r="V298" s="12"/>
      <c r="W298" s="12"/>
    </row>
    <row r="299" spans="1:23" ht="16.5" thickTop="1" x14ac:dyDescent="0.25">
      <c r="A299" s="12"/>
      <c r="C299" s="18"/>
      <c r="G299" s="8"/>
      <c r="I299" s="65"/>
      <c r="K299" s="19"/>
      <c r="L299" s="18"/>
      <c r="M299" s="20"/>
      <c r="N299" s="20"/>
      <c r="O299" s="20"/>
      <c r="P299" s="20"/>
      <c r="Q299" s="20"/>
      <c r="R299" s="18"/>
      <c r="S299" s="80"/>
      <c r="U299" s="90"/>
      <c r="V299" s="12"/>
      <c r="W299" s="12"/>
    </row>
    <row r="300" spans="1:23" ht="15.75" x14ac:dyDescent="0.25">
      <c r="A300" s="12"/>
      <c r="C300" s="28" t="s">
        <v>99</v>
      </c>
      <c r="G300" s="8"/>
      <c r="I300" s="65"/>
      <c r="K300" s="19"/>
      <c r="L300" s="18"/>
      <c r="M300" s="20"/>
      <c r="N300" s="20"/>
      <c r="O300" s="20"/>
      <c r="P300" s="20"/>
      <c r="Q300" s="20"/>
      <c r="R300" s="18"/>
      <c r="S300" s="80"/>
      <c r="U300" s="90"/>
      <c r="V300" s="12"/>
      <c r="W300" s="12"/>
    </row>
    <row r="301" spans="1:23" ht="15.75" x14ac:dyDescent="0.25">
      <c r="A301" s="12"/>
      <c r="C301" s="18"/>
      <c r="G301" s="8"/>
      <c r="I301" s="65"/>
      <c r="K301" s="19"/>
      <c r="L301" s="18"/>
      <c r="M301" s="20"/>
      <c r="N301" s="20"/>
      <c r="O301" s="20"/>
      <c r="P301" s="20"/>
      <c r="Q301" s="20"/>
      <c r="R301" s="18"/>
      <c r="S301" s="80"/>
      <c r="U301" s="90"/>
      <c r="V301" s="12"/>
      <c r="W301" s="12"/>
    </row>
    <row r="302" spans="1:23" ht="15.75" x14ac:dyDescent="0.25">
      <c r="A302" s="5">
        <v>301</v>
      </c>
      <c r="C302" s="48" t="s">
        <v>45</v>
      </c>
      <c r="G302" s="8"/>
      <c r="I302" s="65"/>
      <c r="K302" s="9">
        <v>5040.43</v>
      </c>
      <c r="L302" s="48"/>
      <c r="M302" s="49"/>
      <c r="N302" s="20"/>
      <c r="O302" s="20"/>
      <c r="P302" s="20"/>
      <c r="Q302" s="20"/>
      <c r="R302" s="18"/>
      <c r="S302" s="80"/>
      <c r="U302" s="90"/>
      <c r="V302" s="12"/>
      <c r="W302" s="12"/>
    </row>
    <row r="303" spans="1:23" ht="15.75" x14ac:dyDescent="0.25">
      <c r="A303" s="122">
        <v>310</v>
      </c>
      <c r="B303" s="101"/>
      <c r="C303" s="104" t="s">
        <v>29</v>
      </c>
      <c r="D303" s="101"/>
      <c r="E303" s="101"/>
      <c r="F303" s="101"/>
      <c r="G303" s="102"/>
      <c r="H303" s="101"/>
      <c r="I303" s="103"/>
      <c r="J303" s="101"/>
      <c r="K303" s="105">
        <v>6916766.1399999997</v>
      </c>
      <c r="L303" s="74"/>
      <c r="M303" s="49"/>
      <c r="N303" s="20"/>
      <c r="O303" s="20"/>
      <c r="P303" s="20"/>
      <c r="Q303" s="20"/>
      <c r="R303" s="18"/>
      <c r="S303" s="80"/>
      <c r="U303" s="90"/>
      <c r="V303" s="12"/>
      <c r="W303" s="12"/>
    </row>
    <row r="304" spans="1:23" ht="15.75" x14ac:dyDescent="0.25">
      <c r="A304" s="5">
        <v>340</v>
      </c>
      <c r="C304" s="48" t="s">
        <v>29</v>
      </c>
      <c r="G304" s="8"/>
      <c r="I304" s="65"/>
      <c r="K304" s="9">
        <v>5964035.6900000004</v>
      </c>
      <c r="L304" s="48"/>
      <c r="M304" s="49"/>
      <c r="N304" s="20"/>
      <c r="O304" s="20"/>
      <c r="P304" s="20"/>
      <c r="Q304" s="20"/>
      <c r="R304" s="18"/>
      <c r="S304" s="80"/>
      <c r="U304" s="90"/>
      <c r="V304" s="12"/>
      <c r="W304" s="12"/>
    </row>
    <row r="305" spans="1:23" ht="15.75" x14ac:dyDescent="0.25">
      <c r="A305" s="5">
        <v>350</v>
      </c>
      <c r="C305" s="74" t="s">
        <v>29</v>
      </c>
      <c r="G305" s="8"/>
      <c r="I305" s="65"/>
      <c r="K305" s="9">
        <v>5771527.6600000001</v>
      </c>
      <c r="L305" s="48"/>
      <c r="M305" s="49"/>
      <c r="N305" s="20"/>
      <c r="O305" s="20"/>
      <c r="P305" s="20"/>
      <c r="Q305" s="20"/>
      <c r="R305" s="18"/>
      <c r="S305" s="80"/>
      <c r="U305" s="90"/>
      <c r="V305" s="12"/>
      <c r="W305" s="12"/>
    </row>
    <row r="306" spans="1:23" ht="15.75" x14ac:dyDescent="0.25">
      <c r="A306" s="5">
        <v>350.1</v>
      </c>
      <c r="C306" s="74" t="s">
        <v>47</v>
      </c>
      <c r="G306" s="8"/>
      <c r="I306" s="65"/>
      <c r="K306" s="9">
        <v>55719148.420000002</v>
      </c>
      <c r="L306" s="48"/>
      <c r="M306" s="49"/>
      <c r="N306" s="20"/>
      <c r="O306" s="20"/>
      <c r="P306" s="20"/>
      <c r="Q306" s="20"/>
      <c r="R306" s="18"/>
      <c r="S306" s="80"/>
      <c r="U306" s="90"/>
      <c r="V306" s="12"/>
      <c r="W306" s="12"/>
    </row>
    <row r="307" spans="1:23" ht="15.75" x14ac:dyDescent="0.25">
      <c r="A307" s="5">
        <v>360</v>
      </c>
      <c r="C307" s="74" t="s">
        <v>29</v>
      </c>
      <c r="G307" s="8"/>
      <c r="I307" s="65"/>
      <c r="K307" s="9">
        <v>10115251.35</v>
      </c>
      <c r="L307" s="48"/>
      <c r="M307" s="49"/>
      <c r="N307" s="20"/>
      <c r="O307" s="20"/>
      <c r="P307" s="20"/>
      <c r="Q307" s="20"/>
      <c r="R307" s="18"/>
      <c r="S307" s="80"/>
      <c r="U307" s="90"/>
      <c r="V307" s="12"/>
      <c r="W307" s="12"/>
    </row>
    <row r="308" spans="1:23" ht="15.75" x14ac:dyDescent="0.25">
      <c r="A308" s="5">
        <v>389</v>
      </c>
      <c r="C308" s="74" t="s">
        <v>29</v>
      </c>
      <c r="G308" s="8"/>
      <c r="I308" s="65"/>
      <c r="K308" s="9">
        <v>1381311.62</v>
      </c>
      <c r="L308" s="48"/>
      <c r="M308" s="140"/>
      <c r="N308" s="20"/>
      <c r="O308" s="20"/>
      <c r="P308" s="20"/>
      <c r="Q308" s="20"/>
      <c r="R308" s="18"/>
      <c r="S308" s="80"/>
      <c r="U308" s="90"/>
      <c r="V308" s="12"/>
      <c r="W308" s="12"/>
    </row>
    <row r="309" spans="1:23" ht="15.75" x14ac:dyDescent="0.25">
      <c r="A309" s="5">
        <v>389.1</v>
      </c>
      <c r="C309" s="74" t="s">
        <v>47</v>
      </c>
      <c r="G309" s="8"/>
      <c r="I309" s="65"/>
      <c r="K309" s="50">
        <v>454290.88</v>
      </c>
      <c r="L309" s="48"/>
      <c r="M309" s="140"/>
      <c r="N309" s="20"/>
      <c r="O309" s="20"/>
      <c r="P309" s="20"/>
      <c r="Q309" s="20"/>
      <c r="R309" s="18"/>
      <c r="S309" s="80"/>
      <c r="U309" s="90"/>
      <c r="V309" s="12"/>
      <c r="W309" s="12"/>
    </row>
    <row r="310" spans="1:23" ht="15.75" x14ac:dyDescent="0.25">
      <c r="A310" s="12"/>
      <c r="C310" s="18"/>
      <c r="G310" s="8"/>
      <c r="I310" s="65"/>
      <c r="K310" s="19"/>
      <c r="L310" s="18"/>
      <c r="M310" s="68"/>
      <c r="N310" s="20"/>
      <c r="O310" s="68"/>
      <c r="P310" s="68"/>
      <c r="Q310" s="68"/>
      <c r="R310" s="18"/>
      <c r="S310" s="80"/>
      <c r="U310" s="90"/>
      <c r="V310" s="12"/>
      <c r="W310" s="12"/>
    </row>
    <row r="311" spans="1:23" ht="15.75" x14ac:dyDescent="0.25">
      <c r="A311" s="12"/>
      <c r="C311" s="67" t="s">
        <v>100</v>
      </c>
      <c r="G311" s="8"/>
      <c r="I311" s="65"/>
      <c r="K311" s="91">
        <f>SUBTOTAL(9,K302:K310)</f>
        <v>86327372.189999998</v>
      </c>
      <c r="L311" s="18"/>
      <c r="M311" s="68"/>
      <c r="N311" s="20"/>
      <c r="O311" s="68"/>
      <c r="P311" s="68"/>
      <c r="Q311" s="68"/>
      <c r="R311" s="18"/>
      <c r="S311" s="80"/>
      <c r="U311" s="90"/>
      <c r="V311" s="12"/>
      <c r="W311" s="12"/>
    </row>
    <row r="312" spans="1:23" ht="15.75" x14ac:dyDescent="0.25">
      <c r="A312" s="12"/>
      <c r="C312" s="18"/>
      <c r="G312" s="8"/>
      <c r="I312" s="65"/>
      <c r="K312" s="19"/>
      <c r="L312" s="18"/>
      <c r="M312" s="68"/>
      <c r="N312" s="20"/>
      <c r="O312" s="68"/>
      <c r="P312" s="68"/>
      <c r="Q312" s="68"/>
      <c r="R312" s="18"/>
      <c r="S312" s="80"/>
      <c r="U312" s="90"/>
      <c r="V312" s="12"/>
      <c r="W312" s="12"/>
    </row>
    <row r="313" spans="1:23" ht="16.5" thickBot="1" x14ac:dyDescent="0.3">
      <c r="A313" s="12"/>
      <c r="C313" s="67" t="s">
        <v>98</v>
      </c>
      <c r="G313" s="8"/>
      <c r="I313" s="65"/>
      <c r="K313" s="51">
        <f>SUBTOTAL(9,K15:K312)</f>
        <v>4123331796.0800014</v>
      </c>
      <c r="L313" s="18"/>
      <c r="M313" s="68"/>
      <c r="N313" s="20"/>
      <c r="O313" s="68"/>
      <c r="P313" s="68"/>
      <c r="Q313" s="68"/>
      <c r="R313" s="18"/>
      <c r="S313" s="80"/>
      <c r="U313" s="90"/>
      <c r="V313" s="12"/>
      <c r="W313" s="12"/>
    </row>
    <row r="314" spans="1:23" ht="16.5" thickTop="1" x14ac:dyDescent="0.25">
      <c r="A314" s="12"/>
      <c r="C314" s="16"/>
      <c r="G314" s="8"/>
      <c r="I314" s="65"/>
      <c r="K314" s="9"/>
      <c r="L314" s="18"/>
      <c r="M314" s="68"/>
      <c r="N314" s="20"/>
      <c r="O314" s="68"/>
      <c r="P314" s="68"/>
      <c r="Q314" s="68"/>
      <c r="R314" s="18"/>
      <c r="S314" s="80"/>
      <c r="U314" s="90"/>
      <c r="V314" s="12"/>
      <c r="W314" s="12"/>
    </row>
    <row r="315" spans="1:23" x14ac:dyDescent="0.2">
      <c r="B315" s="128" t="s">
        <v>101</v>
      </c>
      <c r="C315" s="104" t="s">
        <v>143</v>
      </c>
      <c r="O315" s="92"/>
      <c r="P315" s="92"/>
      <c r="Q315" s="92"/>
    </row>
    <row r="316" spans="1:23" x14ac:dyDescent="0.2">
      <c r="B316" s="128" t="s">
        <v>138</v>
      </c>
      <c r="C316" s="124" t="s">
        <v>145</v>
      </c>
    </row>
    <row r="317" spans="1:23" x14ac:dyDescent="0.2">
      <c r="B317" s="129" t="s">
        <v>142</v>
      </c>
      <c r="C317" s="74" t="s">
        <v>144</v>
      </c>
    </row>
  </sheetData>
  <printOptions horizontalCentered="1"/>
  <pageMargins left="1" right="0.5" top="1" bottom="0.75" header="0.5" footer="0.5"/>
  <pageSetup scale="38" fitToHeight="0" orientation="landscape" r:id="rId1"/>
  <rowBreaks count="4" manualBreakCount="4">
    <brk id="67" max="20" man="1"/>
    <brk id="133" max="20" man="1"/>
    <brk id="204" max="20" man="1"/>
    <brk id="2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Friel, Glen A.</dc:creator>
  <cp:lastModifiedBy>Spanos, John J.</cp:lastModifiedBy>
  <cp:lastPrinted>2021-01-27T21:26:32Z</cp:lastPrinted>
  <dcterms:created xsi:type="dcterms:W3CDTF">2002-08-25T13:39:51Z</dcterms:created>
  <dcterms:modified xsi:type="dcterms:W3CDTF">2021-04-08T01:09:59Z</dcterms:modified>
</cp:coreProperties>
</file>