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wersystem.sharepoint.com/sites/ext/EKPC2020RateStudy331/Shared Documents/Discovery/DR Responses/Nucor/Nucor DR1.7d Workpapers/"/>
    </mc:Choice>
  </mc:AlternateContent>
  <xr:revisionPtr revIDLastSave="0" documentId="8_{D4AD9810-35EA-4FD7-8185-0C8D5BAED4A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pur 1&amp;2 Plt" sheetId="2" r:id="rId1"/>
    <sheet name="Detail TB 2019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7" l="1"/>
  <c r="J32" i="2" l="1"/>
  <c r="J29" i="2"/>
  <c r="J22" i="2"/>
  <c r="J15" i="2"/>
  <c r="K34" i="2"/>
  <c r="K36" i="2" s="1"/>
  <c r="K24" i="2"/>
  <c r="K26" i="2" s="1"/>
  <c r="K17" i="2"/>
  <c r="K19" i="2" s="1"/>
  <c r="L35" i="2"/>
  <c r="L36" i="2"/>
  <c r="L25" i="2"/>
  <c r="L26" i="2"/>
  <c r="L18" i="2"/>
  <c r="L19" i="2"/>
  <c r="L40" i="2"/>
  <c r="K40" i="2"/>
  <c r="L30" i="2"/>
  <c r="K30" i="2"/>
  <c r="I38" i="2"/>
  <c r="I31" i="2"/>
  <c r="I28" i="2"/>
  <c r="I21" i="2"/>
  <c r="I14" i="2"/>
  <c r="K12" i="2"/>
  <c r="L11" i="2"/>
  <c r="L12" i="2"/>
  <c r="I10" i="2"/>
  <c r="M6" i="2"/>
  <c r="J27" i="2" s="1"/>
  <c r="M5" i="2"/>
  <c r="I16" i="2"/>
  <c r="J33" i="2"/>
  <c r="J39" i="2"/>
  <c r="I20" i="2" l="1"/>
  <c r="J36" i="2"/>
  <c r="J30" i="2"/>
  <c r="I39" i="2"/>
  <c r="J23" i="2"/>
  <c r="I37" i="2"/>
  <c r="I13" i="2"/>
  <c r="I19" i="2" s="1"/>
  <c r="J13" i="2"/>
  <c r="J9" i="2"/>
  <c r="J12" i="2" s="1"/>
  <c r="I27" i="2"/>
  <c r="I30" i="2" s="1"/>
  <c r="I23" i="2"/>
  <c r="I26" i="2" s="1"/>
  <c r="J37" i="2"/>
  <c r="J40" i="2" s="1"/>
  <c r="I33" i="2"/>
  <c r="I36" i="2" s="1"/>
  <c r="J20" i="2"/>
  <c r="J26" i="2" s="1"/>
  <c r="J16" i="2"/>
  <c r="I9" i="2"/>
  <c r="I12" i="2" s="1"/>
  <c r="I40" i="2" l="1"/>
  <c r="J19" i="2"/>
</calcChain>
</file>

<file path=xl/sharedStrings.xml><?xml version="1.0" encoding="utf-8"?>
<sst xmlns="http://schemas.openxmlformats.org/spreadsheetml/2006/main" count="274" uniqueCount="45">
  <si>
    <t>Ledger</t>
  </si>
  <si>
    <t>Year</t>
  </si>
  <si>
    <t>Unit</t>
  </si>
  <si>
    <t>Account</t>
  </si>
  <si>
    <t>Oper Unit</t>
  </si>
  <si>
    <t>Sum Amount</t>
  </si>
  <si>
    <t>ACTUALS</t>
  </si>
  <si>
    <t>EKPC</t>
  </si>
  <si>
    <t>SP00</t>
  </si>
  <si>
    <t>310000</t>
  </si>
  <si>
    <t>SP01</t>
  </si>
  <si>
    <t>SP22</t>
  </si>
  <si>
    <t>311000</t>
  </si>
  <si>
    <t>SP02</t>
  </si>
  <si>
    <t>SP03</t>
  </si>
  <si>
    <t>SP04</t>
  </si>
  <si>
    <t>SP20</t>
  </si>
  <si>
    <t>SP21</t>
  </si>
  <si>
    <t>312000</t>
  </si>
  <si>
    <t>314000</t>
  </si>
  <si>
    <t>315000</t>
  </si>
  <si>
    <t>316000</t>
  </si>
  <si>
    <t>SPURLOCK STEAM RELATED PLANT % OF TOTAL SPURLOCK STEAM PLANT</t>
  </si>
  <si>
    <t>Spur 1+2</t>
  </si>
  <si>
    <t>Total Plant</t>
  </si>
  <si>
    <t>Fixed</t>
  </si>
  <si>
    <t>Boiler/Turbine Size in kW</t>
  </si>
  <si>
    <t>Spur 1</t>
  </si>
  <si>
    <t>Spur 2</t>
  </si>
  <si>
    <t>Spur 3</t>
  </si>
  <si>
    <t>Spur 4</t>
  </si>
  <si>
    <t>Total 1+2</t>
  </si>
  <si>
    <t>ALLOCATION OF COMMON PLANT (SP00 AND SP20)</t>
  </si>
  <si>
    <t>TOTAL 310000</t>
  </si>
  <si>
    <t>Spur 1 as a percentage of Total Plant, as well as Spur 2 as a percentage of Total Plant</t>
  </si>
  <si>
    <t>TOTAL 311000</t>
  </si>
  <si>
    <t>TOTAL 312000</t>
  </si>
  <si>
    <t>TOTAL 314000</t>
  </si>
  <si>
    <t>TOTAL 315000</t>
  </si>
  <si>
    <t>TOTAL 316000</t>
  </si>
  <si>
    <t>Combine SP02 &amp; SP22 for this one</t>
  </si>
  <si>
    <t>TRIAL_BAL_WITH_OPER_UNIT_CC_1</t>
  </si>
  <si>
    <t>Note:  Excludes ARO Account 317xxx as they do not have O&amp;M costs associated with them</t>
  </si>
  <si>
    <t xml:space="preserve">Note:  Allocate Common Plant for this exercise to Spur 1 &amp; 2  by using Boiler/Turbine Size in kW. </t>
  </si>
  <si>
    <t>Ran 1/30/20 11:25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</si>
</sst>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55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49" fontId="1" fillId="2" borderId="1" xfId="0" applyNumberFormat="1" applyFont="1" applyFill="1" applyBorder="1"/>
    <xf numFmtId="49" fontId="0" fillId="0" borderId="0" xfId="0" applyNumberFormat="1"/>
    <xf numFmtId="3" fontId="4" fillId="0" borderId="0" xfId="0" applyNumberFormat="1" applyFont="1"/>
    <xf numFmtId="0" fontId="4" fillId="0" borderId="2" xfId="0" applyFont="1" applyBorder="1" applyAlignment="1">
      <alignment horizontal="center"/>
    </xf>
    <xf numFmtId="39" fontId="0" fillId="0" borderId="0" xfId="0" applyNumberFormat="1"/>
    <xf numFmtId="0" fontId="3" fillId="0" borderId="0" xfId="0" applyFont="1"/>
    <xf numFmtId="0" fontId="4" fillId="0" borderId="0" xfId="0" applyFont="1"/>
    <xf numFmtId="3" fontId="0" fillId="0" borderId="0" xfId="0" applyNumberFormat="1"/>
    <xf numFmtId="49" fontId="0" fillId="3" borderId="0" xfId="0" applyNumberFormat="1" applyFill="1"/>
    <xf numFmtId="0" fontId="3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39" fontId="4" fillId="0" borderId="3" xfId="0" applyNumberFormat="1" applyFont="1" applyBorder="1"/>
    <xf numFmtId="39" fontId="0" fillId="0" borderId="0" xfId="0" applyNumberFormat="1" applyFill="1"/>
    <xf numFmtId="43" fontId="0" fillId="0" borderId="0" xfId="0" applyNumberFormat="1"/>
    <xf numFmtId="39" fontId="4" fillId="0" borderId="0" xfId="0" applyNumberFormat="1" applyFont="1" applyBorder="1"/>
    <xf numFmtId="49" fontId="2" fillId="4" borderId="0" xfId="0" applyNumberFormat="1" applyFont="1" applyFill="1"/>
    <xf numFmtId="0" fontId="1" fillId="0" borderId="0" xfId="0" applyFont="1"/>
    <xf numFmtId="43" fontId="0" fillId="0" borderId="0" xfId="3" applyFont="1"/>
    <xf numFmtId="43" fontId="0" fillId="0" borderId="4" xfId="0" applyNumberFormat="1" applyBorder="1"/>
    <xf numFmtId="0" fontId="2" fillId="0" borderId="0" xfId="0" applyFont="1"/>
    <xf numFmtId="0" fontId="6" fillId="0" borderId="4" xfId="0" applyFont="1" applyFill="1" applyBorder="1"/>
    <xf numFmtId="43" fontId="7" fillId="0" borderId="0" xfId="3" applyFont="1"/>
    <xf numFmtId="0" fontId="6" fillId="5" borderId="1" xfId="0" applyFont="1" applyFill="1" applyBorder="1"/>
    <xf numFmtId="43" fontId="6" fillId="5" borderId="1" xfId="3" applyFont="1" applyFill="1" applyBorder="1"/>
    <xf numFmtId="1" fontId="0" fillId="0" borderId="0" xfId="0" applyNumberFormat="1"/>
    <xf numFmtId="0" fontId="8" fillId="0" borderId="0" xfId="0" applyFont="1" applyAlignment="1">
      <alignment horizontal="center"/>
    </xf>
  </cellXfs>
  <cellStyles count="4">
    <cellStyle name="Comma" xfId="3" builtinId="3"/>
    <cellStyle name="Comma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zoomScaleNormal="100" workbookViewId="0">
      <selection activeCell="H13" sqref="H13"/>
    </sheetView>
  </sheetViews>
  <sheetFormatPr defaultColWidth="10.33203125" defaultRowHeight="15" x14ac:dyDescent="0.35"/>
  <cols>
    <col min="1" max="1" width="48.33203125" customWidth="1"/>
    <col min="2" max="2" width="6.6640625" customWidth="1"/>
    <col min="3" max="3" width="8.109375" customWidth="1"/>
    <col min="4" max="4" width="8.88671875" bestFit="1" customWidth="1"/>
    <col min="5" max="5" width="10.109375" bestFit="1" customWidth="1"/>
    <col min="6" max="6" width="16.5546875" bestFit="1" customWidth="1"/>
    <col min="7" max="7" width="5.5546875" bestFit="1" customWidth="1"/>
    <col min="8" max="8" width="23.109375" customWidth="1"/>
    <col min="9" max="9" width="20.109375" bestFit="1" customWidth="1"/>
    <col min="10" max="10" width="19.44140625" bestFit="1" customWidth="1"/>
    <col min="11" max="11" width="20.44140625" bestFit="1" customWidth="1"/>
    <col min="12" max="12" width="20" bestFit="1" customWidth="1"/>
    <col min="13" max="13" width="13" bestFit="1" customWidth="1"/>
    <col min="15" max="15" width="7.88671875" customWidth="1"/>
  </cols>
  <sheetData>
    <row r="1" spans="1:14" x14ac:dyDescent="0.35">
      <c r="A1" s="7" t="s">
        <v>22</v>
      </c>
    </row>
    <row r="2" spans="1:14" x14ac:dyDescent="0.35">
      <c r="A2" s="7" t="s">
        <v>32</v>
      </c>
    </row>
    <row r="3" spans="1:14" x14ac:dyDescent="0.35">
      <c r="A3" s="19" t="s">
        <v>42</v>
      </c>
    </row>
    <row r="4" spans="1:14" x14ac:dyDescent="0.35">
      <c r="I4" s="10" t="s">
        <v>27</v>
      </c>
      <c r="J4" s="10" t="s">
        <v>28</v>
      </c>
      <c r="K4" s="6" t="s">
        <v>29</v>
      </c>
      <c r="L4" s="6" t="s">
        <v>30</v>
      </c>
    </row>
    <row r="5" spans="1:14" x14ac:dyDescent="0.35">
      <c r="F5" s="28" t="s">
        <v>23</v>
      </c>
      <c r="G5" s="6" t="s">
        <v>25</v>
      </c>
      <c r="H5" s="6" t="s">
        <v>26</v>
      </c>
      <c r="I5" s="8">
        <v>300000</v>
      </c>
      <c r="J5" s="8">
        <v>510000</v>
      </c>
      <c r="K5" s="8"/>
      <c r="L5" s="8"/>
      <c r="M5" s="8">
        <f>SUM(I5:L5)</f>
        <v>810000</v>
      </c>
      <c r="N5" s="6" t="s">
        <v>31</v>
      </c>
    </row>
    <row r="6" spans="1:14" x14ac:dyDescent="0.35">
      <c r="A6" s="22" t="s">
        <v>43</v>
      </c>
      <c r="F6" s="28" t="s">
        <v>24</v>
      </c>
      <c r="G6" s="6" t="s">
        <v>25</v>
      </c>
      <c r="H6" s="6" t="s">
        <v>26</v>
      </c>
      <c r="I6" s="3">
        <v>300000</v>
      </c>
      <c r="J6" s="3">
        <v>510000</v>
      </c>
      <c r="K6" s="8">
        <v>268000</v>
      </c>
      <c r="L6" s="8">
        <v>268000</v>
      </c>
      <c r="M6" s="3">
        <f>SUM(I6:L6)</f>
        <v>1346000</v>
      </c>
      <c r="N6" s="6" t="s">
        <v>24</v>
      </c>
    </row>
    <row r="7" spans="1:14" ht="15.6" thickBot="1" x14ac:dyDescent="0.4">
      <c r="A7" s="6" t="s">
        <v>34</v>
      </c>
      <c r="F7" s="6"/>
      <c r="G7" s="6"/>
      <c r="H7" s="6"/>
      <c r="I7" s="3"/>
      <c r="J7" s="3"/>
      <c r="K7" s="8"/>
      <c r="L7" s="8"/>
      <c r="M7" s="3"/>
      <c r="N7" s="6"/>
    </row>
    <row r="8" spans="1:14" ht="16.2" thickTop="1" thickBot="1" x14ac:dyDescent="0.4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I8" s="4" t="s">
        <v>10</v>
      </c>
      <c r="J8" s="4" t="s">
        <v>13</v>
      </c>
      <c r="K8" s="11" t="s">
        <v>17</v>
      </c>
      <c r="L8" s="11" t="s">
        <v>11</v>
      </c>
    </row>
    <row r="9" spans="1:14" ht="15.6" thickTop="1" x14ac:dyDescent="0.35">
      <c r="A9" s="2" t="s">
        <v>6</v>
      </c>
      <c r="B9">
        <v>2019</v>
      </c>
      <c r="C9" s="2" t="s">
        <v>7</v>
      </c>
      <c r="D9" s="2" t="s">
        <v>9</v>
      </c>
      <c r="E9" s="9" t="s">
        <v>8</v>
      </c>
      <c r="F9" s="15">
        <v>11997216.6</v>
      </c>
      <c r="I9" s="5">
        <f>$F9*I$6/$M$6</f>
        <v>2673971.0104011889</v>
      </c>
      <c r="J9" s="5">
        <f>$F9*J$6/$M$6</f>
        <v>4545750.7176820207</v>
      </c>
    </row>
    <row r="10" spans="1:14" x14ac:dyDescent="0.35">
      <c r="A10" s="2" t="s">
        <v>6</v>
      </c>
      <c r="B10">
        <v>2019</v>
      </c>
      <c r="C10" s="2" t="s">
        <v>7</v>
      </c>
      <c r="D10" s="2" t="s">
        <v>9</v>
      </c>
      <c r="E10" s="2" t="s">
        <v>10</v>
      </c>
      <c r="F10" s="15">
        <v>1495521.31</v>
      </c>
      <c r="I10" s="5">
        <f>+F10</f>
        <v>1495521.31</v>
      </c>
      <c r="J10" s="5"/>
    </row>
    <row r="11" spans="1:14" x14ac:dyDescent="0.35">
      <c r="A11" s="2" t="s">
        <v>6</v>
      </c>
      <c r="B11">
        <v>2019</v>
      </c>
      <c r="C11" s="2" t="s">
        <v>7</v>
      </c>
      <c r="D11" s="2" t="s">
        <v>9</v>
      </c>
      <c r="E11" s="2" t="s">
        <v>11</v>
      </c>
      <c r="F11" s="15">
        <v>9208176.1500000004</v>
      </c>
      <c r="I11" s="5"/>
      <c r="J11" s="5"/>
      <c r="L11" s="5">
        <f>+F11</f>
        <v>9208176.1500000004</v>
      </c>
    </row>
    <row r="12" spans="1:14" x14ac:dyDescent="0.35">
      <c r="A12" s="2"/>
      <c r="C12" s="2"/>
      <c r="D12" s="2"/>
      <c r="E12" s="2"/>
      <c r="F12" s="5"/>
      <c r="H12" s="12" t="s">
        <v>33</v>
      </c>
      <c r="I12" s="14">
        <f>SUM(I9:I11)</f>
        <v>4169492.3204011889</v>
      </c>
      <c r="J12" s="14">
        <f>SUM(J9:J11)</f>
        <v>4545750.7176820207</v>
      </c>
      <c r="K12" s="14">
        <f>SUM(K9:K11)</f>
        <v>0</v>
      </c>
      <c r="L12" s="14">
        <f>SUM(L9:L11)</f>
        <v>9208176.1500000004</v>
      </c>
      <c r="M12" s="6" t="s">
        <v>40</v>
      </c>
    </row>
    <row r="13" spans="1:14" x14ac:dyDescent="0.35">
      <c r="A13" s="2" t="s">
        <v>6</v>
      </c>
      <c r="B13">
        <v>2019</v>
      </c>
      <c r="C13" s="2" t="s">
        <v>7</v>
      </c>
      <c r="D13" s="2" t="s">
        <v>12</v>
      </c>
      <c r="E13" s="9" t="s">
        <v>8</v>
      </c>
      <c r="F13" s="15">
        <v>22635118.07</v>
      </c>
      <c r="H13" s="13"/>
      <c r="I13" s="5">
        <f>$F13*I$6/$M$6</f>
        <v>5044974.3098068349</v>
      </c>
      <c r="J13" s="5">
        <f>$F13*J$6/$M$6</f>
        <v>8576456.326671619</v>
      </c>
    </row>
    <row r="14" spans="1:14" x14ac:dyDescent="0.35">
      <c r="A14" s="2" t="s">
        <v>6</v>
      </c>
      <c r="B14">
        <v>2019</v>
      </c>
      <c r="C14" s="2" t="s">
        <v>7</v>
      </c>
      <c r="D14" s="2" t="s">
        <v>12</v>
      </c>
      <c r="E14" s="2" t="s">
        <v>10</v>
      </c>
      <c r="F14" s="15">
        <v>27841989</v>
      </c>
      <c r="H14" s="13"/>
      <c r="I14" s="5">
        <f>+F14</f>
        <v>27841989</v>
      </c>
      <c r="J14" s="5"/>
    </row>
    <row r="15" spans="1:14" x14ac:dyDescent="0.35">
      <c r="A15" s="2" t="s">
        <v>6</v>
      </c>
      <c r="B15">
        <v>2019</v>
      </c>
      <c r="C15" s="2" t="s">
        <v>7</v>
      </c>
      <c r="D15" s="2" t="s">
        <v>12</v>
      </c>
      <c r="E15" s="2" t="s">
        <v>13</v>
      </c>
      <c r="F15" s="15">
        <v>34657321.799999997</v>
      </c>
      <c r="H15" s="13"/>
      <c r="I15" s="5"/>
      <c r="J15" s="5">
        <f>+F15</f>
        <v>34657321.799999997</v>
      </c>
    </row>
    <row r="16" spans="1:14" x14ac:dyDescent="0.35">
      <c r="A16" s="2" t="s">
        <v>6</v>
      </c>
      <c r="B16">
        <v>2019</v>
      </c>
      <c r="C16" s="2" t="s">
        <v>7</v>
      </c>
      <c r="D16" s="2" t="s">
        <v>12</v>
      </c>
      <c r="E16" s="9" t="s">
        <v>16</v>
      </c>
      <c r="F16" s="15">
        <v>0</v>
      </c>
      <c r="H16" s="13"/>
      <c r="I16" s="5">
        <f>$F16*I$6/$M$6</f>
        <v>0</v>
      </c>
      <c r="J16" s="5">
        <f>$F16*J$6/$M$6</f>
        <v>0</v>
      </c>
    </row>
    <row r="17" spans="1:12" x14ac:dyDescent="0.35">
      <c r="A17" s="2" t="s">
        <v>6</v>
      </c>
      <c r="B17">
        <v>2019</v>
      </c>
      <c r="C17" s="2" t="s">
        <v>7</v>
      </c>
      <c r="D17" s="2" t="s">
        <v>12</v>
      </c>
      <c r="E17" s="2" t="s">
        <v>17</v>
      </c>
      <c r="F17" s="15">
        <v>25289573.359999999</v>
      </c>
      <c r="H17" s="13"/>
      <c r="I17" s="5"/>
      <c r="J17" s="5"/>
      <c r="K17" s="5">
        <f>+F17</f>
        <v>25289573.359999999</v>
      </c>
    </row>
    <row r="18" spans="1:12" x14ac:dyDescent="0.35">
      <c r="A18" s="2" t="s">
        <v>6</v>
      </c>
      <c r="B18">
        <v>2019</v>
      </c>
      <c r="C18" s="2" t="s">
        <v>7</v>
      </c>
      <c r="D18" s="2" t="s">
        <v>12</v>
      </c>
      <c r="E18" s="2" t="s">
        <v>11</v>
      </c>
      <c r="F18" s="15">
        <v>22341947.210000001</v>
      </c>
      <c r="H18" s="13"/>
      <c r="I18" s="5"/>
      <c r="J18" s="5"/>
      <c r="L18" s="5">
        <f>+F18</f>
        <v>22341947.210000001</v>
      </c>
    </row>
    <row r="19" spans="1:12" x14ac:dyDescent="0.35">
      <c r="A19" s="2"/>
      <c r="C19" s="2"/>
      <c r="D19" s="2"/>
      <c r="E19" s="2"/>
      <c r="F19" s="5"/>
      <c r="H19" s="12" t="s">
        <v>35</v>
      </c>
      <c r="I19" s="14">
        <f>SUM(I13:I18)</f>
        <v>32886963.309806835</v>
      </c>
      <c r="J19" s="14">
        <f>SUM(J13:J18)</f>
        <v>43233778.126671612</v>
      </c>
      <c r="K19" s="14">
        <f>SUM(K13:K18)</f>
        <v>25289573.359999999</v>
      </c>
      <c r="L19" s="14">
        <f>SUM(L13:L18)</f>
        <v>22341947.210000001</v>
      </c>
    </row>
    <row r="20" spans="1:12" x14ac:dyDescent="0.35">
      <c r="A20" s="2" t="s">
        <v>6</v>
      </c>
      <c r="B20">
        <v>2019</v>
      </c>
      <c r="C20" s="2" t="s">
        <v>7</v>
      </c>
      <c r="D20" s="2" t="s">
        <v>18</v>
      </c>
      <c r="E20" s="9" t="s">
        <v>8</v>
      </c>
      <c r="F20" s="15">
        <v>40274278.979999997</v>
      </c>
      <c r="H20" s="13"/>
      <c r="I20" s="5">
        <f>$F20*I$6/$M$6</f>
        <v>8976436.6225854363</v>
      </c>
      <c r="J20" s="5">
        <f>$F20*J$6/$M$6</f>
        <v>15259942.258395245</v>
      </c>
    </row>
    <row r="21" spans="1:12" x14ac:dyDescent="0.35">
      <c r="A21" s="2" t="s">
        <v>6</v>
      </c>
      <c r="B21">
        <v>2019</v>
      </c>
      <c r="C21" s="2" t="s">
        <v>7</v>
      </c>
      <c r="D21" s="2" t="s">
        <v>18</v>
      </c>
      <c r="E21" s="2" t="s">
        <v>10</v>
      </c>
      <c r="F21" s="15">
        <v>213658402.19999999</v>
      </c>
      <c r="H21" s="13"/>
      <c r="I21" s="5">
        <f>+F21</f>
        <v>213658402.19999999</v>
      </c>
      <c r="J21" s="5"/>
    </row>
    <row r="22" spans="1:12" x14ac:dyDescent="0.35">
      <c r="A22" s="2" t="s">
        <v>6</v>
      </c>
      <c r="B22">
        <v>2019</v>
      </c>
      <c r="C22" s="2" t="s">
        <v>7</v>
      </c>
      <c r="D22" s="2" t="s">
        <v>18</v>
      </c>
      <c r="E22" s="2" t="s">
        <v>13</v>
      </c>
      <c r="F22" s="15">
        <v>262309630.83000001</v>
      </c>
      <c r="H22" s="13"/>
      <c r="I22" s="5"/>
      <c r="J22" s="5">
        <f>+F22</f>
        <v>262309630.83000001</v>
      </c>
    </row>
    <row r="23" spans="1:12" x14ac:dyDescent="0.35">
      <c r="A23" s="2" t="s">
        <v>6</v>
      </c>
      <c r="B23">
        <v>2019</v>
      </c>
      <c r="C23" s="2" t="s">
        <v>7</v>
      </c>
      <c r="D23" s="2" t="s">
        <v>18</v>
      </c>
      <c r="E23" s="9" t="s">
        <v>16</v>
      </c>
      <c r="F23" s="15">
        <v>0</v>
      </c>
      <c r="H23" s="13"/>
      <c r="I23" s="5">
        <f>$F23*I$6/$M$6</f>
        <v>0</v>
      </c>
      <c r="J23" s="5">
        <f>$F23*J$6/$M$6</f>
        <v>0</v>
      </c>
    </row>
    <row r="24" spans="1:12" x14ac:dyDescent="0.35">
      <c r="A24" s="2" t="s">
        <v>6</v>
      </c>
      <c r="B24">
        <v>2019</v>
      </c>
      <c r="C24" s="2" t="s">
        <v>7</v>
      </c>
      <c r="D24" s="2" t="s">
        <v>18</v>
      </c>
      <c r="E24" s="2" t="s">
        <v>17</v>
      </c>
      <c r="F24" s="15">
        <v>102930250.29000001</v>
      </c>
      <c r="H24" s="13"/>
      <c r="I24" s="5"/>
      <c r="J24" s="5"/>
      <c r="K24" s="5">
        <f>+F24</f>
        <v>102930250.29000001</v>
      </c>
    </row>
    <row r="25" spans="1:12" x14ac:dyDescent="0.35">
      <c r="A25" s="2" t="s">
        <v>6</v>
      </c>
      <c r="B25">
        <v>2019</v>
      </c>
      <c r="C25" s="2" t="s">
        <v>7</v>
      </c>
      <c r="D25" s="2" t="s">
        <v>18</v>
      </c>
      <c r="E25" s="2" t="s">
        <v>11</v>
      </c>
      <c r="F25" s="15">
        <v>157598866.33000001</v>
      </c>
      <c r="H25" s="13"/>
      <c r="I25" s="5"/>
      <c r="J25" s="5"/>
      <c r="L25" s="5">
        <f>+F25</f>
        <v>157598866.33000001</v>
      </c>
    </row>
    <row r="26" spans="1:12" x14ac:dyDescent="0.35">
      <c r="A26" s="2"/>
      <c r="C26" s="2"/>
      <c r="D26" s="2"/>
      <c r="E26" s="2"/>
      <c r="F26" s="5"/>
      <c r="H26" s="12" t="s">
        <v>36</v>
      </c>
      <c r="I26" s="14">
        <f>SUM(I20:I25)</f>
        <v>222634838.82258543</v>
      </c>
      <c r="J26" s="14">
        <f>SUM(J20:J25)</f>
        <v>277569573.08839524</v>
      </c>
      <c r="K26" s="14">
        <f>SUM(K20:K25)</f>
        <v>102930250.29000001</v>
      </c>
      <c r="L26" s="14">
        <f>SUM(L20:L25)</f>
        <v>157598866.33000001</v>
      </c>
    </row>
    <row r="27" spans="1:12" x14ac:dyDescent="0.35">
      <c r="A27" s="2" t="s">
        <v>6</v>
      </c>
      <c r="B27">
        <v>2019</v>
      </c>
      <c r="C27" s="2" t="s">
        <v>7</v>
      </c>
      <c r="D27" s="2" t="s">
        <v>19</v>
      </c>
      <c r="E27" s="18" t="s">
        <v>8</v>
      </c>
      <c r="F27" s="15">
        <v>33298.26</v>
      </c>
      <c r="H27" s="12"/>
      <c r="I27" s="5">
        <f>$F27*I$6/$M$6</f>
        <v>7421.6032689450221</v>
      </c>
      <c r="J27" s="5">
        <f>$F27*J$6/$M$6</f>
        <v>12616.725557206539</v>
      </c>
      <c r="K27" s="17"/>
      <c r="L27" s="17"/>
    </row>
    <row r="28" spans="1:12" x14ac:dyDescent="0.35">
      <c r="A28" s="2" t="s">
        <v>6</v>
      </c>
      <c r="B28">
        <v>2019</v>
      </c>
      <c r="C28" s="2" t="s">
        <v>7</v>
      </c>
      <c r="D28" s="2" t="s">
        <v>19</v>
      </c>
      <c r="E28" s="2" t="s">
        <v>10</v>
      </c>
      <c r="F28" s="15">
        <v>39044947.579999998</v>
      </c>
      <c r="H28" s="13"/>
      <c r="I28" s="5">
        <f>+F28</f>
        <v>39044947.579999998</v>
      </c>
      <c r="J28" s="5"/>
    </row>
    <row r="29" spans="1:12" x14ac:dyDescent="0.35">
      <c r="A29" s="2" t="s">
        <v>6</v>
      </c>
      <c r="B29">
        <v>2019</v>
      </c>
      <c r="C29" s="2" t="s">
        <v>7</v>
      </c>
      <c r="D29" s="2" t="s">
        <v>19</v>
      </c>
      <c r="E29" s="2" t="s">
        <v>13</v>
      </c>
      <c r="F29" s="15">
        <v>60047501.840000004</v>
      </c>
      <c r="H29" s="13"/>
      <c r="I29" s="5"/>
      <c r="J29" s="5">
        <f>+F29</f>
        <v>60047501.840000004</v>
      </c>
    </row>
    <row r="30" spans="1:12" x14ac:dyDescent="0.35">
      <c r="A30" s="2"/>
      <c r="C30" s="2"/>
      <c r="D30" s="2"/>
      <c r="E30" s="2"/>
      <c r="F30" s="5"/>
      <c r="H30" s="12" t="s">
        <v>37</v>
      </c>
      <c r="I30" s="14">
        <f>SUM(I27:I29)</f>
        <v>39052369.183268942</v>
      </c>
      <c r="J30" s="14">
        <f>SUM(J27:J29)</f>
        <v>60060118.565557212</v>
      </c>
      <c r="K30" s="14">
        <f>SUM(K28:K29)</f>
        <v>0</v>
      </c>
      <c r="L30" s="14">
        <f>SUM(L28:L29)</f>
        <v>0</v>
      </c>
    </row>
    <row r="31" spans="1:12" x14ac:dyDescent="0.35">
      <c r="A31" s="2" t="s">
        <v>6</v>
      </c>
      <c r="B31">
        <v>2019</v>
      </c>
      <c r="C31" s="2" t="s">
        <v>7</v>
      </c>
      <c r="D31" s="2" t="s">
        <v>20</v>
      </c>
      <c r="E31" s="2" t="s">
        <v>10</v>
      </c>
      <c r="F31" s="15">
        <v>10670855.65</v>
      </c>
      <c r="H31" s="13"/>
      <c r="I31" s="5">
        <f>+F31</f>
        <v>10670855.65</v>
      </c>
      <c r="J31" s="5"/>
    </row>
    <row r="32" spans="1:12" x14ac:dyDescent="0.35">
      <c r="A32" s="2" t="s">
        <v>6</v>
      </c>
      <c r="B32">
        <v>2019</v>
      </c>
      <c r="C32" s="2" t="s">
        <v>7</v>
      </c>
      <c r="D32" s="2" t="s">
        <v>20</v>
      </c>
      <c r="E32" s="2" t="s">
        <v>13</v>
      </c>
      <c r="F32" s="15">
        <v>21208896.399999999</v>
      </c>
      <c r="H32" s="13"/>
      <c r="I32" s="5"/>
      <c r="J32" s="5">
        <f>+F32</f>
        <v>21208896.399999999</v>
      </c>
    </row>
    <row r="33" spans="1:12" x14ac:dyDescent="0.35">
      <c r="A33" s="2" t="s">
        <v>6</v>
      </c>
      <c r="B33">
        <v>2019</v>
      </c>
      <c r="C33" s="2" t="s">
        <v>7</v>
      </c>
      <c r="D33" s="2" t="s">
        <v>20</v>
      </c>
      <c r="E33" s="9" t="s">
        <v>16</v>
      </c>
      <c r="F33" s="15">
        <v>0</v>
      </c>
      <c r="H33" s="13"/>
      <c r="I33" s="5">
        <f>$F33*I$6/$M$6</f>
        <v>0</v>
      </c>
      <c r="J33" s="5">
        <f>$F33*J$6/$M$6</f>
        <v>0</v>
      </c>
    </row>
    <row r="34" spans="1:12" x14ac:dyDescent="0.35">
      <c r="A34" s="2" t="s">
        <v>6</v>
      </c>
      <c r="B34">
        <v>2019</v>
      </c>
      <c r="C34" s="2" t="s">
        <v>7</v>
      </c>
      <c r="D34" s="2" t="s">
        <v>20</v>
      </c>
      <c r="E34" s="2" t="s">
        <v>17</v>
      </c>
      <c r="F34" s="15">
        <v>12520715.15</v>
      </c>
      <c r="H34" s="13"/>
      <c r="I34" s="5"/>
      <c r="J34" s="5"/>
      <c r="K34" s="5">
        <f>+F34</f>
        <v>12520715.15</v>
      </c>
    </row>
    <row r="35" spans="1:12" x14ac:dyDescent="0.35">
      <c r="A35" s="2" t="s">
        <v>6</v>
      </c>
      <c r="B35">
        <v>2019</v>
      </c>
      <c r="C35" s="2" t="s">
        <v>7</v>
      </c>
      <c r="D35" s="2" t="s">
        <v>20</v>
      </c>
      <c r="E35" s="2" t="s">
        <v>11</v>
      </c>
      <c r="F35" s="15">
        <v>17731988.489999998</v>
      </c>
      <c r="H35" s="13"/>
      <c r="I35" s="5"/>
      <c r="J35" s="5"/>
      <c r="L35" s="5">
        <f>+F35</f>
        <v>17731988.489999998</v>
      </c>
    </row>
    <row r="36" spans="1:12" x14ac:dyDescent="0.35">
      <c r="A36" s="2"/>
      <c r="C36" s="2"/>
      <c r="D36" s="2"/>
      <c r="E36" s="2"/>
      <c r="F36" s="5"/>
      <c r="H36" s="12" t="s">
        <v>38</v>
      </c>
      <c r="I36" s="14">
        <f>SUM(I31:I35)</f>
        <v>10670855.65</v>
      </c>
      <c r="J36" s="14">
        <f>SUM(J31:J35)</f>
        <v>21208896.399999999</v>
      </c>
      <c r="K36" s="14">
        <f>SUM(K31:K35)</f>
        <v>12520715.15</v>
      </c>
      <c r="L36" s="14">
        <f>SUM(L31:L35)</f>
        <v>17731988.489999998</v>
      </c>
    </row>
    <row r="37" spans="1:12" x14ac:dyDescent="0.35">
      <c r="A37" s="2" t="s">
        <v>6</v>
      </c>
      <c r="B37">
        <v>2019</v>
      </c>
      <c r="C37" s="2" t="s">
        <v>7</v>
      </c>
      <c r="D37" s="2" t="s">
        <v>21</v>
      </c>
      <c r="E37" s="9" t="s">
        <v>8</v>
      </c>
      <c r="F37" s="15">
        <v>4759526.75</v>
      </c>
      <c r="H37" s="13"/>
      <c r="I37" s="5">
        <f>$F37*I$6/$M$6</f>
        <v>1060815.7689450223</v>
      </c>
      <c r="J37" s="5">
        <f>$F37*J$6/$M$6</f>
        <v>1803386.8072065378</v>
      </c>
    </row>
    <row r="38" spans="1:12" x14ac:dyDescent="0.35">
      <c r="A38" s="2" t="s">
        <v>6</v>
      </c>
      <c r="B38">
        <v>2019</v>
      </c>
      <c r="C38" s="2" t="s">
        <v>7</v>
      </c>
      <c r="D38" s="2" t="s">
        <v>21</v>
      </c>
      <c r="E38" s="2" t="s">
        <v>10</v>
      </c>
      <c r="F38" s="15">
        <v>182562.7</v>
      </c>
      <c r="H38" s="13"/>
      <c r="I38" s="5">
        <f>+F38</f>
        <v>182562.7</v>
      </c>
      <c r="J38" s="5"/>
    </row>
    <row r="39" spans="1:12" x14ac:dyDescent="0.35">
      <c r="A39" s="2" t="s">
        <v>6</v>
      </c>
      <c r="B39">
        <v>2019</v>
      </c>
      <c r="C39" s="2" t="s">
        <v>7</v>
      </c>
      <c r="D39" s="2" t="s">
        <v>21</v>
      </c>
      <c r="E39" s="9" t="s">
        <v>16</v>
      </c>
      <c r="F39" s="15">
        <v>0</v>
      </c>
      <c r="H39" s="13"/>
      <c r="I39" s="5">
        <f>$F39*I$6/$M$6</f>
        <v>0</v>
      </c>
      <c r="J39" s="5">
        <f>$F39*J$6/$M$6</f>
        <v>0</v>
      </c>
    </row>
    <row r="40" spans="1:12" x14ac:dyDescent="0.35">
      <c r="H40" s="12" t="s">
        <v>39</v>
      </c>
      <c r="I40" s="14">
        <f>SUM(I37:I39)</f>
        <v>1243378.4689450222</v>
      </c>
      <c r="J40" s="14">
        <f>SUM(J37:J39)</f>
        <v>1803386.8072065378</v>
      </c>
      <c r="K40" s="14">
        <f>SUM(K37:K39)</f>
        <v>0</v>
      </c>
      <c r="L40" s="14">
        <f>SUM(L37:L39)</f>
        <v>0</v>
      </c>
    </row>
    <row r="41" spans="1:12" x14ac:dyDescent="0.35">
      <c r="I41" s="5"/>
      <c r="J41" s="5"/>
    </row>
    <row r="42" spans="1:12" x14ac:dyDescent="0.35">
      <c r="I42" s="17"/>
      <c r="J42" s="17"/>
    </row>
  </sheetData>
  <pageMargins left="0.75" right="0.75" top="1" bottom="1" header="0.5" footer="0.5"/>
  <pageSetup scale="50" orientation="landscape" r:id="rId1"/>
  <headerFooter>
    <oddFooter>&amp;L&amp;Z&amp;F&amp;R&amp;D &amp;T
T.Sampson</oddFooter>
  </headerFooter>
  <ignoredErrors>
    <ignoredError sqref="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workbookViewId="0">
      <selection activeCell="D38" sqref="D38"/>
    </sheetView>
  </sheetViews>
  <sheetFormatPr defaultRowHeight="15" x14ac:dyDescent="0.35"/>
  <cols>
    <col min="1" max="1" width="12.88671875" customWidth="1"/>
    <col min="2" max="2" width="8.6640625" customWidth="1"/>
    <col min="3" max="3" width="6" customWidth="1"/>
    <col min="4" max="4" width="11" customWidth="1"/>
    <col min="5" max="5" width="9.5546875" bestFit="1" customWidth="1"/>
    <col min="6" max="6" width="21.5546875" bestFit="1" customWidth="1"/>
  </cols>
  <sheetData>
    <row r="1" spans="1:6" ht="15.6" thickBot="1" x14ac:dyDescent="0.4">
      <c r="A1" s="23" t="s">
        <v>41</v>
      </c>
      <c r="F1" s="24" t="s">
        <v>44</v>
      </c>
    </row>
    <row r="2" spans="1:6" ht="16.2" thickTop="1" thickBot="1" x14ac:dyDescent="0.4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</row>
    <row r="3" spans="1:6" ht="15.6" thickTop="1" x14ac:dyDescent="0.35">
      <c r="A3" t="s">
        <v>6</v>
      </c>
      <c r="B3" s="27">
        <v>2019</v>
      </c>
      <c r="C3" t="s">
        <v>7</v>
      </c>
      <c r="D3" t="s">
        <v>9</v>
      </c>
      <c r="E3" t="s">
        <v>8</v>
      </c>
      <c r="F3" s="20">
        <v>11997216.6</v>
      </c>
    </row>
    <row r="4" spans="1:6" x14ac:dyDescent="0.35">
      <c r="A4" t="s">
        <v>6</v>
      </c>
      <c r="B4" s="27">
        <v>2019</v>
      </c>
      <c r="C4" t="s">
        <v>7</v>
      </c>
      <c r="D4" t="s">
        <v>9</v>
      </c>
      <c r="E4" t="s">
        <v>10</v>
      </c>
      <c r="F4" s="20">
        <v>1495521.31</v>
      </c>
    </row>
    <row r="5" spans="1:6" x14ac:dyDescent="0.35">
      <c r="A5" t="s">
        <v>6</v>
      </c>
      <c r="B5" s="27">
        <v>2019</v>
      </c>
      <c r="C5" t="s">
        <v>7</v>
      </c>
      <c r="D5" t="s">
        <v>9</v>
      </c>
      <c r="E5" t="s">
        <v>11</v>
      </c>
      <c r="F5" s="20">
        <v>9208176.1500000004</v>
      </c>
    </row>
    <row r="6" spans="1:6" x14ac:dyDescent="0.35">
      <c r="A6" t="s">
        <v>6</v>
      </c>
      <c r="B6" s="27">
        <v>2019</v>
      </c>
      <c r="C6" t="s">
        <v>7</v>
      </c>
      <c r="D6" t="s">
        <v>12</v>
      </c>
      <c r="E6" t="s">
        <v>8</v>
      </c>
      <c r="F6" s="20">
        <v>22635118.07</v>
      </c>
    </row>
    <row r="7" spans="1:6" x14ac:dyDescent="0.35">
      <c r="A7" t="s">
        <v>6</v>
      </c>
      <c r="B7" s="27">
        <v>2019</v>
      </c>
      <c r="C7" t="s">
        <v>7</v>
      </c>
      <c r="D7" t="s">
        <v>12</v>
      </c>
      <c r="E7" t="s">
        <v>10</v>
      </c>
      <c r="F7" s="20">
        <v>27841989</v>
      </c>
    </row>
    <row r="8" spans="1:6" x14ac:dyDescent="0.35">
      <c r="A8" t="s">
        <v>6</v>
      </c>
      <c r="B8" s="27">
        <v>2019</v>
      </c>
      <c r="C8" t="s">
        <v>7</v>
      </c>
      <c r="D8" t="s">
        <v>12</v>
      </c>
      <c r="E8" t="s">
        <v>13</v>
      </c>
      <c r="F8" s="20">
        <v>34657321.799999997</v>
      </c>
    </row>
    <row r="9" spans="1:6" x14ac:dyDescent="0.35">
      <c r="A9" t="s">
        <v>6</v>
      </c>
      <c r="B9" s="27">
        <v>2019</v>
      </c>
      <c r="C9" t="s">
        <v>7</v>
      </c>
      <c r="D9" t="s">
        <v>12</v>
      </c>
      <c r="E9" t="s">
        <v>14</v>
      </c>
      <c r="F9" s="20">
        <v>135424737.28999999</v>
      </c>
    </row>
    <row r="10" spans="1:6" x14ac:dyDescent="0.35">
      <c r="A10" t="s">
        <v>6</v>
      </c>
      <c r="B10" s="27">
        <v>2019</v>
      </c>
      <c r="C10" t="s">
        <v>7</v>
      </c>
      <c r="D10" t="s">
        <v>12</v>
      </c>
      <c r="E10" t="s">
        <v>15</v>
      </c>
      <c r="F10" s="20">
        <v>91915875.079999998</v>
      </c>
    </row>
    <row r="11" spans="1:6" x14ac:dyDescent="0.35">
      <c r="A11" t="s">
        <v>6</v>
      </c>
      <c r="B11" s="27">
        <v>2019</v>
      </c>
      <c r="C11" t="s">
        <v>7</v>
      </c>
      <c r="D11" t="s">
        <v>12</v>
      </c>
      <c r="E11" t="s">
        <v>17</v>
      </c>
      <c r="F11" s="20">
        <v>25289573.359999999</v>
      </c>
    </row>
    <row r="12" spans="1:6" x14ac:dyDescent="0.35">
      <c r="A12" t="s">
        <v>6</v>
      </c>
      <c r="B12" s="27">
        <v>2019</v>
      </c>
      <c r="C12" t="s">
        <v>7</v>
      </c>
      <c r="D12" t="s">
        <v>12</v>
      </c>
      <c r="E12" t="s">
        <v>11</v>
      </c>
      <c r="F12" s="20">
        <v>22341947.210000001</v>
      </c>
    </row>
    <row r="13" spans="1:6" x14ac:dyDescent="0.35">
      <c r="A13" t="s">
        <v>6</v>
      </c>
      <c r="B13" s="27">
        <v>2019</v>
      </c>
      <c r="C13" t="s">
        <v>7</v>
      </c>
      <c r="D13" t="s">
        <v>18</v>
      </c>
      <c r="E13" t="s">
        <v>8</v>
      </c>
      <c r="F13" s="20">
        <v>40274278.979999997</v>
      </c>
    </row>
    <row r="14" spans="1:6" x14ac:dyDescent="0.35">
      <c r="A14" t="s">
        <v>6</v>
      </c>
      <c r="B14" s="27">
        <v>2019</v>
      </c>
      <c r="C14" t="s">
        <v>7</v>
      </c>
      <c r="D14" t="s">
        <v>18</v>
      </c>
      <c r="E14" t="s">
        <v>10</v>
      </c>
      <c r="F14" s="20">
        <v>213658402.19999999</v>
      </c>
    </row>
    <row r="15" spans="1:6" x14ac:dyDescent="0.35">
      <c r="A15" t="s">
        <v>6</v>
      </c>
      <c r="B15" s="27">
        <v>2019</v>
      </c>
      <c r="C15" t="s">
        <v>7</v>
      </c>
      <c r="D15" t="s">
        <v>18</v>
      </c>
      <c r="E15" t="s">
        <v>13</v>
      </c>
      <c r="F15" s="20">
        <v>262309630.83000001</v>
      </c>
    </row>
    <row r="16" spans="1:6" x14ac:dyDescent="0.35">
      <c r="A16" t="s">
        <v>6</v>
      </c>
      <c r="B16" s="27">
        <v>2019</v>
      </c>
      <c r="C16" t="s">
        <v>7</v>
      </c>
      <c r="D16" t="s">
        <v>18</v>
      </c>
      <c r="E16" t="s">
        <v>14</v>
      </c>
      <c r="F16" s="20">
        <v>188997124.19999999</v>
      </c>
    </row>
    <row r="17" spans="1:6" x14ac:dyDescent="0.35">
      <c r="A17" t="s">
        <v>6</v>
      </c>
      <c r="B17" s="27">
        <v>2019</v>
      </c>
      <c r="C17" t="s">
        <v>7</v>
      </c>
      <c r="D17" t="s">
        <v>18</v>
      </c>
      <c r="E17" t="s">
        <v>15</v>
      </c>
      <c r="F17" s="20">
        <v>295462314.70999998</v>
      </c>
    </row>
    <row r="18" spans="1:6" x14ac:dyDescent="0.35">
      <c r="A18" t="s">
        <v>6</v>
      </c>
      <c r="B18" s="27">
        <v>2019</v>
      </c>
      <c r="C18" t="s">
        <v>7</v>
      </c>
      <c r="D18" t="s">
        <v>18</v>
      </c>
      <c r="E18" t="s">
        <v>17</v>
      </c>
      <c r="F18" s="20">
        <v>102930250.29000001</v>
      </c>
    </row>
    <row r="19" spans="1:6" x14ac:dyDescent="0.35">
      <c r="A19" t="s">
        <v>6</v>
      </c>
      <c r="B19" s="27">
        <v>2019</v>
      </c>
      <c r="C19" t="s">
        <v>7</v>
      </c>
      <c r="D19" t="s">
        <v>18</v>
      </c>
      <c r="E19" t="s">
        <v>11</v>
      </c>
      <c r="F19" s="20">
        <v>157598866.33000001</v>
      </c>
    </row>
    <row r="20" spans="1:6" x14ac:dyDescent="0.35">
      <c r="A20" t="s">
        <v>6</v>
      </c>
      <c r="B20" s="27">
        <v>2019</v>
      </c>
      <c r="C20" t="s">
        <v>7</v>
      </c>
      <c r="D20" t="s">
        <v>19</v>
      </c>
      <c r="E20" t="s">
        <v>8</v>
      </c>
      <c r="F20" s="20">
        <v>33298.26</v>
      </c>
    </row>
    <row r="21" spans="1:6" x14ac:dyDescent="0.35">
      <c r="A21" t="s">
        <v>6</v>
      </c>
      <c r="B21" s="27">
        <v>2019</v>
      </c>
      <c r="C21" t="s">
        <v>7</v>
      </c>
      <c r="D21" t="s">
        <v>19</v>
      </c>
      <c r="E21" t="s">
        <v>10</v>
      </c>
      <c r="F21" s="20">
        <v>39044947.579999998</v>
      </c>
    </row>
    <row r="22" spans="1:6" x14ac:dyDescent="0.35">
      <c r="A22" t="s">
        <v>6</v>
      </c>
      <c r="B22" s="27">
        <v>2019</v>
      </c>
      <c r="C22" t="s">
        <v>7</v>
      </c>
      <c r="D22" t="s">
        <v>19</v>
      </c>
      <c r="E22" t="s">
        <v>13</v>
      </c>
      <c r="F22" s="20">
        <v>60047501.840000004</v>
      </c>
    </row>
    <row r="23" spans="1:6" x14ac:dyDescent="0.35">
      <c r="A23" t="s">
        <v>6</v>
      </c>
      <c r="B23" s="27">
        <v>2019</v>
      </c>
      <c r="C23" t="s">
        <v>7</v>
      </c>
      <c r="D23" t="s">
        <v>19</v>
      </c>
      <c r="E23" t="s">
        <v>14</v>
      </c>
      <c r="F23" s="20">
        <v>80408959.549999997</v>
      </c>
    </row>
    <row r="24" spans="1:6" x14ac:dyDescent="0.35">
      <c r="A24" t="s">
        <v>6</v>
      </c>
      <c r="B24" s="27">
        <v>2019</v>
      </c>
      <c r="C24" t="s">
        <v>7</v>
      </c>
      <c r="D24" t="s">
        <v>19</v>
      </c>
      <c r="E24" t="s">
        <v>15</v>
      </c>
      <c r="F24" s="20">
        <v>55576398.590000004</v>
      </c>
    </row>
    <row r="25" spans="1:6" x14ac:dyDescent="0.35">
      <c r="A25" t="s">
        <v>6</v>
      </c>
      <c r="B25" s="27">
        <v>2019</v>
      </c>
      <c r="C25" t="s">
        <v>7</v>
      </c>
      <c r="D25" t="s">
        <v>20</v>
      </c>
      <c r="E25" t="s">
        <v>10</v>
      </c>
      <c r="F25" s="20">
        <v>10670855.65</v>
      </c>
    </row>
    <row r="26" spans="1:6" x14ac:dyDescent="0.35">
      <c r="A26" t="s">
        <v>6</v>
      </c>
      <c r="B26" s="27">
        <v>2019</v>
      </c>
      <c r="C26" t="s">
        <v>7</v>
      </c>
      <c r="D26" t="s">
        <v>20</v>
      </c>
      <c r="E26" t="s">
        <v>13</v>
      </c>
      <c r="F26" s="20">
        <v>21208896.399999999</v>
      </c>
    </row>
    <row r="27" spans="1:6" x14ac:dyDescent="0.35">
      <c r="A27" t="s">
        <v>6</v>
      </c>
      <c r="B27" s="27">
        <v>2019</v>
      </c>
      <c r="C27" t="s">
        <v>7</v>
      </c>
      <c r="D27" t="s">
        <v>20</v>
      </c>
      <c r="E27" t="s">
        <v>14</v>
      </c>
      <c r="F27" s="20">
        <v>23764302.84</v>
      </c>
    </row>
    <row r="28" spans="1:6" x14ac:dyDescent="0.35">
      <c r="A28" t="s">
        <v>6</v>
      </c>
      <c r="B28" s="27">
        <v>2019</v>
      </c>
      <c r="C28" t="s">
        <v>7</v>
      </c>
      <c r="D28" t="s">
        <v>20</v>
      </c>
      <c r="E28" t="s">
        <v>15</v>
      </c>
      <c r="F28" s="20">
        <v>12751242.41</v>
      </c>
    </row>
    <row r="29" spans="1:6" x14ac:dyDescent="0.35">
      <c r="A29" t="s">
        <v>6</v>
      </c>
      <c r="B29" s="27">
        <v>2019</v>
      </c>
      <c r="C29" t="s">
        <v>7</v>
      </c>
      <c r="D29" t="s">
        <v>20</v>
      </c>
      <c r="E29" t="s">
        <v>17</v>
      </c>
      <c r="F29" s="20">
        <v>12520715.15</v>
      </c>
    </row>
    <row r="30" spans="1:6" x14ac:dyDescent="0.35">
      <c r="A30" t="s">
        <v>6</v>
      </c>
      <c r="B30" s="27">
        <v>2019</v>
      </c>
      <c r="C30" t="s">
        <v>7</v>
      </c>
      <c r="D30" t="s">
        <v>20</v>
      </c>
      <c r="E30" t="s">
        <v>11</v>
      </c>
      <c r="F30" s="20">
        <v>17731988.489999998</v>
      </c>
    </row>
    <row r="31" spans="1:6" x14ac:dyDescent="0.35">
      <c r="A31" t="s">
        <v>6</v>
      </c>
      <c r="B31" s="27">
        <v>2019</v>
      </c>
      <c r="C31" t="s">
        <v>7</v>
      </c>
      <c r="D31" t="s">
        <v>21</v>
      </c>
      <c r="E31" t="s">
        <v>8</v>
      </c>
      <c r="F31" s="20">
        <v>4759526.75</v>
      </c>
    </row>
    <row r="32" spans="1:6" x14ac:dyDescent="0.35">
      <c r="A32" t="s">
        <v>6</v>
      </c>
      <c r="B32" s="27">
        <v>2019</v>
      </c>
      <c r="C32" t="s">
        <v>7</v>
      </c>
      <c r="D32" t="s">
        <v>21</v>
      </c>
      <c r="E32" t="s">
        <v>10</v>
      </c>
      <c r="F32" s="20">
        <v>182562.7</v>
      </c>
    </row>
    <row r="33" spans="1:6" x14ac:dyDescent="0.35">
      <c r="A33" t="s">
        <v>6</v>
      </c>
      <c r="B33" s="27">
        <v>2019</v>
      </c>
      <c r="C33" t="s">
        <v>7</v>
      </c>
      <c r="D33" t="s">
        <v>21</v>
      </c>
      <c r="E33" t="s">
        <v>14</v>
      </c>
      <c r="F33" s="20">
        <v>2192469.65</v>
      </c>
    </row>
    <row r="34" spans="1:6" x14ac:dyDescent="0.35">
      <c r="A34" t="s">
        <v>6</v>
      </c>
      <c r="B34" s="27">
        <v>2019</v>
      </c>
      <c r="C34" t="s">
        <v>7</v>
      </c>
      <c r="D34" t="s">
        <v>21</v>
      </c>
      <c r="E34" t="s">
        <v>15</v>
      </c>
      <c r="F34" s="20">
        <v>2721199.41</v>
      </c>
    </row>
    <row r="36" spans="1:6" ht="15.6" thickBot="1" x14ac:dyDescent="0.4">
      <c r="F36" s="21">
        <f>SUM(F3:F35)</f>
        <v>1987653208.6800001</v>
      </c>
    </row>
    <row r="37" spans="1:6" ht="15.6" thickTop="1" x14ac:dyDescent="0.35"/>
    <row r="38" spans="1:6" x14ac:dyDescent="0.35">
      <c r="F38" s="16"/>
    </row>
  </sheetData>
  <pageMargins left="0.7" right="0.7" top="0.75" bottom="0.75" header="0.3" footer="0.3"/>
  <pageSetup orientation="portrait" horizontalDpi="4294967295" verticalDpi="4294967295" r:id="rId1"/>
  <headerFooter>
    <oddFooter>&amp;L&amp;Z
&amp;F&amp;R&amp;D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6AA741667FF4A82780CF66C124CB2" ma:contentTypeVersion="" ma:contentTypeDescription="Create a new document." ma:contentTypeScope="" ma:versionID="15af1813f0a0126e1485f6d1811e0812">
  <xsd:schema xmlns:xsd="http://www.w3.org/2001/XMLSchema" xmlns:xs="http://www.w3.org/2001/XMLSchema" xmlns:p="http://schemas.microsoft.com/office/2006/metadata/properties" xmlns:ns2="8acc394e-5e36-476d-9223-cd9cbcf7a3fc" targetNamespace="http://schemas.microsoft.com/office/2006/metadata/properties" ma:root="true" ma:fieldsID="a19c7d1e08dba74e98a446c02524280c" ns2:_="">
    <xsd:import namespace="8acc394e-5e36-476d-9223-cd9cbcf7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c394e-5e36-476d-9223-cd9cbcf7a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F51CE-2C8D-49D5-B89A-62C25B1CC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c394e-5e36-476d-9223-cd9cbcf7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D87D0E-73AC-4C26-990D-06F4756B5F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cc394e-5e36-476d-9223-cd9cbcf7a3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7274C8-C9EE-48B2-9A80-37C00F3D5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Spur 1&amp;2 Plt</vt:lpstr>
      <vt:lpstr>Detail TB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Sampson</dc:creator>
  <cp:lastModifiedBy>Laslie, Jeffrey</cp:lastModifiedBy>
  <cp:lastPrinted>2020-01-30T17:22:57Z</cp:lastPrinted>
  <dcterms:created xsi:type="dcterms:W3CDTF">2014-01-29T17:07:09Z</dcterms:created>
  <dcterms:modified xsi:type="dcterms:W3CDTF">2021-05-26T16:50:12Z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0x0101006AC6AA741667FF4A82780CF66C124CB2</vt:lpwstr>
  </property>
</Properties>
</file>