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76" yWindow="1548" windowWidth="14616" windowHeight="11580"/>
  </bookViews>
  <sheets>
    <sheet name="2017-2019" sheetId="1" r:id="rId1"/>
    <sheet name="2020-2024 wo depreciation" sheetId="2" r:id="rId2"/>
    <sheet name="2020-2024 w depreciation" sheetId="5" r:id="rId3"/>
    <sheet name="Debt Service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5" l="1"/>
  <c r="D6" i="5" l="1"/>
  <c r="E6" i="5" s="1"/>
  <c r="F6" i="5" s="1"/>
  <c r="B7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B7" i="2"/>
  <c r="B12" i="2" s="1"/>
  <c r="C6" i="2"/>
  <c r="D6" i="2" s="1"/>
  <c r="E6" i="2" s="1"/>
  <c r="F6" i="2" s="1"/>
  <c r="B9" i="5" l="1"/>
  <c r="B13" i="5" s="1"/>
  <c r="C7" i="5"/>
  <c r="B7" i="1"/>
  <c r="B10" i="1" s="1"/>
  <c r="B14" i="1" s="1"/>
  <c r="C14" i="1"/>
  <c r="D7" i="1"/>
  <c r="D10" i="1" s="1"/>
  <c r="D14" i="1" s="1"/>
  <c r="C9" i="5" l="1"/>
  <c r="C13" i="5" s="1"/>
  <c r="C7" i="2"/>
  <c r="C12" i="2" s="1"/>
  <c r="D7" i="5" l="1"/>
  <c r="D7" i="2"/>
  <c r="D12" i="2" s="1"/>
  <c r="D9" i="5" l="1"/>
  <c r="D13" i="5" s="1"/>
  <c r="E7" i="5"/>
  <c r="F7" i="5"/>
  <c r="F7" i="2"/>
  <c r="F12" i="2" s="1"/>
  <c r="E7" i="2"/>
  <c r="E12" i="2" s="1"/>
  <c r="E9" i="5" l="1"/>
  <c r="E13" i="5" s="1"/>
  <c r="F9" i="5"/>
  <c r="F13" i="5" s="1"/>
</calcChain>
</file>

<file path=xl/sharedStrings.xml><?xml version="1.0" encoding="utf-8"?>
<sst xmlns="http://schemas.openxmlformats.org/spreadsheetml/2006/main" count="86" uniqueCount="21">
  <si>
    <t>Debt Service Coverage</t>
  </si>
  <si>
    <t>Operating Revenues</t>
  </si>
  <si>
    <t xml:space="preserve">Operating Expenses </t>
  </si>
  <si>
    <t>Operating Income (Loss)</t>
  </si>
  <si>
    <t>Add back: Actuarial Pension/OPEB Expense</t>
  </si>
  <si>
    <t>Add back: Depreciation Expense</t>
  </si>
  <si>
    <t>Average Annual Debt Service</t>
  </si>
  <si>
    <t>Debt Service Coverage Ratio</t>
  </si>
  <si>
    <t>Operating Expenses (2.67% inflationary increase)</t>
  </si>
  <si>
    <t>Current Project (P&amp;I)</t>
  </si>
  <si>
    <t>Total</t>
  </si>
  <si>
    <t>Depreciation Expense</t>
  </si>
  <si>
    <t>project cost</t>
  </si>
  <si>
    <t>depreciable life per PSC guidelines</t>
  </si>
  <si>
    <t>annual depreciation</t>
  </si>
  <si>
    <t xml:space="preserve">Increase in depreciation due to project depreciation </t>
  </si>
  <si>
    <t>Meade County Water District</t>
  </si>
  <si>
    <t xml:space="preserve"> </t>
  </si>
  <si>
    <t>All existing debt service P&amp;I</t>
  </si>
  <si>
    <t>Total project construction cost - $2,088,800</t>
  </si>
  <si>
    <t xml:space="preserve">Rural Development requires debt service coverage ratio of 120%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</si>
</sst>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&quot;$&quot;#,##0.00"/>
    <numFmt numFmtId="167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21" fillId="0" borderId="0"/>
  </cellStyleXfs>
  <cellXfs count="16">
    <xf numFmtId="0" fontId="0" fillId="0" borderId="0" xfId="0"/>
    <xf numFmtId="0" fontId="0" fillId="0" borderId="0" xfId="0"/>
    <xf numFmtId="0" fontId="16" fillId="0" borderId="0" xfId="0" applyFont="1" applyAlignment="1">
      <alignment horizontal="center"/>
    </xf>
    <xf numFmtId="164" fontId="0" fillId="0" borderId="0" xfId="1" applyNumberFormat="1" applyFont="1"/>
    <xf numFmtId="164" fontId="20" fillId="0" borderId="0" xfId="1" applyNumberFormat="1" applyFont="1"/>
    <xf numFmtId="9" fontId="0" fillId="0" borderId="0" xfId="2" applyFont="1"/>
    <xf numFmtId="166" fontId="0" fillId="0" borderId="0" xfId="0" applyNumberFormat="1"/>
    <xf numFmtId="166" fontId="0" fillId="0" borderId="0" xfId="1" applyNumberFormat="1" applyFont="1"/>
    <xf numFmtId="166" fontId="20" fillId="0" borderId="0" xfId="1" applyNumberFormat="1" applyFont="1"/>
    <xf numFmtId="0" fontId="0" fillId="0" borderId="0" xfId="0"/>
    <xf numFmtId="0" fontId="16" fillId="0" borderId="0" xfId="0" applyFont="1" applyAlignment="1">
      <alignment horizontal="center"/>
    </xf>
    <xf numFmtId="43" fontId="0" fillId="0" borderId="0" xfId="0" applyNumberFormat="1"/>
    <xf numFmtId="164" fontId="0" fillId="0" borderId="0" xfId="1" applyNumberFormat="1" applyFont="1"/>
    <xf numFmtId="9" fontId="0" fillId="0" borderId="0" xfId="2" applyFont="1"/>
    <xf numFmtId="43" fontId="0" fillId="0" borderId="0" xfId="1" applyFont="1"/>
    <xf numFmtId="167" fontId="0" fillId="0" borderId="0" xfId="1" applyNumberFormat="1" applyFont="1"/>
  </cellXfs>
  <cellStyles count="74">
    <cellStyle name="20% - Accent1" xfId="18" builtinId="30" customBuiltin="1"/>
    <cellStyle name="20% - Accent1 2" xfId="57"/>
    <cellStyle name="20% - Accent2" xfId="21" builtinId="34" customBuiltin="1"/>
    <cellStyle name="20% - Accent2 2" xfId="59"/>
    <cellStyle name="20% - Accent3" xfId="24" builtinId="38" customBuiltin="1"/>
    <cellStyle name="20% - Accent3 2" xfId="61"/>
    <cellStyle name="20% - Accent4" xfId="27" builtinId="42" customBuiltin="1"/>
    <cellStyle name="20% - Accent4 2" xfId="63"/>
    <cellStyle name="20% - Accent5" xfId="30" builtinId="46" customBuiltin="1"/>
    <cellStyle name="20% - Accent5 2" xfId="65"/>
    <cellStyle name="20% - Accent6" xfId="33" builtinId="50" customBuiltin="1"/>
    <cellStyle name="20% - Accent6 2" xfId="67"/>
    <cellStyle name="40% - Accent1" xfId="19" builtinId="31" customBuiltin="1"/>
    <cellStyle name="40% - Accent1 2" xfId="58"/>
    <cellStyle name="40% - Accent2" xfId="22" builtinId="35" customBuiltin="1"/>
    <cellStyle name="40% - Accent2 2" xfId="60"/>
    <cellStyle name="40% - Accent3" xfId="25" builtinId="39" customBuiltin="1"/>
    <cellStyle name="40% - Accent3 2" xfId="62"/>
    <cellStyle name="40% - Accent4" xfId="28" builtinId="43" customBuiltin="1"/>
    <cellStyle name="40% - Accent4 2" xfId="64"/>
    <cellStyle name="40% - Accent5" xfId="31" builtinId="47" customBuiltin="1"/>
    <cellStyle name="40% - Accent5 2" xfId="66"/>
    <cellStyle name="40% - Accent6" xfId="34" builtinId="51" customBuiltin="1"/>
    <cellStyle name="40% - Accent6 2" xfId="68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1" builtinId="3"/>
    <cellStyle name="Comma 2" xfId="36"/>
    <cellStyle name="Comma 2 2" xfId="55"/>
    <cellStyle name="Currency 2" xfId="54"/>
    <cellStyle name="Currency 3" xfId="52"/>
    <cellStyle name="Currency 3 2" xfId="72"/>
    <cellStyle name="Currency 4" xfId="37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9"/>
    <cellStyle name="Normal" xfId="0" builtinId="0"/>
    <cellStyle name="Normal 2" xfId="46"/>
    <cellStyle name="Normal 2 2" xfId="56"/>
    <cellStyle name="Normal 2 3" xfId="69"/>
    <cellStyle name="Normal 3" xfId="49"/>
    <cellStyle name="Normal 3 3" xfId="53"/>
    <cellStyle name="Normal 4" xfId="35"/>
    <cellStyle name="Normal 5" xfId="50"/>
    <cellStyle name="Normal 6" xfId="51"/>
    <cellStyle name="Normal 6 2" xfId="71"/>
    <cellStyle name="Normal 7" xfId="73"/>
    <cellStyle name="Note 2" xfId="47"/>
    <cellStyle name="Note 2 2" xfId="70"/>
    <cellStyle name="Output" xfId="10" builtinId="21" customBuiltin="1"/>
    <cellStyle name="Percent" xfId="2" builtinId="5"/>
    <cellStyle name="Percent 2" xfId="48"/>
    <cellStyle name="Title 2" xfId="38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18" sqref="A18"/>
    </sheetView>
  </sheetViews>
  <sheetFormatPr defaultRowHeight="14.4" x14ac:dyDescent="0.3"/>
  <cols>
    <col min="1" max="1" width="59.6640625" bestFit="1" customWidth="1"/>
    <col min="2" max="4" width="10.5546875" bestFit="1" customWidth="1"/>
  </cols>
  <sheetData>
    <row r="1" spans="1:4" ht="15" x14ac:dyDescent="0.3">
      <c r="A1" s="1" t="s">
        <v>16</v>
      </c>
      <c r="B1" s="1"/>
      <c r="C1" s="1"/>
      <c r="D1" s="1"/>
    </row>
    <row r="2" spans="1:4" ht="15" x14ac:dyDescent="0.3">
      <c r="A2" s="1" t="s">
        <v>0</v>
      </c>
      <c r="B2" s="1"/>
      <c r="C2" s="1"/>
      <c r="D2" s="1"/>
    </row>
    <row r="4" spans="1:4" ht="15" x14ac:dyDescent="0.3">
      <c r="A4" s="1"/>
      <c r="B4" s="2">
        <v>2017</v>
      </c>
      <c r="C4" s="2">
        <v>2018</v>
      </c>
      <c r="D4" s="2">
        <v>2019</v>
      </c>
    </row>
    <row r="5" spans="1:4" ht="15" x14ac:dyDescent="0.3">
      <c r="A5" s="1" t="s">
        <v>1</v>
      </c>
      <c r="B5" s="3">
        <v>2178596</v>
      </c>
      <c r="C5" s="3">
        <v>2405194</v>
      </c>
      <c r="D5" s="3">
        <v>2519552</v>
      </c>
    </row>
    <row r="6" spans="1:4" ht="17.100000000000001" x14ac:dyDescent="0.45">
      <c r="A6" s="1" t="s">
        <v>2</v>
      </c>
      <c r="B6" s="4">
        <v>1568152</v>
      </c>
      <c r="C6" s="4">
        <v>1682658</v>
      </c>
      <c r="D6" s="4">
        <v>1897677</v>
      </c>
    </row>
    <row r="7" spans="1:4" ht="15" x14ac:dyDescent="0.3">
      <c r="A7" s="1" t="s">
        <v>3</v>
      </c>
      <c r="B7" s="3">
        <f t="shared" ref="B7" si="0">B5-B6</f>
        <v>610444</v>
      </c>
      <c r="C7" s="3">
        <v>722536</v>
      </c>
      <c r="D7" s="3">
        <f>D5-D6</f>
        <v>621875</v>
      </c>
    </row>
    <row r="8" spans="1:4" ht="15" x14ac:dyDescent="0.3">
      <c r="A8" s="1" t="s">
        <v>4</v>
      </c>
      <c r="B8" s="3">
        <v>58442</v>
      </c>
      <c r="C8" s="3">
        <v>62878</v>
      </c>
      <c r="D8" s="3">
        <v>84209</v>
      </c>
    </row>
    <row r="9" spans="1:4" ht="17.100000000000001" x14ac:dyDescent="0.45">
      <c r="A9" s="1" t="s">
        <v>5</v>
      </c>
      <c r="B9" s="4">
        <v>576885</v>
      </c>
      <c r="C9" s="4">
        <v>635761</v>
      </c>
      <c r="D9" s="4">
        <v>664448</v>
      </c>
    </row>
    <row r="10" spans="1:4" ht="15" x14ac:dyDescent="0.3">
      <c r="A10" s="1"/>
      <c r="B10" s="3">
        <f t="shared" ref="B10" si="1">B7+B8+B9</f>
        <v>1245771</v>
      </c>
      <c r="C10" s="3">
        <v>1421175</v>
      </c>
      <c r="D10" s="3">
        <f>D7+D8+D9</f>
        <v>1370532</v>
      </c>
    </row>
    <row r="11" spans="1:4" ht="15" x14ac:dyDescent="0.3">
      <c r="A11" s="1"/>
      <c r="B11" s="3"/>
      <c r="C11" s="3"/>
      <c r="D11" s="3"/>
    </row>
    <row r="12" spans="1:4" ht="15" x14ac:dyDescent="0.3">
      <c r="A12" s="1" t="s">
        <v>6</v>
      </c>
      <c r="B12" s="3">
        <v>495000</v>
      </c>
      <c r="C12" s="3">
        <v>495000</v>
      </c>
      <c r="D12" s="3">
        <v>495000</v>
      </c>
    </row>
    <row r="14" spans="1:4" ht="15" x14ac:dyDescent="0.3">
      <c r="A14" s="1" t="s">
        <v>7</v>
      </c>
      <c r="B14" s="5">
        <f>B10/B12</f>
        <v>2.516709090909091</v>
      </c>
      <c r="C14" s="5">
        <f t="shared" ref="C14:D14" si="2">C10/C12</f>
        <v>2.8710606060606061</v>
      </c>
      <c r="D14" s="5">
        <f t="shared" si="2"/>
        <v>2.7687515151515152</v>
      </c>
    </row>
    <row r="18" spans="1:1" ht="15" x14ac:dyDescent="0.3">
      <c r="A18" s="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E23" sqref="E23"/>
    </sheetView>
  </sheetViews>
  <sheetFormatPr defaultColWidth="9.109375" defaultRowHeight="14.4" x14ac:dyDescent="0.3"/>
  <cols>
    <col min="1" max="1" width="52.6640625" style="1" bestFit="1" customWidth="1"/>
    <col min="2" max="2" width="22.6640625" style="1" bestFit="1" customWidth="1"/>
    <col min="3" max="6" width="12.33203125" style="1" bestFit="1" customWidth="1"/>
    <col min="7" max="16384" width="9.109375" style="1"/>
  </cols>
  <sheetData>
    <row r="1" spans="1:11" ht="15" x14ac:dyDescent="0.3">
      <c r="A1" s="9" t="s">
        <v>16</v>
      </c>
      <c r="B1" s="9"/>
      <c r="C1" s="9"/>
      <c r="D1" s="9"/>
      <c r="E1" s="9"/>
      <c r="F1" s="9"/>
    </row>
    <row r="2" spans="1:11" ht="15" x14ac:dyDescent="0.3">
      <c r="A2" s="9" t="s">
        <v>0</v>
      </c>
      <c r="B2" s="9"/>
      <c r="C2" s="9"/>
      <c r="D2" s="9"/>
      <c r="E2" s="9"/>
      <c r="F2" s="9"/>
    </row>
    <row r="4" spans="1:11" ht="15" x14ac:dyDescent="0.3">
      <c r="A4" s="9"/>
      <c r="B4" s="10">
        <v>2020</v>
      </c>
      <c r="C4" s="10">
        <v>2021</v>
      </c>
      <c r="D4" s="10">
        <v>2022</v>
      </c>
      <c r="E4" s="10">
        <v>2023</v>
      </c>
      <c r="F4" s="10">
        <v>2024</v>
      </c>
    </row>
    <row r="5" spans="1:11" ht="15" x14ac:dyDescent="0.3">
      <c r="A5" s="9" t="s">
        <v>1</v>
      </c>
      <c r="B5" s="7">
        <v>2702450</v>
      </c>
      <c r="C5" s="7">
        <v>2837600</v>
      </c>
      <c r="D5" s="7">
        <v>3018500</v>
      </c>
      <c r="E5" s="7">
        <v>3169425</v>
      </c>
      <c r="F5" s="7">
        <v>3327900</v>
      </c>
    </row>
    <row r="6" spans="1:11" ht="17.100000000000001" x14ac:dyDescent="0.45">
      <c r="A6" s="9" t="s">
        <v>8</v>
      </c>
      <c r="B6" s="8">
        <v>2279000</v>
      </c>
      <c r="C6" s="8">
        <f>B6*1.0267</f>
        <v>2339849.2999999998</v>
      </c>
      <c r="D6" s="8">
        <f t="shared" ref="D6:F6" si="0">C6*1.0267</f>
        <v>2402323.2763099996</v>
      </c>
      <c r="E6" s="8">
        <f t="shared" si="0"/>
        <v>2466465.3077874766</v>
      </c>
      <c r="F6" s="8">
        <f t="shared" si="0"/>
        <v>2532319.9315054021</v>
      </c>
    </row>
    <row r="7" spans="1:11" ht="15" x14ac:dyDescent="0.3">
      <c r="A7" s="9" t="s">
        <v>3</v>
      </c>
      <c r="B7" s="7">
        <f>B5-B6</f>
        <v>423450</v>
      </c>
      <c r="C7" s="7">
        <f t="shared" ref="C7:F7" si="1">C5-C6</f>
        <v>497750.70000000019</v>
      </c>
      <c r="D7" s="7">
        <f t="shared" si="1"/>
        <v>616176.72369000036</v>
      </c>
      <c r="E7" s="7">
        <f t="shared" si="1"/>
        <v>702959.69221252343</v>
      </c>
      <c r="F7" s="7">
        <f t="shared" si="1"/>
        <v>795580.06849459792</v>
      </c>
    </row>
    <row r="8" spans="1:11" ht="15" x14ac:dyDescent="0.3">
      <c r="A8" s="9"/>
      <c r="B8" s="7"/>
      <c r="C8" s="7"/>
      <c r="D8" s="7"/>
      <c r="E8" s="7"/>
      <c r="F8" s="7"/>
    </row>
    <row r="9" spans="1:11" ht="15" x14ac:dyDescent="0.3">
      <c r="A9" s="9"/>
      <c r="B9" s="12"/>
      <c r="C9" s="12"/>
      <c r="D9" s="12"/>
      <c r="E9" s="12"/>
      <c r="F9" s="12"/>
    </row>
    <row r="10" spans="1:11" ht="15" x14ac:dyDescent="0.3">
      <c r="A10" s="9" t="s">
        <v>6</v>
      </c>
      <c r="B10" s="7">
        <v>358880</v>
      </c>
      <c r="C10" s="7">
        <v>358758</v>
      </c>
      <c r="D10" s="7">
        <v>443838</v>
      </c>
      <c r="E10" s="7">
        <v>438043</v>
      </c>
      <c r="F10" s="7">
        <v>393910</v>
      </c>
    </row>
    <row r="11" spans="1:11" ht="15" x14ac:dyDescent="0.3">
      <c r="A11" s="9"/>
      <c r="B11" s="9"/>
      <c r="C11" s="9"/>
      <c r="D11" s="9"/>
      <c r="E11" s="9"/>
      <c r="F11" s="9"/>
    </row>
    <row r="12" spans="1:11" ht="15" x14ac:dyDescent="0.3">
      <c r="A12" s="9" t="s">
        <v>7</v>
      </c>
      <c r="B12" s="13">
        <f>B7/B10</f>
        <v>1.1799208649130628</v>
      </c>
      <c r="C12" s="13">
        <f t="shared" ref="C12:F12" si="2">C7/C10</f>
        <v>1.3874274580636534</v>
      </c>
      <c r="D12" s="13">
        <f t="shared" si="2"/>
        <v>1.3882919526719217</v>
      </c>
      <c r="E12" s="13">
        <f t="shared" si="2"/>
        <v>1.6047732579050993</v>
      </c>
      <c r="F12" s="13">
        <f t="shared" si="2"/>
        <v>2.0197001053403008</v>
      </c>
    </row>
    <row r="13" spans="1:11" ht="15" x14ac:dyDescent="0.3">
      <c r="A13" s="9"/>
      <c r="B13" s="14"/>
      <c r="C13" s="14"/>
      <c r="D13" s="14"/>
      <c r="E13" s="14"/>
      <c r="F13" s="9"/>
    </row>
    <row r="14" spans="1:11" ht="15" x14ac:dyDescent="0.3">
      <c r="A14" s="9"/>
      <c r="B14" s="13"/>
      <c r="C14" s="13"/>
      <c r="D14" s="13"/>
      <c r="E14" s="13"/>
      <c r="F14" s="13"/>
    </row>
    <row r="15" spans="1:11" ht="15" x14ac:dyDescent="0.3">
      <c r="A15" s="9"/>
      <c r="B15" s="9"/>
      <c r="C15" s="9"/>
      <c r="D15" s="9"/>
      <c r="E15" s="9"/>
      <c r="F15" s="9"/>
      <c r="G15" s="9"/>
      <c r="H15" s="11"/>
      <c r="I15" s="9"/>
      <c r="J15" s="9"/>
      <c r="K15" s="9"/>
    </row>
    <row r="16" spans="1:11" ht="15" x14ac:dyDescent="0.3">
      <c r="A16" s="9"/>
      <c r="B16" s="9"/>
      <c r="C16" s="9"/>
      <c r="D16" s="9"/>
      <c r="E16" s="9"/>
      <c r="F16" s="9"/>
      <c r="G16" s="9"/>
      <c r="H16" s="11"/>
      <c r="I16" s="9"/>
      <c r="J16" s="9"/>
      <c r="K16" s="9"/>
    </row>
    <row r="21" spans="1:11" ht="15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15" x14ac:dyDescent="0.3">
      <c r="A22" s="9" t="s">
        <v>17</v>
      </c>
      <c r="B22" s="12" t="s">
        <v>17</v>
      </c>
      <c r="C22" s="9" t="s">
        <v>17</v>
      </c>
      <c r="D22" s="9"/>
      <c r="E22" s="9"/>
      <c r="F22" s="9"/>
      <c r="G22" s="9"/>
      <c r="H22" s="9"/>
      <c r="I22" s="9"/>
      <c r="J22" s="9"/>
      <c r="K22" s="9"/>
    </row>
    <row r="23" spans="1:11" ht="15" x14ac:dyDescent="0.3">
      <c r="A23" s="9" t="s">
        <v>17</v>
      </c>
      <c r="B23" s="7" t="s">
        <v>17</v>
      </c>
      <c r="C23" s="6" t="s">
        <v>17</v>
      </c>
      <c r="D23" s="9"/>
      <c r="E23" s="9"/>
      <c r="F23" s="9"/>
      <c r="G23" s="9"/>
      <c r="H23" s="9"/>
      <c r="I23" s="9"/>
      <c r="J23" s="9"/>
      <c r="K23" s="9"/>
    </row>
    <row r="24" spans="1:11" ht="15" x14ac:dyDescent="0.3">
      <c r="A24" s="9" t="s">
        <v>17</v>
      </c>
      <c r="B24" s="7" t="s">
        <v>17</v>
      </c>
      <c r="C24" s="6" t="s">
        <v>17</v>
      </c>
    </row>
    <row r="25" spans="1:11" ht="15" x14ac:dyDescent="0.3">
      <c r="A25" s="9" t="s">
        <v>17</v>
      </c>
      <c r="B25" s="7" t="s">
        <v>17</v>
      </c>
      <c r="C25" s="6" t="s">
        <v>17</v>
      </c>
    </row>
    <row r="26" spans="1:11" ht="15" x14ac:dyDescent="0.3">
      <c r="A26" s="9" t="s">
        <v>17</v>
      </c>
      <c r="B26" s="7" t="s">
        <v>17</v>
      </c>
      <c r="C26" s="6" t="s">
        <v>17</v>
      </c>
    </row>
    <row r="27" spans="1:11" ht="15" x14ac:dyDescent="0.3">
      <c r="A27" s="9" t="s">
        <v>17</v>
      </c>
      <c r="B27" s="7" t="s">
        <v>17</v>
      </c>
      <c r="C27" s="6" t="s">
        <v>17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17" sqref="F17"/>
    </sheetView>
  </sheetViews>
  <sheetFormatPr defaultColWidth="9.109375" defaultRowHeight="14.4" x14ac:dyDescent="0.3"/>
  <cols>
    <col min="1" max="1" width="52.6640625" style="9" bestFit="1" customWidth="1"/>
    <col min="2" max="2" width="22.6640625" style="9" bestFit="1" customWidth="1"/>
    <col min="3" max="6" width="12.33203125" style="9" bestFit="1" customWidth="1"/>
    <col min="7" max="16384" width="9.109375" style="9"/>
  </cols>
  <sheetData>
    <row r="1" spans="1:8" ht="15" x14ac:dyDescent="0.3">
      <c r="A1" s="9" t="s">
        <v>16</v>
      </c>
    </row>
    <row r="2" spans="1:8" ht="15" x14ac:dyDescent="0.3">
      <c r="A2" s="9" t="s">
        <v>0</v>
      </c>
    </row>
    <row r="4" spans="1:8" ht="15" x14ac:dyDescent="0.3">
      <c r="B4" s="10">
        <v>2020</v>
      </c>
      <c r="C4" s="10">
        <v>2021</v>
      </c>
      <c r="D4" s="10">
        <v>2022</v>
      </c>
      <c r="E4" s="10">
        <v>2023</v>
      </c>
      <c r="F4" s="10">
        <v>2024</v>
      </c>
    </row>
    <row r="5" spans="1:8" ht="15" x14ac:dyDescent="0.3">
      <c r="A5" s="9" t="s">
        <v>1</v>
      </c>
      <c r="B5" s="7">
        <v>2702450</v>
      </c>
      <c r="C5" s="7">
        <v>2837600</v>
      </c>
      <c r="D5" s="7">
        <v>2979500</v>
      </c>
      <c r="E5" s="7">
        <v>3128500</v>
      </c>
      <c r="F5" s="7">
        <v>3284845</v>
      </c>
    </row>
    <row r="6" spans="1:8" ht="17.100000000000001" x14ac:dyDescent="0.45">
      <c r="A6" s="9" t="s">
        <v>8</v>
      </c>
      <c r="B6" s="8">
        <v>2279000</v>
      </c>
      <c r="C6" s="8">
        <v>2339849</v>
      </c>
      <c r="D6" s="8">
        <f t="shared" ref="D6:F6" si="0">C6*1.0267</f>
        <v>2402322.9682999998</v>
      </c>
      <c r="E6" s="8">
        <f t="shared" si="0"/>
        <v>2466464.9915536097</v>
      </c>
      <c r="F6" s="8">
        <f t="shared" si="0"/>
        <v>2532319.6068280912</v>
      </c>
    </row>
    <row r="7" spans="1:8" ht="15" x14ac:dyDescent="0.3">
      <c r="A7" s="9" t="s">
        <v>3</v>
      </c>
      <c r="B7" s="7">
        <f>B5-B6</f>
        <v>423450</v>
      </c>
      <c r="C7" s="7">
        <f t="shared" ref="C7:F7" si="1">C5-C6</f>
        <v>497751</v>
      </c>
      <c r="D7" s="7">
        <f t="shared" si="1"/>
        <v>577177.03170000017</v>
      </c>
      <c r="E7" s="7">
        <f t="shared" si="1"/>
        <v>662035.00844639027</v>
      </c>
      <c r="F7" s="7">
        <f t="shared" si="1"/>
        <v>752525.3931719088</v>
      </c>
    </row>
    <row r="8" spans="1:8" ht="17.100000000000001" x14ac:dyDescent="0.45">
      <c r="A8" s="9" t="s">
        <v>11</v>
      </c>
      <c r="B8" s="8">
        <v>664500</v>
      </c>
      <c r="C8" s="8">
        <v>664500</v>
      </c>
      <c r="D8" s="8">
        <v>697920</v>
      </c>
      <c r="E8" s="8">
        <v>697920</v>
      </c>
      <c r="F8" s="8">
        <v>697920</v>
      </c>
    </row>
    <row r="9" spans="1:8" ht="15" x14ac:dyDescent="0.3">
      <c r="B9" s="7">
        <f>B7-B8</f>
        <v>-241050</v>
      </c>
      <c r="C9" s="7">
        <f t="shared" ref="C9:F9" si="2">C7-C8</f>
        <v>-166749</v>
      </c>
      <c r="D9" s="7">
        <f t="shared" si="2"/>
        <v>-120742.96829999983</v>
      </c>
      <c r="E9" s="7">
        <f t="shared" si="2"/>
        <v>-35884.991553609725</v>
      </c>
      <c r="F9" s="7">
        <f t="shared" si="2"/>
        <v>54605.3931719088</v>
      </c>
    </row>
    <row r="10" spans="1:8" ht="15" x14ac:dyDescent="0.3">
      <c r="B10" s="12"/>
      <c r="C10" s="12"/>
      <c r="D10" s="12"/>
      <c r="E10" s="12"/>
      <c r="F10" s="12"/>
    </row>
    <row r="11" spans="1:8" ht="15" x14ac:dyDescent="0.3">
      <c r="A11" s="9" t="s">
        <v>6</v>
      </c>
      <c r="B11" s="7">
        <v>358880</v>
      </c>
      <c r="C11" s="7">
        <v>358758</v>
      </c>
      <c r="D11" s="7">
        <v>443838</v>
      </c>
      <c r="E11" s="7">
        <v>438043</v>
      </c>
      <c r="F11" s="7">
        <v>393910</v>
      </c>
    </row>
    <row r="13" spans="1:8" ht="15" x14ac:dyDescent="0.3">
      <c r="A13" s="9" t="s">
        <v>7</v>
      </c>
      <c r="B13" s="13">
        <f>B9/B11</f>
        <v>-0.67167298261257247</v>
      </c>
      <c r="C13" s="13">
        <f t="shared" ref="C13:F13" si="3">C9/C11</f>
        <v>-0.46479521014165537</v>
      </c>
      <c r="D13" s="13">
        <f t="shared" si="3"/>
        <v>-0.27204288118637843</v>
      </c>
      <c r="E13" s="13">
        <f t="shared" si="3"/>
        <v>-8.1921161971792097E-2</v>
      </c>
      <c r="F13" s="13">
        <f t="shared" si="3"/>
        <v>0.13862403384506308</v>
      </c>
    </row>
    <row r="14" spans="1:8" ht="15" x14ac:dyDescent="0.3">
      <c r="B14" s="14"/>
      <c r="C14" s="14"/>
      <c r="D14" s="14"/>
      <c r="E14" s="14"/>
    </row>
    <row r="15" spans="1:8" ht="15" x14ac:dyDescent="0.3">
      <c r="A15" s="9" t="s">
        <v>15</v>
      </c>
      <c r="C15" s="13"/>
      <c r="D15" s="13"/>
      <c r="E15" s="13"/>
      <c r="F15" s="13"/>
    </row>
    <row r="16" spans="1:8" ht="15" x14ac:dyDescent="0.3">
      <c r="A16" s="9" t="s">
        <v>19</v>
      </c>
      <c r="H16" s="11"/>
    </row>
    <row r="17" spans="1:8" ht="15" x14ac:dyDescent="0.3">
      <c r="H17" s="11"/>
    </row>
    <row r="19" spans="1:8" ht="15" x14ac:dyDescent="0.3">
      <c r="A19" s="9" t="s">
        <v>12</v>
      </c>
      <c r="B19" s="12">
        <v>2088800</v>
      </c>
    </row>
    <row r="20" spans="1:8" ht="15" x14ac:dyDescent="0.3">
      <c r="A20" s="9" t="s">
        <v>13</v>
      </c>
      <c r="B20" s="15">
        <v>62.5</v>
      </c>
    </row>
    <row r="21" spans="1:8" ht="15" x14ac:dyDescent="0.3">
      <c r="A21" s="9" t="s">
        <v>14</v>
      </c>
      <c r="B21" s="12">
        <f>+B19/B20</f>
        <v>33420.800000000003</v>
      </c>
    </row>
    <row r="23" spans="1:8" ht="15" x14ac:dyDescent="0.3">
      <c r="A23" s="9" t="s">
        <v>17</v>
      </c>
      <c r="B23" s="12" t="s">
        <v>17</v>
      </c>
      <c r="C23" s="9" t="s">
        <v>17</v>
      </c>
    </row>
    <row r="24" spans="1:8" ht="15" x14ac:dyDescent="0.3">
      <c r="A24" s="9" t="s">
        <v>17</v>
      </c>
      <c r="B24" s="7" t="s">
        <v>17</v>
      </c>
      <c r="C24" s="6" t="s">
        <v>17</v>
      </c>
    </row>
    <row r="25" spans="1:8" ht="15" x14ac:dyDescent="0.3">
      <c r="A25" s="9" t="s">
        <v>17</v>
      </c>
      <c r="B25" s="7" t="s">
        <v>17</v>
      </c>
      <c r="C25" s="6" t="s">
        <v>17</v>
      </c>
    </row>
    <row r="26" spans="1:8" ht="15" x14ac:dyDescent="0.3">
      <c r="A26" s="9" t="s">
        <v>17</v>
      </c>
      <c r="B26" s="7" t="s">
        <v>17</v>
      </c>
      <c r="C26" s="6" t="s">
        <v>17</v>
      </c>
    </row>
    <row r="27" spans="1:8" ht="15" x14ac:dyDescent="0.3">
      <c r="A27" s="9" t="s">
        <v>17</v>
      </c>
      <c r="B27" s="7" t="s">
        <v>17</v>
      </c>
      <c r="C27" s="6" t="s">
        <v>17</v>
      </c>
    </row>
    <row r="28" spans="1:8" ht="15" x14ac:dyDescent="0.3">
      <c r="A28" s="9" t="s">
        <v>17</v>
      </c>
      <c r="B28" s="7" t="s">
        <v>17</v>
      </c>
      <c r="C28" s="6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I11" sqref="I11"/>
    </sheetView>
  </sheetViews>
  <sheetFormatPr defaultRowHeight="14.4" x14ac:dyDescent="0.3"/>
  <cols>
    <col min="2" max="3" width="22.6640625" bestFit="1" customWidth="1"/>
    <col min="4" max="4" width="19.88671875" bestFit="1" customWidth="1"/>
    <col min="5" max="5" width="10.88671875" bestFit="1" customWidth="1"/>
  </cols>
  <sheetData>
    <row r="1" spans="1:5" s="9" customFormat="1" x14ac:dyDescent="0.3">
      <c r="B1" s="9" t="s">
        <v>18</v>
      </c>
      <c r="C1" s="9" t="s">
        <v>17</v>
      </c>
      <c r="D1" s="9" t="s">
        <v>9</v>
      </c>
      <c r="E1" s="9" t="s">
        <v>10</v>
      </c>
    </row>
    <row r="2" spans="1:5" x14ac:dyDescent="0.3">
      <c r="A2">
        <v>2021</v>
      </c>
      <c r="B2" s="6">
        <v>358758</v>
      </c>
      <c r="C2" s="6" t="s">
        <v>17</v>
      </c>
      <c r="D2" s="6" t="s">
        <v>17</v>
      </c>
      <c r="E2" s="6">
        <v>358758</v>
      </c>
    </row>
    <row r="3" spans="1:5" x14ac:dyDescent="0.3">
      <c r="A3">
        <v>2022</v>
      </c>
      <c r="B3" s="6">
        <v>354348</v>
      </c>
      <c r="C3" s="6" t="s">
        <v>17</v>
      </c>
      <c r="D3" s="6">
        <v>89490</v>
      </c>
      <c r="E3" s="6">
        <f t="shared" ref="E3:E43" si="0">SUM(B3:D3)</f>
        <v>443838</v>
      </c>
    </row>
    <row r="4" spans="1:5" x14ac:dyDescent="0.3">
      <c r="A4">
        <v>2023</v>
      </c>
      <c r="B4" s="6">
        <v>348553</v>
      </c>
      <c r="C4" s="6" t="s">
        <v>17</v>
      </c>
      <c r="D4" s="6">
        <v>89490</v>
      </c>
      <c r="E4" s="6">
        <f t="shared" si="0"/>
        <v>438043</v>
      </c>
    </row>
    <row r="5" spans="1:5" x14ac:dyDescent="0.3">
      <c r="A5" s="9">
        <v>2024</v>
      </c>
      <c r="B5" s="6">
        <v>304420</v>
      </c>
      <c r="C5" s="6" t="s">
        <v>17</v>
      </c>
      <c r="D5" s="6">
        <v>89490</v>
      </c>
      <c r="E5" s="6">
        <f t="shared" si="0"/>
        <v>393910</v>
      </c>
    </row>
    <row r="6" spans="1:5" x14ac:dyDescent="0.3">
      <c r="A6" s="9">
        <v>2025</v>
      </c>
      <c r="B6" s="6">
        <v>343998</v>
      </c>
      <c r="C6" s="6" t="s">
        <v>17</v>
      </c>
      <c r="D6" s="6">
        <v>89490</v>
      </c>
      <c r="E6" s="6">
        <f t="shared" si="0"/>
        <v>433488</v>
      </c>
    </row>
    <row r="7" spans="1:5" x14ac:dyDescent="0.3">
      <c r="A7" s="9">
        <v>2026</v>
      </c>
      <c r="B7" s="6">
        <v>343998</v>
      </c>
      <c r="C7" s="6" t="s">
        <v>17</v>
      </c>
      <c r="D7" s="6">
        <v>89490</v>
      </c>
      <c r="E7" s="6">
        <f t="shared" si="0"/>
        <v>433488</v>
      </c>
    </row>
    <row r="8" spans="1:5" x14ac:dyDescent="0.3">
      <c r="A8" s="9">
        <v>2027</v>
      </c>
      <c r="B8" s="6">
        <v>343998</v>
      </c>
      <c r="C8" s="6" t="s">
        <v>17</v>
      </c>
      <c r="D8" s="6">
        <v>89490</v>
      </c>
      <c r="E8" s="6">
        <f t="shared" si="0"/>
        <v>433488</v>
      </c>
    </row>
    <row r="9" spans="1:5" x14ac:dyDescent="0.3">
      <c r="A9" s="9">
        <v>2028</v>
      </c>
      <c r="B9" s="6">
        <v>343998</v>
      </c>
      <c r="C9" s="6" t="s">
        <v>17</v>
      </c>
      <c r="D9" s="6">
        <v>89490</v>
      </c>
      <c r="E9" s="6">
        <f t="shared" si="0"/>
        <v>433488</v>
      </c>
    </row>
    <row r="10" spans="1:5" x14ac:dyDescent="0.3">
      <c r="A10" s="9">
        <v>2029</v>
      </c>
      <c r="B10" s="6">
        <v>343998</v>
      </c>
      <c r="C10" s="6" t="s">
        <v>17</v>
      </c>
      <c r="D10" s="6">
        <v>89490</v>
      </c>
      <c r="E10" s="6">
        <f t="shared" si="0"/>
        <v>433488</v>
      </c>
    </row>
    <row r="11" spans="1:5" x14ac:dyDescent="0.3">
      <c r="A11" s="9">
        <v>2030</v>
      </c>
      <c r="B11" s="6">
        <v>269385</v>
      </c>
      <c r="C11" s="6" t="s">
        <v>17</v>
      </c>
      <c r="D11" s="6">
        <v>89490</v>
      </c>
      <c r="E11" s="6">
        <f t="shared" si="0"/>
        <v>358875</v>
      </c>
    </row>
    <row r="12" spans="1:5" x14ac:dyDescent="0.3">
      <c r="A12" s="9">
        <v>2031</v>
      </c>
      <c r="B12" s="6">
        <v>269385</v>
      </c>
      <c r="C12" s="6" t="s">
        <v>17</v>
      </c>
      <c r="D12" s="6">
        <v>89490</v>
      </c>
      <c r="E12" s="6">
        <f t="shared" si="0"/>
        <v>358875</v>
      </c>
    </row>
    <row r="13" spans="1:5" x14ac:dyDescent="0.3">
      <c r="A13" s="9">
        <v>2032</v>
      </c>
      <c r="B13" s="6">
        <v>269385</v>
      </c>
      <c r="C13" s="6" t="s">
        <v>17</v>
      </c>
      <c r="D13" s="6">
        <v>89490</v>
      </c>
      <c r="E13" s="6">
        <f t="shared" si="0"/>
        <v>358875</v>
      </c>
    </row>
    <row r="14" spans="1:5" x14ac:dyDescent="0.3">
      <c r="A14" s="9">
        <v>2033</v>
      </c>
      <c r="B14" s="6">
        <v>269385</v>
      </c>
      <c r="C14" s="6" t="s">
        <v>17</v>
      </c>
      <c r="D14" s="6">
        <v>89490</v>
      </c>
      <c r="E14" s="6">
        <f t="shared" si="0"/>
        <v>358875</v>
      </c>
    </row>
    <row r="15" spans="1:5" x14ac:dyDescent="0.3">
      <c r="A15" s="9">
        <v>2034</v>
      </c>
      <c r="B15" s="6">
        <v>269385</v>
      </c>
      <c r="C15" s="6" t="s">
        <v>17</v>
      </c>
      <c r="D15" s="6">
        <v>89490</v>
      </c>
      <c r="E15" s="6">
        <f t="shared" si="0"/>
        <v>358875</v>
      </c>
    </row>
    <row r="16" spans="1:5" x14ac:dyDescent="0.3">
      <c r="A16" s="9">
        <v>2035</v>
      </c>
      <c r="B16" s="6">
        <v>248471</v>
      </c>
      <c r="C16" s="6" t="s">
        <v>17</v>
      </c>
      <c r="D16" s="6">
        <v>89490</v>
      </c>
      <c r="E16" s="6">
        <f t="shared" si="0"/>
        <v>337961</v>
      </c>
    </row>
    <row r="17" spans="1:5" x14ac:dyDescent="0.3">
      <c r="A17" s="9">
        <v>2036</v>
      </c>
      <c r="B17" s="6">
        <v>248471</v>
      </c>
      <c r="C17" s="6"/>
      <c r="D17" s="6">
        <v>89490</v>
      </c>
      <c r="E17" s="6">
        <f t="shared" si="0"/>
        <v>337961</v>
      </c>
    </row>
    <row r="18" spans="1:5" x14ac:dyDescent="0.3">
      <c r="A18" s="9">
        <v>2037</v>
      </c>
      <c r="B18" s="6">
        <v>248471</v>
      </c>
      <c r="C18" s="6"/>
      <c r="D18" s="6">
        <v>89490</v>
      </c>
      <c r="E18" s="6">
        <f t="shared" si="0"/>
        <v>337961</v>
      </c>
    </row>
    <row r="19" spans="1:5" x14ac:dyDescent="0.3">
      <c r="A19" s="9">
        <v>2038</v>
      </c>
      <c r="B19" s="6">
        <v>248471</v>
      </c>
      <c r="C19" s="6"/>
      <c r="D19" s="6">
        <v>89490</v>
      </c>
      <c r="E19" s="6">
        <f t="shared" si="0"/>
        <v>337961</v>
      </c>
    </row>
    <row r="20" spans="1:5" x14ac:dyDescent="0.3">
      <c r="A20" s="9">
        <v>2039</v>
      </c>
      <c r="B20" s="6">
        <v>248471</v>
      </c>
      <c r="C20" s="6"/>
      <c r="D20" s="6">
        <v>89490</v>
      </c>
      <c r="E20" s="6">
        <f t="shared" si="0"/>
        <v>337961</v>
      </c>
    </row>
    <row r="21" spans="1:5" x14ac:dyDescent="0.3">
      <c r="A21" s="9">
        <v>2040</v>
      </c>
      <c r="B21" s="6">
        <v>250348</v>
      </c>
      <c r="C21" s="6"/>
      <c r="D21" s="6">
        <v>89490</v>
      </c>
      <c r="E21" s="6">
        <f t="shared" si="0"/>
        <v>339838</v>
      </c>
    </row>
    <row r="22" spans="1:5" x14ac:dyDescent="0.3">
      <c r="A22" s="9">
        <v>2041</v>
      </c>
      <c r="B22" s="6">
        <v>250348</v>
      </c>
      <c r="C22" s="6"/>
      <c r="D22" s="6">
        <v>89490</v>
      </c>
      <c r="E22" s="6">
        <f t="shared" si="0"/>
        <v>339838</v>
      </c>
    </row>
    <row r="23" spans="1:5" x14ac:dyDescent="0.3">
      <c r="A23" s="9">
        <v>2042</v>
      </c>
      <c r="B23" s="6">
        <v>250348</v>
      </c>
      <c r="C23" s="6"/>
      <c r="D23" s="6">
        <v>89490</v>
      </c>
      <c r="E23" s="6">
        <f t="shared" si="0"/>
        <v>339838</v>
      </c>
    </row>
    <row r="24" spans="1:5" x14ac:dyDescent="0.3">
      <c r="A24" s="9">
        <v>2043</v>
      </c>
      <c r="B24" s="6">
        <v>250348</v>
      </c>
      <c r="C24" s="6"/>
      <c r="D24" s="6">
        <v>89490</v>
      </c>
      <c r="E24" s="6">
        <f t="shared" si="0"/>
        <v>339838</v>
      </c>
    </row>
    <row r="25" spans="1:5" x14ac:dyDescent="0.3">
      <c r="A25" s="9">
        <v>2044</v>
      </c>
      <c r="B25" s="6">
        <v>250348</v>
      </c>
      <c r="C25" s="6"/>
      <c r="D25" s="6">
        <v>89490</v>
      </c>
      <c r="E25" s="6">
        <f t="shared" si="0"/>
        <v>339838</v>
      </c>
    </row>
    <row r="26" spans="1:5" x14ac:dyDescent="0.3">
      <c r="A26" s="9">
        <v>2045</v>
      </c>
      <c r="B26" s="6">
        <v>250993</v>
      </c>
      <c r="C26" s="6"/>
      <c r="D26" s="6">
        <v>89490</v>
      </c>
      <c r="E26" s="6">
        <f t="shared" si="0"/>
        <v>340483</v>
      </c>
    </row>
    <row r="27" spans="1:5" x14ac:dyDescent="0.3">
      <c r="A27" s="9">
        <v>2046</v>
      </c>
      <c r="B27" s="6">
        <v>250993</v>
      </c>
      <c r="C27" s="6"/>
      <c r="D27" s="6">
        <v>89490</v>
      </c>
      <c r="E27" s="6">
        <f t="shared" si="0"/>
        <v>340483</v>
      </c>
    </row>
    <row r="28" spans="1:5" x14ac:dyDescent="0.3">
      <c r="A28" s="9">
        <v>2047</v>
      </c>
      <c r="B28" s="6">
        <v>250993</v>
      </c>
      <c r="C28" s="6"/>
      <c r="D28" s="6">
        <v>89490</v>
      </c>
      <c r="E28" s="6">
        <f t="shared" si="0"/>
        <v>340483</v>
      </c>
    </row>
    <row r="29" spans="1:5" x14ac:dyDescent="0.3">
      <c r="A29" s="9">
        <v>2048</v>
      </c>
      <c r="B29" s="6">
        <v>250993</v>
      </c>
      <c r="C29" s="6"/>
      <c r="D29" s="6">
        <v>89490</v>
      </c>
      <c r="E29" s="6">
        <f t="shared" si="0"/>
        <v>340483</v>
      </c>
    </row>
    <row r="30" spans="1:5" x14ac:dyDescent="0.3">
      <c r="A30" s="9">
        <v>2049</v>
      </c>
      <c r="B30" s="6">
        <v>250993</v>
      </c>
      <c r="C30" s="6"/>
      <c r="D30" s="6">
        <v>89490</v>
      </c>
      <c r="E30" s="6">
        <f t="shared" si="0"/>
        <v>340483</v>
      </c>
    </row>
    <row r="31" spans="1:5" x14ac:dyDescent="0.3">
      <c r="A31" s="9">
        <v>2050</v>
      </c>
      <c r="B31" s="6">
        <v>105443</v>
      </c>
      <c r="C31" s="6"/>
      <c r="D31" s="6">
        <v>89490</v>
      </c>
      <c r="E31" s="6">
        <f t="shared" si="0"/>
        <v>194933</v>
      </c>
    </row>
    <row r="32" spans="1:5" x14ac:dyDescent="0.3">
      <c r="A32" s="9">
        <v>2051</v>
      </c>
      <c r="B32" s="6">
        <v>105443</v>
      </c>
      <c r="C32" s="6"/>
      <c r="D32" s="6">
        <v>89490</v>
      </c>
      <c r="E32" s="6">
        <f t="shared" si="0"/>
        <v>194933</v>
      </c>
    </row>
    <row r="33" spans="1:5" x14ac:dyDescent="0.3">
      <c r="A33" s="9">
        <v>2052</v>
      </c>
      <c r="B33" s="6">
        <v>105443</v>
      </c>
      <c r="C33" s="6"/>
      <c r="D33" s="6">
        <v>89490</v>
      </c>
      <c r="E33" s="6">
        <f t="shared" si="0"/>
        <v>194933</v>
      </c>
    </row>
    <row r="34" spans="1:5" x14ac:dyDescent="0.3">
      <c r="A34" s="9">
        <v>2053</v>
      </c>
      <c r="B34" s="6">
        <v>105443</v>
      </c>
      <c r="C34" s="6"/>
      <c r="D34" s="6">
        <v>89490</v>
      </c>
      <c r="E34" s="6">
        <f t="shared" si="0"/>
        <v>194933</v>
      </c>
    </row>
    <row r="35" spans="1:5" x14ac:dyDescent="0.3">
      <c r="A35" s="9">
        <v>2054</v>
      </c>
      <c r="B35" s="6">
        <v>105443</v>
      </c>
      <c r="C35" s="6"/>
      <c r="D35" s="6">
        <v>89490</v>
      </c>
      <c r="E35" s="6">
        <f t="shared" si="0"/>
        <v>194933</v>
      </c>
    </row>
    <row r="36" spans="1:5" x14ac:dyDescent="0.3">
      <c r="A36" s="9">
        <v>2055</v>
      </c>
      <c r="B36" s="6">
        <v>84269</v>
      </c>
      <c r="C36" s="6"/>
      <c r="D36" s="6">
        <v>89490</v>
      </c>
      <c r="E36" s="6">
        <f t="shared" si="0"/>
        <v>173759</v>
      </c>
    </row>
    <row r="37" spans="1:5" x14ac:dyDescent="0.3">
      <c r="A37" s="9">
        <v>2056</v>
      </c>
      <c r="B37" s="6">
        <v>84269</v>
      </c>
      <c r="C37" s="6"/>
      <c r="D37" s="6">
        <v>89490</v>
      </c>
      <c r="E37" s="6">
        <f t="shared" si="0"/>
        <v>173759</v>
      </c>
    </row>
    <row r="38" spans="1:5" x14ac:dyDescent="0.3">
      <c r="A38" s="9">
        <v>2057</v>
      </c>
      <c r="B38" s="6"/>
      <c r="C38" s="6"/>
      <c r="D38" s="6">
        <v>89490</v>
      </c>
      <c r="E38" s="6">
        <f t="shared" si="0"/>
        <v>89490</v>
      </c>
    </row>
    <row r="39" spans="1:5" x14ac:dyDescent="0.3">
      <c r="A39" s="9">
        <v>2058</v>
      </c>
      <c r="B39" s="6"/>
      <c r="C39" s="6"/>
      <c r="D39" s="6">
        <v>89490</v>
      </c>
      <c r="E39" s="6">
        <f t="shared" si="0"/>
        <v>89490</v>
      </c>
    </row>
    <row r="40" spans="1:5" x14ac:dyDescent="0.3">
      <c r="A40" s="9">
        <v>2059</v>
      </c>
      <c r="B40" s="6"/>
      <c r="C40" s="6"/>
      <c r="D40" s="6">
        <v>89490</v>
      </c>
      <c r="E40" s="6">
        <f t="shared" si="0"/>
        <v>89490</v>
      </c>
    </row>
    <row r="41" spans="1:5" x14ac:dyDescent="0.3">
      <c r="A41" s="9">
        <v>2060</v>
      </c>
      <c r="B41" s="6"/>
      <c r="C41" s="6"/>
      <c r="D41" s="6">
        <v>89490</v>
      </c>
      <c r="E41" s="6">
        <f t="shared" si="0"/>
        <v>89490</v>
      </c>
    </row>
    <row r="42" spans="1:5" x14ac:dyDescent="0.3">
      <c r="A42" s="9">
        <v>2061</v>
      </c>
      <c r="B42" s="6"/>
      <c r="C42" s="6"/>
      <c r="D42" s="6">
        <v>89490</v>
      </c>
      <c r="E42" s="6">
        <f t="shared" si="0"/>
        <v>89490</v>
      </c>
    </row>
    <row r="43" spans="1:5" x14ac:dyDescent="0.3">
      <c r="A43" s="9">
        <v>2062</v>
      </c>
      <c r="B43" s="6"/>
      <c r="C43" s="6"/>
      <c r="D43" s="6">
        <v>89490</v>
      </c>
      <c r="E43" s="6">
        <f t="shared" si="0"/>
        <v>89490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2017-2019</vt:lpstr>
      <vt:lpstr>2020-2024 wo depreciation</vt:lpstr>
      <vt:lpstr>2020-2024 w depreciation</vt:lpstr>
      <vt:lpstr>Debt Service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Upton</dc:creator>
  <cp:lastModifiedBy>Jones</cp:lastModifiedBy>
  <cp:lastPrinted>2021-04-05T15:35:14Z</cp:lastPrinted>
  <dcterms:created xsi:type="dcterms:W3CDTF">2021-01-29T19:25:09Z</dcterms:created>
  <dcterms:modified xsi:type="dcterms:W3CDTF">2021-04-05T16:09:46Z</dcterms:modified>
</cp:coreProperties>
</file>