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Requested Info/"/>
    </mc:Choice>
  </mc:AlternateContent>
  <xr:revisionPtr revIDLastSave="128" documentId="8_{B44001B6-129F-434D-A889-041AB676108B}" xr6:coauthVersionLast="45" xr6:coauthVersionMax="45" xr10:uidLastSave="{38BD96AA-34C7-42BE-85AB-B3AD2B0C1720}"/>
  <bookViews>
    <workbookView xWindow="40960" yWindow="850" windowWidth="30710" windowHeight="18640" xr2:uid="{0F0EB818-65ED-4C8A-B59A-2B39947E76C3}"/>
  </bookViews>
  <sheets>
    <sheet name="24 mo Wholsale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1" i="1" l="1"/>
  <c r="S50" i="1"/>
  <c r="S49" i="1"/>
  <c r="S48" i="1"/>
  <c r="R37" i="1"/>
  <c r="P37" i="1"/>
  <c r="R39" i="1" s="1"/>
  <c r="R41" i="1" s="1"/>
  <c r="O51" i="1" l="1"/>
  <c r="O50" i="1"/>
  <c r="O49" i="1"/>
  <c r="O48" i="1"/>
  <c r="K51" i="1"/>
  <c r="K50" i="1"/>
  <c r="K49" i="1"/>
  <c r="K48" i="1"/>
  <c r="G48" i="1"/>
  <c r="G49" i="1"/>
  <c r="G50" i="1"/>
  <c r="G51" i="1"/>
  <c r="D37" i="1" l="1"/>
  <c r="F39" i="1" s="1"/>
  <c r="H37" i="1"/>
  <c r="J39" i="1" s="1"/>
  <c r="L37" i="1"/>
  <c r="N39" i="1" s="1"/>
  <c r="N41" i="1" s="1"/>
  <c r="F37" i="1"/>
  <c r="J37" i="1"/>
  <c r="N37" i="1"/>
  <c r="J41" i="1" l="1"/>
  <c r="F41" i="1"/>
  <c r="R43" i="1" s="1"/>
</calcChain>
</file>

<file path=xl/sharedStrings.xml><?xml version="1.0" encoding="utf-8"?>
<sst xmlns="http://schemas.openxmlformats.org/spreadsheetml/2006/main" count="27" uniqueCount="21">
  <si>
    <t>Henderson Water Utility</t>
  </si>
  <si>
    <t>PSC Case #2021-00067</t>
  </si>
  <si>
    <t>Henderson County Water District</t>
  </si>
  <si>
    <t>Consumption</t>
  </si>
  <si>
    <t>Billings</t>
  </si>
  <si>
    <t>North</t>
  </si>
  <si>
    <t>South</t>
  </si>
  <si>
    <t>Sebree</t>
  </si>
  <si>
    <t>Beech Grove</t>
  </si>
  <si>
    <t>New Rate/ 1000 gals</t>
  </si>
  <si>
    <t>Appendix B, Item #32</t>
  </si>
  <si>
    <t>Annual of Proposed Rate Change</t>
  </si>
  <si>
    <t>Usage &amp; Billing at Previous Rate</t>
  </si>
  <si>
    <t>Total Effect</t>
  </si>
  <si>
    <t>Proposed</t>
  </si>
  <si>
    <t>FY2020, Effective March/April 2021</t>
  </si>
  <si>
    <t>FY2019, Effective March/April 2020</t>
  </si>
  <si>
    <t>FY2018, Effective March/April 2019</t>
  </si>
  <si>
    <t>FY2016, Effective March/April 2017</t>
  </si>
  <si>
    <t>FY2017, Effective March/April 2018</t>
  </si>
  <si>
    <t>Rates/ 1000 gals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</si>
</sst>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41" fontId="0" fillId="0" borderId="0" xfId="0" applyNumberFormat="1"/>
    <xf numFmtId="17" fontId="3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44" fontId="0" fillId="0" borderId="1" xfId="0" applyNumberFormat="1" applyBorder="1"/>
    <xf numFmtId="0" fontId="4" fillId="0" borderId="0" xfId="0" applyFont="1"/>
    <xf numFmtId="164" fontId="0" fillId="0" borderId="0" xfId="0" applyNumberFormat="1"/>
    <xf numFmtId="10" fontId="5" fillId="0" borderId="0" xfId="1" applyNumberFormat="1" applyFont="1"/>
    <xf numFmtId="0" fontId="0" fillId="0" borderId="1" xfId="0" applyBorder="1" applyAlignment="1">
      <alignment horizontal="center"/>
    </xf>
    <xf numFmtId="44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EB57-5B18-411B-A686-A119BF68B8B2}">
  <sheetPr>
    <pageSetUpPr fitToPage="1"/>
  </sheetPr>
  <dimension ref="A1:S52"/>
  <sheetViews>
    <sheetView tabSelected="1" view="pageBreakPreview" zoomScaleNormal="100" zoomScaleSheetLayoutView="100" workbookViewId="0">
      <selection activeCell="P43" sqref="P43:R43"/>
    </sheetView>
  </sheetViews>
  <sheetFormatPr defaultRowHeight="14.5" x14ac:dyDescent="0.35"/>
  <cols>
    <col min="2" max="2" width="9.453125" bestFit="1" customWidth="1"/>
    <col min="4" max="4" width="14.36328125" customWidth="1"/>
    <col min="5" max="5" width="2.6328125" customWidth="1"/>
    <col min="6" max="6" width="15.36328125" customWidth="1"/>
    <col min="8" max="8" width="14.36328125" customWidth="1"/>
    <col min="9" max="9" width="2.6328125" customWidth="1"/>
    <col min="10" max="10" width="15.36328125" customWidth="1"/>
    <col min="12" max="12" width="14.36328125" customWidth="1"/>
    <col min="13" max="13" width="2.6328125" customWidth="1"/>
    <col min="14" max="14" width="15.36328125" customWidth="1"/>
    <col min="16" max="16" width="14.36328125" customWidth="1"/>
    <col min="17" max="17" width="2.6328125" customWidth="1"/>
    <col min="18" max="18" width="15.36328125" customWidth="1"/>
    <col min="19" max="19" width="8.7265625" customWidth="1"/>
    <col min="20" max="20" width="11.08984375" bestFit="1" customWidth="1"/>
  </cols>
  <sheetData>
    <row r="1" spans="1:18" x14ac:dyDescent="0.35">
      <c r="A1" s="1" t="s">
        <v>0</v>
      </c>
    </row>
    <row r="2" spans="1:18" x14ac:dyDescent="0.35">
      <c r="A2" s="1" t="s">
        <v>1</v>
      </c>
    </row>
    <row r="4" spans="1:18" x14ac:dyDescent="0.35">
      <c r="A4" t="s">
        <v>10</v>
      </c>
    </row>
    <row r="7" spans="1:18" x14ac:dyDescent="0.35">
      <c r="D7" s="11" t="s">
        <v>2</v>
      </c>
      <c r="E7" s="11"/>
      <c r="F7" s="11"/>
      <c r="G7" s="11"/>
      <c r="H7" s="11"/>
      <c r="I7" s="11"/>
      <c r="J7" s="11"/>
      <c r="L7" s="11" t="s">
        <v>8</v>
      </c>
      <c r="M7" s="11"/>
      <c r="N7" s="11"/>
      <c r="P7" s="11" t="s">
        <v>7</v>
      </c>
      <c r="Q7" s="11"/>
      <c r="R7" s="11"/>
    </row>
    <row r="9" spans="1:18" x14ac:dyDescent="0.35">
      <c r="D9" s="11" t="s">
        <v>5</v>
      </c>
      <c r="E9" s="11"/>
      <c r="F9" s="11"/>
      <c r="H9" s="11" t="s">
        <v>6</v>
      </c>
      <c r="I9" s="11"/>
      <c r="J9" s="11"/>
      <c r="L9" s="11"/>
      <c r="M9" s="11"/>
      <c r="N9" s="11"/>
      <c r="P9" s="11"/>
      <c r="Q9" s="11"/>
      <c r="R9" s="11"/>
    </row>
    <row r="10" spans="1:18" x14ac:dyDescent="0.35">
      <c r="D10" s="5" t="s">
        <v>3</v>
      </c>
      <c r="F10" s="5" t="s">
        <v>4</v>
      </c>
      <c r="H10" s="5" t="s">
        <v>3</v>
      </c>
      <c r="J10" s="5" t="s">
        <v>4</v>
      </c>
      <c r="L10" s="5" t="s">
        <v>3</v>
      </c>
      <c r="N10" s="5" t="s">
        <v>4</v>
      </c>
      <c r="P10" s="5" t="s">
        <v>3</v>
      </c>
      <c r="R10" s="5" t="s">
        <v>4</v>
      </c>
    </row>
    <row r="11" spans="1:18" hidden="1" x14ac:dyDescent="0.35">
      <c r="B11" s="3">
        <v>43312</v>
      </c>
      <c r="D11" s="2">
        <v>34091030.649999999</v>
      </c>
      <c r="F11" s="4">
        <v>102178.43000000001</v>
      </c>
      <c r="H11" s="2">
        <v>7119016.3904800005</v>
      </c>
      <c r="J11" s="4">
        <v>18303.349999999999</v>
      </c>
      <c r="L11" s="2">
        <v>7871481.8972800002</v>
      </c>
      <c r="N11" s="4">
        <v>20592.810000000001</v>
      </c>
      <c r="P11" s="2">
        <v>3904300</v>
      </c>
      <c r="R11" s="4">
        <v>9756.27</v>
      </c>
    </row>
    <row r="12" spans="1:18" hidden="1" x14ac:dyDescent="0.35">
      <c r="B12" s="3">
        <v>43343</v>
      </c>
      <c r="D12" s="2">
        <v>35928220.909999996</v>
      </c>
      <c r="F12" s="4">
        <v>187675.28000000003</v>
      </c>
      <c r="H12" s="2">
        <v>9686465.5038399994</v>
      </c>
      <c r="J12" s="4">
        <v>24904.400000000001</v>
      </c>
      <c r="L12" s="2">
        <v>9549362.5332800001</v>
      </c>
      <c r="N12" s="4">
        <v>24982.36</v>
      </c>
      <c r="P12" s="2">
        <v>3662000</v>
      </c>
      <c r="R12" s="4">
        <v>9150.7999999999993</v>
      </c>
    </row>
    <row r="13" spans="1:18" hidden="1" x14ac:dyDescent="0.35">
      <c r="B13" s="3">
        <v>43373</v>
      </c>
      <c r="D13" s="2">
        <v>41125993.247999996</v>
      </c>
      <c r="F13" s="4">
        <v>138397.54999999999</v>
      </c>
      <c r="H13" s="2">
        <v>2378633.30804</v>
      </c>
      <c r="J13" s="4">
        <v>6115.59</v>
      </c>
      <c r="L13" s="2">
        <v>8087451.9901999999</v>
      </c>
      <c r="N13" s="4">
        <v>21157.81</v>
      </c>
      <c r="P13" s="2">
        <v>3605200</v>
      </c>
      <c r="R13" s="4">
        <v>9008.8700000000008</v>
      </c>
    </row>
    <row r="14" spans="1:18" hidden="1" x14ac:dyDescent="0.35">
      <c r="B14" s="3">
        <v>43404</v>
      </c>
      <c r="D14" s="2">
        <v>37547781.948399998</v>
      </c>
      <c r="F14" s="4">
        <v>122209.36</v>
      </c>
      <c r="H14" s="2">
        <v>2240340.9347999999</v>
      </c>
      <c r="J14" s="4">
        <v>5760.0199999999995</v>
      </c>
      <c r="L14" s="2">
        <v>6960721.1067599999</v>
      </c>
      <c r="N14" s="4">
        <v>18797.240000000002</v>
      </c>
      <c r="P14" s="2">
        <v>3497400</v>
      </c>
      <c r="R14" s="4">
        <v>8739.48</v>
      </c>
    </row>
    <row r="15" spans="1:18" hidden="1" x14ac:dyDescent="0.35">
      <c r="B15" s="3">
        <v>43434</v>
      </c>
      <c r="D15" s="2">
        <v>36995090.000399999</v>
      </c>
      <c r="F15" s="4">
        <v>120709.95000000001</v>
      </c>
      <c r="H15" s="2">
        <v>2091239.21016</v>
      </c>
      <c r="J15" s="4">
        <v>5376.6900000000005</v>
      </c>
      <c r="L15" s="2">
        <v>6720858.2329600006</v>
      </c>
      <c r="N15" s="4">
        <v>16995.53</v>
      </c>
      <c r="P15" s="2">
        <v>3339800</v>
      </c>
      <c r="R15" s="4">
        <v>8345.67</v>
      </c>
    </row>
    <row r="16" spans="1:18" hidden="1" x14ac:dyDescent="0.35">
      <c r="B16" s="3">
        <v>43465</v>
      </c>
      <c r="D16" s="2">
        <v>37971281.299599998</v>
      </c>
      <c r="F16" s="4">
        <v>126456.71999999999</v>
      </c>
      <c r="H16" s="2">
        <v>2629881.5332800001</v>
      </c>
      <c r="J16" s="4">
        <v>6761.56</v>
      </c>
      <c r="L16" s="2">
        <v>6335843.3490800001</v>
      </c>
      <c r="N16" s="4">
        <v>16466.2</v>
      </c>
      <c r="P16" s="2">
        <v>2997700</v>
      </c>
      <c r="R16" s="4">
        <v>7490.81</v>
      </c>
    </row>
    <row r="17" spans="2:18" hidden="1" x14ac:dyDescent="0.35">
      <c r="B17" s="3">
        <v>43496</v>
      </c>
      <c r="D17" s="2">
        <v>40057082.338</v>
      </c>
      <c r="F17" s="4">
        <v>130199.95999999999</v>
      </c>
      <c r="H17" s="2">
        <v>1910629.5352800002</v>
      </c>
      <c r="J17" s="4">
        <v>4912.32</v>
      </c>
      <c r="L17" s="2">
        <v>6421143.7186400006</v>
      </c>
      <c r="N17" s="4">
        <v>16669.73</v>
      </c>
      <c r="P17" s="2">
        <v>2876400</v>
      </c>
      <c r="R17" s="4">
        <v>7187.7</v>
      </c>
    </row>
    <row r="18" spans="2:18" hidden="1" x14ac:dyDescent="0.35">
      <c r="B18" s="3">
        <v>43524</v>
      </c>
      <c r="D18" s="2">
        <v>37167594.806000002</v>
      </c>
      <c r="F18" s="4">
        <v>119537.22</v>
      </c>
      <c r="H18" s="2">
        <v>3006675.3256800002</v>
      </c>
      <c r="J18" s="4">
        <v>7730.27</v>
      </c>
      <c r="L18" s="2">
        <v>6616295.5244000005</v>
      </c>
      <c r="N18" s="4">
        <v>17182.46</v>
      </c>
      <c r="P18" s="2">
        <v>2762900</v>
      </c>
      <c r="R18" s="4">
        <v>6806.3700000000008</v>
      </c>
    </row>
    <row r="19" spans="2:18" hidden="1" x14ac:dyDescent="0.35">
      <c r="B19" s="3">
        <v>43555</v>
      </c>
      <c r="D19" s="2">
        <v>30515059.2212</v>
      </c>
      <c r="F19" s="4">
        <v>100029.64</v>
      </c>
      <c r="H19" s="2">
        <v>3894717.7769599999</v>
      </c>
      <c r="J19" s="4">
        <v>10013.52</v>
      </c>
      <c r="L19" s="2">
        <v>5698510.5256000003</v>
      </c>
      <c r="N19" s="4">
        <v>14908.03</v>
      </c>
      <c r="P19" s="2">
        <v>2528400</v>
      </c>
      <c r="R19" s="4">
        <v>6318.1</v>
      </c>
    </row>
    <row r="20" spans="2:18" hidden="1" x14ac:dyDescent="0.35">
      <c r="B20" s="3">
        <v>43585</v>
      </c>
      <c r="D20" s="2">
        <v>35001228.571999997</v>
      </c>
      <c r="F20" s="4">
        <v>113286.33</v>
      </c>
      <c r="H20" s="2">
        <v>3148842.6082800003</v>
      </c>
      <c r="J20" s="4">
        <v>7885.3499999999995</v>
      </c>
      <c r="L20" s="2">
        <v>6743112.77996</v>
      </c>
      <c r="N20" s="4">
        <v>16874.64</v>
      </c>
      <c r="P20" s="2">
        <v>2698300</v>
      </c>
      <c r="R20" s="4">
        <v>6569.49</v>
      </c>
    </row>
    <row r="21" spans="2:18" hidden="1" x14ac:dyDescent="0.35">
      <c r="B21" s="3">
        <v>43616</v>
      </c>
      <c r="D21" s="2">
        <v>34017126.234400004</v>
      </c>
      <c r="F21" s="4">
        <v>107205.81</v>
      </c>
      <c r="H21" s="2">
        <v>2085883.15784</v>
      </c>
      <c r="J21" s="4">
        <v>5223.4699999999993</v>
      </c>
      <c r="L21" s="2">
        <v>6670170.2294399999</v>
      </c>
      <c r="N21" s="4">
        <v>16692.099999999999</v>
      </c>
      <c r="P21" s="2">
        <v>2980100</v>
      </c>
      <c r="R21" s="4">
        <v>7580.86</v>
      </c>
    </row>
    <row r="22" spans="2:18" hidden="1" x14ac:dyDescent="0.35">
      <c r="B22" s="3">
        <v>43646</v>
      </c>
      <c r="D22" s="2">
        <v>39206000</v>
      </c>
      <c r="F22" s="4">
        <v>123540.27</v>
      </c>
      <c r="H22" s="2">
        <v>2230750.9081600001</v>
      </c>
      <c r="J22" s="4">
        <v>5358.99</v>
      </c>
      <c r="L22" s="2">
        <v>7265634.5824800003</v>
      </c>
      <c r="N22" s="4">
        <v>18182.25</v>
      </c>
      <c r="P22" s="2">
        <v>3005300</v>
      </c>
      <c r="R22" s="4">
        <v>7316.94</v>
      </c>
    </row>
    <row r="23" spans="2:18" x14ac:dyDescent="0.35">
      <c r="B23" s="3"/>
      <c r="D23" s="2"/>
      <c r="F23" s="4"/>
      <c r="H23" s="2"/>
      <c r="J23" s="4"/>
      <c r="L23" s="2"/>
      <c r="N23" s="4"/>
      <c r="P23" s="2"/>
      <c r="R23" s="4"/>
    </row>
    <row r="24" spans="2:18" x14ac:dyDescent="0.35">
      <c r="B24" s="3">
        <v>43677</v>
      </c>
      <c r="D24" s="2">
        <v>36221134</v>
      </c>
      <c r="F24" s="4">
        <v>114127.38</v>
      </c>
      <c r="H24" s="2">
        <v>2556356</v>
      </c>
      <c r="J24" s="4">
        <v>6400.69</v>
      </c>
      <c r="L24" s="2">
        <v>7583302.3448000001</v>
      </c>
      <c r="N24" s="4">
        <v>18977.21</v>
      </c>
      <c r="P24" s="2">
        <v>3354400</v>
      </c>
      <c r="R24" s="4">
        <v>8166.88</v>
      </c>
    </row>
    <row r="25" spans="2:18" x14ac:dyDescent="0.35">
      <c r="B25" s="3">
        <v>43708</v>
      </c>
      <c r="D25" s="2">
        <v>39275864</v>
      </c>
      <c r="F25" s="4">
        <v>123752.38</v>
      </c>
      <c r="H25" s="2">
        <v>2683622</v>
      </c>
      <c r="J25" s="4">
        <v>6719.35</v>
      </c>
      <c r="L25" s="2">
        <v>7687969.7806400005</v>
      </c>
      <c r="N25" s="4">
        <v>19239.14</v>
      </c>
      <c r="P25" s="2">
        <v>3546800</v>
      </c>
      <c r="R25" s="4">
        <v>8635.31</v>
      </c>
    </row>
    <row r="26" spans="2:18" x14ac:dyDescent="0.35">
      <c r="B26" s="3">
        <v>43738</v>
      </c>
      <c r="D26" s="2">
        <v>38142812</v>
      </c>
      <c r="F26" s="4">
        <v>120182.3</v>
      </c>
      <c r="H26" s="2">
        <v>2538634</v>
      </c>
      <c r="J26" s="4">
        <v>6356.32</v>
      </c>
      <c r="L26" s="2">
        <v>8252375.0146400006</v>
      </c>
      <c r="N26" s="4">
        <v>20651.57</v>
      </c>
      <c r="P26" s="2">
        <v>3664200</v>
      </c>
      <c r="R26" s="4">
        <v>9702.43</v>
      </c>
    </row>
    <row r="27" spans="2:18" x14ac:dyDescent="0.35">
      <c r="B27" s="3">
        <v>43769</v>
      </c>
      <c r="D27" s="2">
        <v>38255379</v>
      </c>
      <c r="F27" s="4">
        <v>120536.98</v>
      </c>
      <c r="H27" s="2">
        <v>2839097</v>
      </c>
      <c r="J27" s="4">
        <v>7108.63</v>
      </c>
      <c r="L27" s="2">
        <v>6224937.1595600005</v>
      </c>
      <c r="N27" s="4">
        <v>15577.9</v>
      </c>
      <c r="P27" s="2">
        <v>3708800</v>
      </c>
      <c r="R27" s="4">
        <v>9029.74</v>
      </c>
    </row>
    <row r="28" spans="2:18" x14ac:dyDescent="0.35">
      <c r="B28" s="3">
        <v>43799</v>
      </c>
      <c r="D28" s="2">
        <v>34087308</v>
      </c>
      <c r="F28" s="4">
        <v>107404.01</v>
      </c>
      <c r="H28" s="2">
        <v>3244204</v>
      </c>
      <c r="J28" s="4">
        <v>8122.9599999999991</v>
      </c>
      <c r="L28" s="2">
        <v>6481459.1513999999</v>
      </c>
      <c r="N28" s="4">
        <v>16219.85</v>
      </c>
      <c r="P28" s="2">
        <v>3455800</v>
      </c>
      <c r="R28" s="4">
        <v>8413.75</v>
      </c>
    </row>
    <row r="29" spans="2:18" x14ac:dyDescent="0.35">
      <c r="B29" s="3">
        <v>43830</v>
      </c>
      <c r="D29" s="2">
        <v>33987002</v>
      </c>
      <c r="F29" s="4">
        <v>107087.96</v>
      </c>
      <c r="H29" s="2">
        <v>2344066</v>
      </c>
      <c r="J29" s="4">
        <v>5869.16</v>
      </c>
      <c r="L29" s="2">
        <v>6454349.7469199998</v>
      </c>
      <c r="N29" s="4">
        <v>16152.01</v>
      </c>
      <c r="P29" s="2">
        <v>2966600</v>
      </c>
      <c r="R29" s="4">
        <v>7222.7300000000005</v>
      </c>
    </row>
    <row r="30" spans="2:18" x14ac:dyDescent="0.35">
      <c r="B30" s="3">
        <v>43861</v>
      </c>
      <c r="D30" s="2">
        <v>36502933</v>
      </c>
      <c r="F30" s="4">
        <v>115015.28</v>
      </c>
      <c r="H30" s="2">
        <v>1519944</v>
      </c>
      <c r="J30" s="4">
        <v>3805.69</v>
      </c>
      <c r="L30" s="2">
        <v>6153887.1806000005</v>
      </c>
      <c r="N30" s="4">
        <v>15400.1</v>
      </c>
      <c r="P30" s="2">
        <v>2962700</v>
      </c>
      <c r="R30" s="4">
        <v>6667.53</v>
      </c>
    </row>
    <row r="31" spans="2:18" x14ac:dyDescent="0.35">
      <c r="B31" s="3">
        <v>43890</v>
      </c>
      <c r="D31" s="2">
        <v>33566432</v>
      </c>
      <c r="F31" s="4">
        <v>105762.8</v>
      </c>
      <c r="H31" s="2">
        <v>2462527</v>
      </c>
      <c r="J31" s="4">
        <v>6165.77</v>
      </c>
      <c r="L31" s="2">
        <v>6771501.3533600001</v>
      </c>
      <c r="N31" s="4">
        <v>16938.89</v>
      </c>
      <c r="P31" s="2">
        <v>2963100</v>
      </c>
      <c r="R31" s="4">
        <v>7214.2000000000007</v>
      </c>
    </row>
    <row r="32" spans="2:18" x14ac:dyDescent="0.35">
      <c r="B32" s="3">
        <v>43921</v>
      </c>
      <c r="D32" s="2">
        <v>32097797</v>
      </c>
      <c r="F32" s="4">
        <v>101135.36</v>
      </c>
      <c r="H32" s="2">
        <v>2171213</v>
      </c>
      <c r="J32" s="4">
        <v>5436.36</v>
      </c>
      <c r="L32" s="2">
        <v>5909700.5662400005</v>
      </c>
      <c r="N32" s="4">
        <v>14789.02</v>
      </c>
      <c r="P32" s="2">
        <v>3418500</v>
      </c>
      <c r="R32" s="4">
        <v>8322.9599999999991</v>
      </c>
    </row>
    <row r="33" spans="1:19" x14ac:dyDescent="0.35">
      <c r="B33" s="3">
        <v>43951</v>
      </c>
      <c r="D33" s="2">
        <v>32947260</v>
      </c>
      <c r="F33" s="4">
        <v>98937.33</v>
      </c>
      <c r="H33" s="2">
        <v>2159955.26688</v>
      </c>
      <c r="J33" s="4">
        <v>6805.8</v>
      </c>
      <c r="L33" s="2">
        <v>6351178.4150800006</v>
      </c>
      <c r="N33" s="4">
        <v>17446.689999999999</v>
      </c>
      <c r="P33" s="2">
        <v>3353300</v>
      </c>
      <c r="R33" s="4">
        <v>8769.89</v>
      </c>
    </row>
    <row r="34" spans="1:19" x14ac:dyDescent="0.35">
      <c r="B34" s="3">
        <v>43982</v>
      </c>
      <c r="D34" s="2">
        <v>34916470</v>
      </c>
      <c r="F34" s="4">
        <v>104850.67</v>
      </c>
      <c r="H34" s="2">
        <v>2049123</v>
      </c>
      <c r="J34" s="4">
        <v>6456.58</v>
      </c>
      <c r="L34" s="2">
        <v>7041600.4890000001</v>
      </c>
      <c r="N34" s="4">
        <v>19343.28</v>
      </c>
      <c r="P34" s="2">
        <v>3353300</v>
      </c>
      <c r="R34" s="4">
        <v>8769.89</v>
      </c>
    </row>
    <row r="35" spans="1:19" x14ac:dyDescent="0.35">
      <c r="B35" s="3">
        <v>44012</v>
      </c>
      <c r="D35" s="6">
        <v>39273670</v>
      </c>
      <c r="F35" s="7">
        <v>117934.9</v>
      </c>
      <c r="H35" s="6">
        <v>2376846</v>
      </c>
      <c r="J35" s="7">
        <v>7489.21</v>
      </c>
      <c r="L35" s="6">
        <v>6507670.8934800001</v>
      </c>
      <c r="N35" s="7">
        <v>17876.57</v>
      </c>
      <c r="P35" s="6">
        <v>3525500</v>
      </c>
      <c r="R35" s="7">
        <v>9220.24</v>
      </c>
    </row>
    <row r="37" spans="1:19" x14ac:dyDescent="0.35">
      <c r="A37" t="s">
        <v>12</v>
      </c>
      <c r="D37" s="2">
        <f>SUM(D24:D35)</f>
        <v>429274061</v>
      </c>
      <c r="F37" s="4">
        <f>SUM(F24:F36)</f>
        <v>1336727.3499999999</v>
      </c>
      <c r="H37" s="2">
        <f>SUM(H24:H35)</f>
        <v>28945587.266879998</v>
      </c>
      <c r="J37" s="4">
        <f>SUM(J24:J36)</f>
        <v>76736.520000000019</v>
      </c>
      <c r="L37" s="2">
        <f>SUM(L24:L35)</f>
        <v>81419932.095719993</v>
      </c>
      <c r="N37" s="4">
        <f>SUM(N24:N36)</f>
        <v>208612.22999999998</v>
      </c>
      <c r="P37" s="2">
        <f>SUM(P24:P35)</f>
        <v>40273000</v>
      </c>
      <c r="R37" s="4">
        <f>SUM(R24:R36)</f>
        <v>100135.55</v>
      </c>
    </row>
    <row r="39" spans="1:19" x14ac:dyDescent="0.35">
      <c r="A39" t="s">
        <v>9</v>
      </c>
      <c r="D39">
        <v>3.5028999999999999</v>
      </c>
      <c r="F39" s="7">
        <f>(D37/1000)*D39</f>
        <v>1503704.1082768999</v>
      </c>
      <c r="H39">
        <v>3.2549000000000001</v>
      </c>
      <c r="J39" s="7">
        <f>(H37/1000)*H39</f>
        <v>94214.991994967699</v>
      </c>
      <c r="L39">
        <v>3.3919000000000001</v>
      </c>
      <c r="N39" s="7">
        <f>(L37/1000)*L39</f>
        <v>276168.26767547266</v>
      </c>
      <c r="P39">
        <v>3.1899000000000002</v>
      </c>
      <c r="R39" s="7">
        <f>(P37/1000)*P39</f>
        <v>128466.84270000001</v>
      </c>
    </row>
    <row r="41" spans="1:19" ht="15" thickBot="1" x14ac:dyDescent="0.4">
      <c r="A41" t="s">
        <v>11</v>
      </c>
      <c r="F41" s="12">
        <f>F39-F37</f>
        <v>166976.75827690004</v>
      </c>
      <c r="J41" s="12">
        <f>J39-J37</f>
        <v>17478.47199496768</v>
      </c>
      <c r="N41" s="12">
        <f>N39-N37</f>
        <v>67556.037675472675</v>
      </c>
      <c r="R41" s="12">
        <f>R39-R37</f>
        <v>28331.292700000005</v>
      </c>
    </row>
    <row r="42" spans="1:19" ht="15" thickTop="1" x14ac:dyDescent="0.35"/>
    <row r="43" spans="1:19" ht="15" thickBot="1" x14ac:dyDescent="0.4">
      <c r="P43" t="s">
        <v>13</v>
      </c>
      <c r="R43" s="12">
        <f>F41+J41+N41+R41</f>
        <v>280342.56064734037</v>
      </c>
    </row>
    <row r="44" spans="1:19" ht="15" thickTop="1" x14ac:dyDescent="0.35"/>
    <row r="47" spans="1:19" x14ac:dyDescent="0.35">
      <c r="A47" s="8" t="s">
        <v>20</v>
      </c>
    </row>
    <row r="48" spans="1:19" x14ac:dyDescent="0.35">
      <c r="A48" t="s">
        <v>14</v>
      </c>
      <c r="B48" t="s">
        <v>15</v>
      </c>
      <c r="F48">
        <v>3.5028999999999999</v>
      </c>
      <c r="G48" s="10">
        <f t="shared" ref="G48:G50" si="0">(F48-F49)/F49</f>
        <v>0.1665057111458923</v>
      </c>
      <c r="J48">
        <v>3.2549000000000001</v>
      </c>
      <c r="K48" s="10">
        <f t="shared" ref="K48:K50" si="1">(J48-J49)/J49</f>
        <v>0.21369975389663665</v>
      </c>
      <c r="N48">
        <v>3.3919000000000001</v>
      </c>
      <c r="O48" s="10">
        <f t="shared" ref="O48:O50" si="2">(N48-N49)/N49</f>
        <v>0.23476519839825274</v>
      </c>
      <c r="R48">
        <v>3.1899000000000002</v>
      </c>
      <c r="S48" s="10">
        <f t="shared" ref="S48:S50" si="3">(R48-R49)/R49</f>
        <v>0.2197071081711468</v>
      </c>
    </row>
    <row r="49" spans="2:19" x14ac:dyDescent="0.35">
      <c r="B49" t="s">
        <v>16</v>
      </c>
      <c r="F49">
        <v>3.0028999999999999</v>
      </c>
      <c r="G49" s="10">
        <f t="shared" si="0"/>
        <v>-4.6970706782189259E-2</v>
      </c>
      <c r="J49">
        <v>2.6818</v>
      </c>
      <c r="K49" s="10">
        <f t="shared" si="1"/>
        <v>7.1049163305243898E-2</v>
      </c>
      <c r="N49" s="9">
        <v>2.7469999999999999</v>
      </c>
      <c r="O49" s="10">
        <f t="shared" si="2"/>
        <v>9.743917542247614E-2</v>
      </c>
      <c r="R49">
        <v>2.6153</v>
      </c>
      <c r="S49" s="10">
        <f t="shared" si="3"/>
        <v>7.4133399047149606E-2</v>
      </c>
    </row>
    <row r="50" spans="2:19" x14ac:dyDescent="0.35">
      <c r="B50" t="s">
        <v>17</v>
      </c>
      <c r="F50">
        <v>3.1509</v>
      </c>
      <c r="G50" s="10">
        <f t="shared" si="0"/>
        <v>-1.7309131736526911E-2</v>
      </c>
      <c r="J50">
        <v>2.5038999999999998</v>
      </c>
      <c r="K50" s="10">
        <f t="shared" si="1"/>
        <v>-2.6023027851252684E-2</v>
      </c>
      <c r="N50">
        <v>2.5030999999999999</v>
      </c>
      <c r="O50" s="10">
        <f t="shared" si="2"/>
        <v>-4.3340340149054059E-2</v>
      </c>
      <c r="R50">
        <v>2.4348000000000001</v>
      </c>
      <c r="S50" s="10">
        <f t="shared" si="3"/>
        <v>-2.5378272356096437E-2</v>
      </c>
    </row>
    <row r="51" spans="2:19" x14ac:dyDescent="0.35">
      <c r="B51" t="s">
        <v>19</v>
      </c>
      <c r="F51">
        <v>3.2063999999999999</v>
      </c>
      <c r="G51" s="10">
        <f>(F51-F52)/F52</f>
        <v>0.17368864160474393</v>
      </c>
      <c r="J51">
        <v>2.5708000000000002</v>
      </c>
      <c r="K51" s="10">
        <f>(J51-J52)/J52</f>
        <v>8.7570860478890053E-2</v>
      </c>
      <c r="N51">
        <v>2.6164999999999998</v>
      </c>
      <c r="O51" s="10">
        <f>(N51-N52)/N52</f>
        <v>3.738799460788185E-2</v>
      </c>
      <c r="R51">
        <v>2.4982000000000002</v>
      </c>
      <c r="S51" s="10">
        <f>(R51-R52)/R52</f>
        <v>9.0678891071818368E-2</v>
      </c>
    </row>
    <row r="52" spans="2:19" x14ac:dyDescent="0.35">
      <c r="B52" t="s">
        <v>18</v>
      </c>
      <c r="F52">
        <v>2.7319</v>
      </c>
      <c r="J52">
        <v>2.3637999999999999</v>
      </c>
      <c r="N52">
        <v>2.5222000000000002</v>
      </c>
      <c r="R52">
        <v>2.2905000000000002</v>
      </c>
    </row>
  </sheetData>
  <mergeCells count="7">
    <mergeCell ref="L7:N7"/>
    <mergeCell ref="L9:N9"/>
    <mergeCell ref="D9:F9"/>
    <mergeCell ref="H9:J9"/>
    <mergeCell ref="D7:J7"/>
    <mergeCell ref="P9:R9"/>
    <mergeCell ref="P7:R7"/>
  </mergeCells>
  <phoneticPr fontId="2" type="noConversion"/>
  <pageMargins left="0.7" right="0.7" top="0.75" bottom="0.75" header="0.3" footer="0.3"/>
  <pageSetup scale="64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31B9E-0E27-4D55-8917-249490F4D132}">
  <ds:schemaRefs>
    <ds:schemaRef ds:uri="http://schemas.microsoft.com/office/2006/metadata/properties"/>
    <ds:schemaRef ds:uri="http://www.w3.org/XML/1998/namespace"/>
    <ds:schemaRef ds:uri="http://purl.org/dc/terms/"/>
    <ds:schemaRef ds:uri="357662bf-70f6-47fb-9a9e-a5e2b80726e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31c9d98-8f1d-4b0d-a491-52ddac351d6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10BFE0-A9DD-413D-AA82-0BFCD20B6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D82F7-A9ED-44D7-9C47-9398E1779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 mo Wholsale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cp:lastPrinted>2021-03-08T18:37:17Z</cp:lastPrinted>
  <dcterms:created xsi:type="dcterms:W3CDTF">2021-03-05T20:55:31Z</dcterms:created>
  <dcterms:modified xsi:type="dcterms:W3CDTF">2021-03-10T19:47:47Z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