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server2\KPSC Cases\0.0 - BR 2021 - 00061 MRSM Annual Reporting\DRAFT App and Testimony\Smith Exhibits\"/>
    </mc:Choice>
  </mc:AlternateContent>
  <bookViews>
    <workbookView xWindow="0" yWindow="0" windowWidth="28800" windowHeight="11370"/>
  </bookViews>
  <sheets>
    <sheet name="Exhibit 6" sheetId="1" r:id="rId1"/>
  </sheets>
  <definedNames>
    <definedName name="_xlnm.Print_Area" localSheetId="0">'Exhibit 6'!$A$1:$K$47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G21" i="1"/>
  <c r="H21" i="1"/>
  <c r="I33" i="1"/>
  <c r="I34" i="1"/>
  <c r="H31" i="1"/>
  <c r="G31" i="1"/>
  <c r="I31" i="1" l="1"/>
  <c r="I30" i="1"/>
  <c r="I28" i="1"/>
  <c r="I35" i="1" s="1"/>
  <c r="I27" i="1"/>
  <c r="I24" i="1"/>
  <c r="I21" i="1"/>
  <c r="I20" i="1"/>
  <c r="I17" i="1"/>
  <c r="I16" i="1"/>
  <c r="I14" i="1"/>
  <c r="I23" i="1" l="1"/>
  <c r="H34" i="1"/>
  <c r="G34" i="1"/>
  <c r="H17" i="1"/>
  <c r="H33" i="1" s="1"/>
  <c r="G17" i="1"/>
  <c r="G33" i="1" s="1"/>
  <c r="I13" i="1"/>
  <c r="I8" i="1"/>
  <c r="I7" i="1"/>
  <c r="H35" i="1" l="1"/>
  <c r="G35" i="1"/>
</calcChain>
</file>

<file path=xl/sharedStrings.xml><?xml version="1.0" encoding="utf-8"?>
<sst xmlns="http://schemas.openxmlformats.org/spreadsheetml/2006/main" count="69" uniqueCount="60">
  <si>
    <t>Big Rivers Electric Corporation</t>
  </si>
  <si>
    <r>
      <rPr>
        <b/>
        <u/>
        <sz val="12"/>
        <rFont val="Times New Roman"/>
        <family val="1"/>
      </rPr>
      <t>Amounts &amp; Terms</t>
    </r>
    <r>
      <rPr>
        <b/>
        <sz val="12"/>
        <rFont val="Times New Roman"/>
        <family val="1"/>
      </rPr>
      <t>:</t>
    </r>
  </si>
  <si>
    <t>Total Facility Amount:</t>
  </si>
  <si>
    <t>Term (Years):</t>
  </si>
  <si>
    <t>Secured/ Unsecured:</t>
  </si>
  <si>
    <t>Secured</t>
  </si>
  <si>
    <r>
      <t>Fees</t>
    </r>
    <r>
      <rPr>
        <b/>
        <sz val="12"/>
        <rFont val="Times New Roman"/>
        <family val="1"/>
      </rPr>
      <t>:</t>
    </r>
  </si>
  <si>
    <t>One-Time/ Up-Front Fee:</t>
  </si>
  <si>
    <t>Arranger Fee (% of Total Facility)</t>
  </si>
  <si>
    <t xml:space="preserve">   Arranger Fee ($ Amt.)</t>
  </si>
  <si>
    <r>
      <t>Upfront Fee (% of Total Facility)</t>
    </r>
    <r>
      <rPr>
        <i/>
        <sz val="12"/>
        <color theme="1"/>
        <rFont val="Times New Roman"/>
        <family val="1"/>
      </rPr>
      <t xml:space="preserve"> </t>
    </r>
  </si>
  <si>
    <t xml:space="preserve">   Upfront Fee ($ Amt.)</t>
  </si>
  <si>
    <t>Annual Fees:</t>
  </si>
  <si>
    <r>
      <t xml:space="preserve">Annual Facility Fee (% of Total Facility) </t>
    </r>
    <r>
      <rPr>
        <i/>
        <sz val="12"/>
        <rFont val="Times New Roman"/>
        <family val="1"/>
      </rPr>
      <t>(per Pricing Grid)</t>
    </r>
    <r>
      <rPr>
        <i/>
        <vertAlign val="superscript"/>
        <sz val="12"/>
        <rFont val="Times New Roman"/>
        <family val="1"/>
      </rPr>
      <t>(1)</t>
    </r>
  </si>
  <si>
    <r>
      <t xml:space="preserve">   Annual Facility Fee ($ Amt.)</t>
    </r>
    <r>
      <rPr>
        <i/>
        <vertAlign val="superscript"/>
        <sz val="12"/>
        <rFont val="Times New Roman"/>
        <family val="1"/>
      </rPr>
      <t>(1)</t>
    </r>
  </si>
  <si>
    <t xml:space="preserve">Annual Admin. Fee (% of Total Facility) </t>
  </si>
  <si>
    <t xml:space="preserve">   Annual Admin. Fee ($ Amt.)</t>
  </si>
  <si>
    <t>Letter of Credit (L/C) Fees:</t>
  </si>
  <si>
    <t>L/C Fronting Fee (% of Total L/Cs Outstanding)</t>
  </si>
  <si>
    <t>Total Upfront Fees (one-time fees)</t>
  </si>
  <si>
    <t>Total Annual Fees</t>
  </si>
  <si>
    <t>(1)</t>
  </si>
  <si>
    <t>Ratings</t>
  </si>
  <si>
    <t>BREC Rates</t>
  </si>
  <si>
    <t>Pricing
Level</t>
  </si>
  <si>
    <t>S&amp;P</t>
  </si>
  <si>
    <t>Moody's</t>
  </si>
  <si>
    <t>Fitch</t>
  </si>
  <si>
    <t>L/C Part. Fee
&amp; LIBO
Margin</t>
  </si>
  <si>
    <t>I.</t>
  </si>
  <si>
    <t>II.</t>
  </si>
  <si>
    <t>BBB</t>
  </si>
  <si>
    <t>Baa2</t>
  </si>
  <si>
    <t>III.</t>
  </si>
  <si>
    <t>BBB-</t>
  </si>
  <si>
    <t>Baa3</t>
  </si>
  <si>
    <t>IV.</t>
  </si>
  <si>
    <t>BB+</t>
  </si>
  <si>
    <t>Ba1</t>
  </si>
  <si>
    <t>V.</t>
  </si>
  <si>
    <t>BB</t>
  </si>
  <si>
    <t>Ba2</t>
  </si>
  <si>
    <t>VI.</t>
  </si>
  <si>
    <t>≤ BB-</t>
  </si>
  <si>
    <t>≤ Ba3</t>
  </si>
  <si>
    <t>Annual 
Facility Fee</t>
  </si>
  <si>
    <t>VII.</t>
  </si>
  <si>
    <t>BBB+</t>
  </si>
  <si>
    <t>Baa1</t>
  </si>
  <si>
    <t>≥ A-</t>
  </si>
  <si>
    <t>≥ A3</t>
  </si>
  <si>
    <t>Difference</t>
  </si>
  <si>
    <t xml:space="preserve">   L/C Fronting Fee (Annual $ Amt. Assuming $5MM L/Cs Outstanding)</t>
  </si>
  <si>
    <t>Total Letter of Credit Fees (assuming $5MM outstanding)</t>
  </si>
  <si>
    <t>$150m Facility-Investment Grade 
Level IV</t>
  </si>
  <si>
    <t>$150m Facility-
Non-Investment Grade
 Level V</t>
  </si>
  <si>
    <r>
      <t xml:space="preserve">L/C Participant Fee (% of Total L/Cs Outstanding) (per Pricing Grid) </t>
    </r>
    <r>
      <rPr>
        <i/>
        <vertAlign val="superscript"/>
        <sz val="12"/>
        <color theme="1"/>
        <rFont val="Times New Roman"/>
        <family val="1"/>
      </rPr>
      <t>(1)</t>
    </r>
  </si>
  <si>
    <t xml:space="preserve">Based on Big Rivers' current credit ratings and ratings-based pricing grid per existing 2020 agreement (see below). </t>
  </si>
  <si>
    <r>
      <rPr>
        <i/>
        <sz val="12"/>
        <color theme="1"/>
        <rFont val="Times New Roman"/>
        <family val="1"/>
      </rPr>
      <t>= Big Riverss current credit ratings and applicable Pricing Level as of 2/19/2021.</t>
    </r>
  </si>
  <si>
    <t>Interest Savings Attributable to Investment Grade Credit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</si>
</sst>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.000_);_(&quot;$&quot;* \(#,##0.000\);_(&quot;$&quot;* &quot;-&quot;?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000_);_(* \(#,##0.0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2"/>
      <color rgb="FFFF0000"/>
      <name val="Sitka Display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i/>
      <vertAlign val="superscript"/>
      <sz val="12"/>
      <name val="Times New Roman"/>
      <family val="1"/>
    </font>
    <font>
      <i/>
      <sz val="12"/>
      <color rgb="FFFF0000"/>
      <name val="Times New Roman"/>
      <family val="1"/>
    </font>
    <font>
      <i/>
      <vertAlign val="superscript"/>
      <sz val="12"/>
      <color theme="1"/>
      <name val="Times New Roman"/>
      <family val="1"/>
    </font>
    <font>
      <i/>
      <u/>
      <vertAlign val="superscript"/>
      <sz val="12"/>
      <color rgb="FFFF0000"/>
      <name val="Times New Roman"/>
      <family val="1"/>
    </font>
    <font>
      <i/>
      <vertAlign val="superscript"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right" vertical="top"/>
    </xf>
    <xf numFmtId="0" fontId="6" fillId="2" borderId="0" xfId="0" applyFont="1" applyFill="1"/>
    <xf numFmtId="164" fontId="4" fillId="2" borderId="0" xfId="3" applyNumberFormat="1" applyFont="1" applyFill="1"/>
    <xf numFmtId="0" fontId="7" fillId="2" borderId="0" xfId="0" applyFont="1" applyFill="1"/>
    <xf numFmtId="165" fontId="4" fillId="2" borderId="0" xfId="0" applyNumberFormat="1" applyFont="1" applyFill="1"/>
    <xf numFmtId="0" fontId="3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3" fillId="2" borderId="0" xfId="0" applyFont="1" applyFill="1" applyBorder="1"/>
    <xf numFmtId="0" fontId="9" fillId="2" borderId="3" xfId="0" applyFont="1" applyFill="1" applyBorder="1"/>
    <xf numFmtId="0" fontId="6" fillId="2" borderId="4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3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6" fillId="2" borderId="7" xfId="0" applyFont="1" applyFill="1" applyBorder="1"/>
    <xf numFmtId="0" fontId="6" fillId="2" borderId="0" xfId="0" applyFont="1" applyFill="1" applyBorder="1"/>
    <xf numFmtId="0" fontId="4" fillId="2" borderId="8" xfId="0" applyFont="1" applyFill="1" applyBorder="1"/>
    <xf numFmtId="166" fontId="11" fillId="2" borderId="9" xfId="2" applyNumberFormat="1" applyFont="1" applyFill="1" applyBorder="1" applyAlignment="1">
      <alignment horizontal="right"/>
    </xf>
    <xf numFmtId="166" fontId="7" fillId="2" borderId="9" xfId="2" applyNumberFormat="1" applyFont="1" applyFill="1" applyBorder="1" applyAlignment="1">
      <alignment horizontal="right"/>
    </xf>
    <xf numFmtId="166" fontId="12" fillId="2" borderId="0" xfId="2" applyNumberFormat="1" applyFont="1" applyFill="1"/>
    <xf numFmtId="0" fontId="11" fillId="2" borderId="0" xfId="0" applyFont="1" applyFill="1" applyBorder="1"/>
    <xf numFmtId="0" fontId="11" fillId="2" borderId="8" xfId="0" applyFont="1" applyFill="1" applyBorder="1"/>
    <xf numFmtId="167" fontId="11" fillId="2" borderId="9" xfId="1" applyNumberFormat="1" applyFont="1" applyFill="1" applyBorder="1" applyAlignment="1">
      <alignment horizontal="right"/>
    </xf>
    <xf numFmtId="167" fontId="7" fillId="2" borderId="9" xfId="1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13" fillId="2" borderId="9" xfId="0" applyFont="1" applyFill="1" applyBorder="1" applyAlignment="1">
      <alignment horizontal="right"/>
    </xf>
    <xf numFmtId="0" fontId="10" fillId="2" borderId="7" xfId="0" applyFont="1" applyFill="1" applyBorder="1"/>
    <xf numFmtId="0" fontId="9" fillId="2" borderId="0" xfId="0" applyFont="1" applyFill="1" applyBorder="1"/>
    <xf numFmtId="10" fontId="7" fillId="2" borderId="9" xfId="3" applyNumberFormat="1" applyFont="1" applyFill="1" applyBorder="1" applyAlignment="1">
      <alignment horizontal="right"/>
    </xf>
    <xf numFmtId="0" fontId="9" fillId="2" borderId="7" xfId="0" applyFont="1" applyFill="1" applyBorder="1"/>
    <xf numFmtId="164" fontId="11" fillId="2" borderId="9" xfId="3" applyNumberFormat="1" applyFont="1" applyFill="1" applyBorder="1" applyAlignment="1">
      <alignment horizontal="right"/>
    </xf>
    <xf numFmtId="164" fontId="7" fillId="2" borderId="9" xfId="3" applyNumberFormat="1" applyFont="1" applyFill="1" applyBorder="1" applyAlignment="1">
      <alignment horizontal="right"/>
    </xf>
    <xf numFmtId="0" fontId="8" fillId="2" borderId="0" xfId="0" applyFont="1" applyFill="1"/>
    <xf numFmtId="0" fontId="13" fillId="2" borderId="7" xfId="0" applyFont="1" applyFill="1" applyBorder="1"/>
    <xf numFmtId="0" fontId="13" fillId="2" borderId="0" xfId="0" applyFont="1" applyFill="1" applyBorder="1"/>
    <xf numFmtId="0" fontId="12" fillId="2" borderId="0" xfId="0" applyFont="1" applyFill="1"/>
    <xf numFmtId="164" fontId="14" fillId="2" borderId="9" xfId="3" applyNumberFormat="1" applyFont="1" applyFill="1" applyBorder="1" applyAlignment="1">
      <alignment horizontal="right"/>
    </xf>
    <xf numFmtId="44" fontId="12" fillId="2" borderId="0" xfId="0" applyNumberFormat="1" applyFont="1" applyFill="1"/>
    <xf numFmtId="44" fontId="4" fillId="2" borderId="0" xfId="0" applyNumberFormat="1" applyFont="1" applyFill="1"/>
    <xf numFmtId="0" fontId="12" fillId="2" borderId="0" xfId="0" applyFont="1" applyFill="1" applyBorder="1"/>
    <xf numFmtId="0" fontId="12" fillId="2" borderId="8" xfId="0" applyFont="1" applyFill="1" applyBorder="1"/>
    <xf numFmtId="166" fontId="16" fillId="2" borderId="9" xfId="2" applyNumberFormat="1" applyFont="1" applyFill="1" applyBorder="1" applyAlignment="1">
      <alignment horizontal="right"/>
    </xf>
    <xf numFmtId="0" fontId="9" fillId="2" borderId="10" xfId="0" applyFont="1" applyFill="1" applyBorder="1"/>
    <xf numFmtId="0" fontId="9" fillId="2" borderId="11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164" fontId="14" fillId="2" borderId="13" xfId="3" applyNumberFormat="1" applyFont="1" applyFill="1" applyBorder="1" applyAlignment="1">
      <alignment horizontal="right"/>
    </xf>
    <xf numFmtId="164" fontId="7" fillId="2" borderId="13" xfId="3" applyNumberFormat="1" applyFont="1" applyFill="1" applyBorder="1" applyAlignment="1">
      <alignment horizontal="right"/>
    </xf>
    <xf numFmtId="0" fontId="9" fillId="2" borderId="14" xfId="0" applyFont="1" applyFill="1" applyBorder="1"/>
    <xf numFmtId="0" fontId="9" fillId="2" borderId="15" xfId="0" applyFont="1" applyFill="1" applyBorder="1"/>
    <xf numFmtId="0" fontId="3" fillId="2" borderId="15" xfId="0" applyFont="1" applyFill="1" applyBorder="1"/>
    <xf numFmtId="0" fontId="4" fillId="2" borderId="15" xfId="0" applyFont="1" applyFill="1" applyBorder="1"/>
    <xf numFmtId="166" fontId="4" fillId="2" borderId="1" xfId="2" applyNumberFormat="1" applyFont="1" applyFill="1" applyBorder="1" applyAlignment="1">
      <alignment horizontal="center"/>
    </xf>
    <xf numFmtId="166" fontId="4" fillId="2" borderId="0" xfId="0" applyNumberFormat="1" applyFont="1" applyFill="1" applyBorder="1"/>
    <xf numFmtId="0" fontId="9" fillId="2" borderId="0" xfId="0" applyFont="1" applyFill="1"/>
    <xf numFmtId="164" fontId="4" fillId="2" borderId="0" xfId="3" applyNumberFormat="1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5" fillId="2" borderId="0" xfId="0" quotePrefix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0" fontId="4" fillId="3" borderId="1" xfId="0" applyFont="1" applyFill="1" applyBorder="1"/>
    <xf numFmtId="0" fontId="4" fillId="2" borderId="0" xfId="0" quotePrefix="1" applyFont="1" applyFill="1"/>
    <xf numFmtId="0" fontId="19" fillId="2" borderId="0" xfId="0" applyFont="1" applyFill="1" applyAlignment="1">
      <alignment horizontal="right"/>
    </xf>
    <xf numFmtId="43" fontId="0" fillId="0" borderId="0" xfId="1" applyFont="1"/>
    <xf numFmtId="43" fontId="20" fillId="4" borderId="18" xfId="1" applyFont="1" applyFill="1" applyBorder="1" applyAlignment="1">
      <alignment horizontal="center" wrapText="1"/>
    </xf>
    <xf numFmtId="43" fontId="2" fillId="4" borderId="8" xfId="1" applyFont="1" applyFill="1" applyBorder="1" applyAlignment="1">
      <alignment horizontal="center" wrapText="1"/>
    </xf>
    <xf numFmtId="43" fontId="2" fillId="4" borderId="7" xfId="1" applyFont="1" applyFill="1" applyBorder="1" applyAlignment="1">
      <alignment horizontal="center" wrapText="1"/>
    </xf>
    <xf numFmtId="43" fontId="2" fillId="4" borderId="19" xfId="1" applyFont="1" applyFill="1" applyBorder="1" applyAlignment="1">
      <alignment horizontal="center" wrapText="1"/>
    </xf>
    <xf numFmtId="43" fontId="2" fillId="4" borderId="9" xfId="1" applyFont="1" applyFill="1" applyBorder="1" applyAlignment="1">
      <alignment horizontal="center" wrapText="1"/>
    </xf>
    <xf numFmtId="0" fontId="14" fillId="2" borderId="0" xfId="0" applyFont="1" applyFill="1"/>
    <xf numFmtId="0" fontId="21" fillId="0" borderId="1" xfId="1" applyNumberFormat="1" applyFont="1" applyBorder="1" applyAlignment="1">
      <alignment horizontal="center"/>
    </xf>
    <xf numFmtId="43" fontId="22" fillId="0" borderId="1" xfId="1" applyFont="1" applyBorder="1" applyAlignment="1">
      <alignment horizontal="center"/>
    </xf>
    <xf numFmtId="164" fontId="0" fillId="0" borderId="1" xfId="3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8" fontId="0" fillId="0" borderId="1" xfId="1" applyNumberFormat="1" applyFont="1" applyBorder="1" applyAlignment="1">
      <alignment horizontal="center"/>
    </xf>
    <xf numFmtId="43" fontId="0" fillId="3" borderId="1" xfId="1" applyFont="1" applyFill="1" applyBorder="1" applyAlignment="1">
      <alignment horizontal="center"/>
    </xf>
    <xf numFmtId="0" fontId="21" fillId="3" borderId="1" xfId="1" applyNumberFormat="1" applyFont="1" applyFill="1" applyBorder="1" applyAlignment="1">
      <alignment horizontal="center"/>
    </xf>
    <xf numFmtId="164" fontId="0" fillId="3" borderId="1" xfId="3" applyNumberFormat="1" applyFont="1" applyFill="1" applyBorder="1" applyAlignment="1">
      <alignment horizontal="center"/>
    </xf>
    <xf numFmtId="0" fontId="21" fillId="2" borderId="1" xfId="1" applyNumberFormat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164" fontId="0" fillId="2" borderId="1" xfId="3" applyNumberFormat="1" applyFont="1" applyFill="1" applyBorder="1" applyAlignment="1">
      <alignment horizontal="center"/>
    </xf>
    <xf numFmtId="43" fontId="22" fillId="2" borderId="1" xfId="1" applyFont="1" applyFill="1" applyBorder="1" applyAlignment="1">
      <alignment horizontal="center"/>
    </xf>
    <xf numFmtId="0" fontId="21" fillId="2" borderId="0" xfId="1" applyNumberFormat="1" applyFont="1" applyFill="1" applyBorder="1" applyAlignment="1">
      <alignment horizontal="center"/>
    </xf>
    <xf numFmtId="43" fontId="22" fillId="2" borderId="0" xfId="1" applyFont="1" applyFill="1" applyBorder="1" applyAlignment="1">
      <alignment horizontal="center"/>
    </xf>
    <xf numFmtId="43" fontId="2" fillId="4" borderId="21" xfId="1" applyFont="1" applyFill="1" applyBorder="1" applyAlignment="1">
      <alignment horizontal="center" wrapText="1"/>
    </xf>
    <xf numFmtId="164" fontId="0" fillId="2" borderId="0" xfId="3" applyNumberFormat="1" applyFont="1" applyFill="1" applyBorder="1" applyAlignment="1">
      <alignment horizontal="center"/>
    </xf>
    <xf numFmtId="0" fontId="23" fillId="2" borderId="0" xfId="0" applyFont="1" applyFill="1"/>
    <xf numFmtId="43" fontId="2" fillId="4" borderId="16" xfId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49"/>
  <sheetViews>
    <sheetView tabSelected="1" workbookViewId="0">
      <pane xSplit="6" ySplit="4" topLeftCell="G9" activePane="bottomRight" state="frozen"/>
      <selection pane="topRight" activeCell="G1" sqref="G1"/>
      <selection pane="bottomLeft" activeCell="A5" sqref="A5"/>
      <selection pane="bottomRight" activeCell="D38" sqref="D38"/>
    </sheetView>
  </sheetViews>
  <sheetFormatPr defaultColWidth="9.140625" defaultRowHeight="15.75" x14ac:dyDescent="0.25"/>
  <cols>
    <col min="1" max="1" width="1.5703125" style="2" customWidth="1"/>
    <col min="2" max="3" width="3.140625" style="2" customWidth="1"/>
    <col min="4" max="4" width="25.5703125" style="2" customWidth="1"/>
    <col min="5" max="5" width="26.28515625" style="2" customWidth="1"/>
    <col min="6" max="6" width="15.140625" style="2" customWidth="1"/>
    <col min="7" max="7" width="22.5703125" style="2" customWidth="1"/>
    <col min="8" max="8" width="22.5703125" style="3" customWidth="1"/>
    <col min="9" max="9" width="18.42578125" style="3" bestFit="1" customWidth="1"/>
    <col min="10" max="10" width="16.85546875" style="11" customWidth="1"/>
    <col min="11" max="11" width="7.140625" style="2" bestFit="1" customWidth="1"/>
    <col min="12" max="14" width="15.28515625" style="2" customWidth="1"/>
    <col min="15" max="16384" width="9.140625" style="2"/>
  </cols>
  <sheetData>
    <row r="1" spans="1:15" ht="35.25" x14ac:dyDescent="0.3">
      <c r="A1" s="92" t="s">
        <v>0</v>
      </c>
      <c r="J1" s="4"/>
    </row>
    <row r="2" spans="1:15" ht="20.25" x14ac:dyDescent="0.3">
      <c r="A2" s="92" t="s">
        <v>59</v>
      </c>
      <c r="B2" s="5"/>
      <c r="C2" s="5"/>
      <c r="H2" s="2"/>
      <c r="I2" s="6"/>
      <c r="J2" s="2"/>
    </row>
    <row r="3" spans="1:15" ht="15.95" customHeight="1" thickBot="1" x14ac:dyDescent="0.3">
      <c r="A3" s="1"/>
      <c r="B3" s="7"/>
      <c r="C3" s="7"/>
      <c r="H3" s="2"/>
      <c r="I3" s="8"/>
      <c r="J3" s="2"/>
    </row>
    <row r="4" spans="1:15" ht="60.75" customHeight="1" thickBot="1" x14ac:dyDescent="0.3">
      <c r="A4" s="1"/>
      <c r="B4" s="5"/>
      <c r="C4" s="5"/>
      <c r="G4" s="9" t="s">
        <v>55</v>
      </c>
      <c r="H4" s="9" t="s">
        <v>54</v>
      </c>
      <c r="I4" s="10" t="s">
        <v>51</v>
      </c>
    </row>
    <row r="5" spans="1:15" ht="15" customHeight="1" x14ac:dyDescent="0.25">
      <c r="A5" s="1"/>
      <c r="B5" s="5"/>
      <c r="C5" s="5"/>
      <c r="G5" s="12"/>
      <c r="H5" s="12"/>
      <c r="I5" s="13"/>
    </row>
    <row r="6" spans="1:15" s="11" customFormat="1" ht="15" customHeight="1" x14ac:dyDescent="0.25">
      <c r="A6" s="14"/>
      <c r="B6" s="15" t="s">
        <v>1</v>
      </c>
      <c r="C6" s="16"/>
      <c r="D6" s="17"/>
      <c r="E6" s="17"/>
      <c r="F6" s="18"/>
      <c r="G6" s="19"/>
      <c r="H6" s="19"/>
      <c r="I6" s="20"/>
    </row>
    <row r="7" spans="1:15" x14ac:dyDescent="0.25">
      <c r="A7" s="1"/>
      <c r="B7" s="21"/>
      <c r="C7" s="22"/>
      <c r="D7" s="11" t="s">
        <v>2</v>
      </c>
      <c r="E7" s="11"/>
      <c r="F7" s="23"/>
      <c r="G7" s="24">
        <v>150000000</v>
      </c>
      <c r="H7" s="24">
        <v>150000000</v>
      </c>
      <c r="I7" s="25">
        <f>+H7-G7</f>
        <v>0</v>
      </c>
      <c r="O7" s="26"/>
    </row>
    <row r="8" spans="1:15" x14ac:dyDescent="0.25">
      <c r="A8" s="1"/>
      <c r="B8" s="21"/>
      <c r="C8" s="22"/>
      <c r="D8" s="11" t="s">
        <v>3</v>
      </c>
      <c r="E8" s="27"/>
      <c r="F8" s="28"/>
      <c r="G8" s="29">
        <v>3</v>
      </c>
      <c r="H8" s="29">
        <v>3</v>
      </c>
      <c r="I8" s="30">
        <f>G8-H8</f>
        <v>0</v>
      </c>
      <c r="O8" s="26"/>
    </row>
    <row r="9" spans="1:15" x14ac:dyDescent="0.25">
      <c r="A9" s="1"/>
      <c r="B9" s="21"/>
      <c r="C9" s="22"/>
      <c r="D9" s="11" t="s">
        <v>4</v>
      </c>
      <c r="E9" s="27"/>
      <c r="F9" s="28"/>
      <c r="G9" s="24" t="s">
        <v>5</v>
      </c>
      <c r="H9" s="24" t="s">
        <v>5</v>
      </c>
      <c r="I9" s="25"/>
      <c r="O9" s="26"/>
    </row>
    <row r="10" spans="1:15" x14ac:dyDescent="0.25">
      <c r="A10" s="1"/>
      <c r="B10" s="21"/>
      <c r="C10" s="22"/>
      <c r="D10" s="11"/>
      <c r="E10" s="27"/>
      <c r="F10" s="28"/>
      <c r="G10" s="31"/>
      <c r="H10" s="31"/>
      <c r="I10" s="32"/>
      <c r="O10" s="26"/>
    </row>
    <row r="11" spans="1:15" x14ac:dyDescent="0.25">
      <c r="A11" s="1"/>
      <c r="B11" s="33" t="s">
        <v>6</v>
      </c>
      <c r="C11" s="22"/>
      <c r="D11" s="11"/>
      <c r="E11" s="27"/>
      <c r="F11" s="28"/>
      <c r="G11" s="31"/>
      <c r="H11" s="31"/>
      <c r="I11" s="32"/>
      <c r="O11" s="26"/>
    </row>
    <row r="12" spans="1:15" x14ac:dyDescent="0.25">
      <c r="A12" s="1"/>
      <c r="B12" s="33"/>
      <c r="C12" s="34" t="s">
        <v>7</v>
      </c>
      <c r="D12" s="11"/>
      <c r="E12" s="27"/>
      <c r="F12" s="28"/>
      <c r="G12" s="24"/>
      <c r="H12" s="24"/>
      <c r="I12" s="35"/>
      <c r="O12" s="26"/>
    </row>
    <row r="13" spans="1:15" hidden="1" x14ac:dyDescent="0.25">
      <c r="A13" s="1"/>
      <c r="B13" s="36"/>
      <c r="C13" s="34"/>
      <c r="D13" s="11" t="s">
        <v>8</v>
      </c>
      <c r="E13" s="27"/>
      <c r="F13" s="28"/>
      <c r="G13" s="37">
        <v>8.0000000000000007E-5</v>
      </c>
      <c r="H13" s="37">
        <v>8.0000000000000007E-5</v>
      </c>
      <c r="I13" s="38">
        <f>+H13-G13</f>
        <v>0</v>
      </c>
      <c r="J13" s="2"/>
      <c r="O13" s="26"/>
    </row>
    <row r="14" spans="1:15" s="42" customFormat="1" x14ac:dyDescent="0.25">
      <c r="A14" s="39"/>
      <c r="B14" s="40"/>
      <c r="C14" s="41"/>
      <c r="D14" s="11" t="s">
        <v>9</v>
      </c>
      <c r="E14" s="27"/>
      <c r="F14" s="28"/>
      <c r="G14" s="24">
        <v>10000</v>
      </c>
      <c r="H14" s="24">
        <v>10000</v>
      </c>
      <c r="I14" s="25">
        <f>+G14-H14</f>
        <v>0</v>
      </c>
      <c r="O14" s="26"/>
    </row>
    <row r="15" spans="1:15" x14ac:dyDescent="0.25">
      <c r="A15" s="1"/>
      <c r="B15" s="36"/>
      <c r="C15" s="34"/>
      <c r="D15" s="11"/>
      <c r="E15" s="27"/>
      <c r="F15" s="28"/>
      <c r="G15" s="43"/>
      <c r="H15" s="43"/>
      <c r="I15" s="38"/>
      <c r="J15" s="2"/>
      <c r="O15" s="26"/>
    </row>
    <row r="16" spans="1:15" x14ac:dyDescent="0.25">
      <c r="A16" s="1"/>
      <c r="B16" s="36"/>
      <c r="C16" s="34"/>
      <c r="D16" s="11" t="s">
        <v>10</v>
      </c>
      <c r="E16" s="27"/>
      <c r="F16" s="28"/>
      <c r="G16" s="37">
        <v>1.75E-3</v>
      </c>
      <c r="H16" s="37">
        <v>1.75E-3</v>
      </c>
      <c r="I16" s="38">
        <f>+G16-H16</f>
        <v>0</v>
      </c>
      <c r="J16" s="2"/>
      <c r="O16" s="26"/>
    </row>
    <row r="17" spans="1:15" s="42" customFormat="1" x14ac:dyDescent="0.25">
      <c r="A17" s="39"/>
      <c r="B17" s="40"/>
      <c r="C17" s="41"/>
      <c r="D17" s="11" t="s">
        <v>11</v>
      </c>
      <c r="E17" s="27"/>
      <c r="F17" s="28"/>
      <c r="G17" s="24">
        <f>G16*G7</f>
        <v>262500</v>
      </c>
      <c r="H17" s="24">
        <f>H16*H7</f>
        <v>262500</v>
      </c>
      <c r="I17" s="25">
        <f>+G17-H17</f>
        <v>0</v>
      </c>
      <c r="O17" s="26"/>
    </row>
    <row r="18" spans="1:15" x14ac:dyDescent="0.25">
      <c r="A18" s="1"/>
      <c r="B18" s="36"/>
      <c r="C18" s="34"/>
      <c r="D18" s="11"/>
      <c r="E18" s="27"/>
      <c r="F18" s="28"/>
      <c r="G18" s="43"/>
      <c r="H18" s="43"/>
      <c r="I18" s="38"/>
      <c r="J18" s="2"/>
      <c r="O18" s="26"/>
    </row>
    <row r="19" spans="1:15" x14ac:dyDescent="0.25">
      <c r="A19" s="1"/>
      <c r="B19" s="36"/>
      <c r="C19" s="34" t="s">
        <v>12</v>
      </c>
      <c r="D19" s="11"/>
      <c r="E19" s="27"/>
      <c r="F19" s="28"/>
      <c r="G19" s="43"/>
      <c r="H19" s="43"/>
      <c r="I19" s="38"/>
      <c r="J19" s="2"/>
      <c r="O19" s="26"/>
    </row>
    <row r="20" spans="1:15" ht="18.75" x14ac:dyDescent="0.25">
      <c r="A20" s="1"/>
      <c r="B20" s="36"/>
      <c r="C20" s="34"/>
      <c r="D20" s="27" t="s">
        <v>13</v>
      </c>
      <c r="E20" s="27"/>
      <c r="F20" s="28"/>
      <c r="G20" s="37">
        <v>3.5000000000000001E-3</v>
      </c>
      <c r="H20" s="37">
        <v>2.5000000000000001E-3</v>
      </c>
      <c r="I20" s="38">
        <f>+G20-H20</f>
        <v>1E-3</v>
      </c>
      <c r="J20" s="2"/>
      <c r="O20" s="26"/>
    </row>
    <row r="21" spans="1:15" s="42" customFormat="1" ht="18.75" x14ac:dyDescent="0.25">
      <c r="A21" s="39"/>
      <c r="B21" s="40"/>
      <c r="C21" s="41"/>
      <c r="D21" s="27" t="s">
        <v>14</v>
      </c>
      <c r="E21" s="27"/>
      <c r="F21" s="28"/>
      <c r="G21" s="24">
        <f>G20*G7</f>
        <v>525000</v>
      </c>
      <c r="H21" s="24">
        <f>H20*H7</f>
        <v>375000</v>
      </c>
      <c r="I21" s="25">
        <f>+G21-H21</f>
        <v>150000</v>
      </c>
      <c r="L21" s="44"/>
      <c r="O21" s="26"/>
    </row>
    <row r="22" spans="1:15" s="42" customFormat="1" x14ac:dyDescent="0.25">
      <c r="A22" s="39"/>
      <c r="B22" s="40"/>
      <c r="C22" s="41"/>
      <c r="D22" s="27"/>
      <c r="E22" s="27"/>
      <c r="F22" s="28"/>
      <c r="G22" s="24"/>
      <c r="H22" s="24"/>
      <c r="I22" s="25"/>
      <c r="L22" s="44"/>
      <c r="O22" s="26"/>
    </row>
    <row r="23" spans="1:15" hidden="1" x14ac:dyDescent="0.25">
      <c r="A23" s="1"/>
      <c r="B23" s="36"/>
      <c r="C23" s="34"/>
      <c r="D23" s="27" t="s">
        <v>15</v>
      </c>
      <c r="E23" s="27"/>
      <c r="F23" s="28"/>
      <c r="G23" s="37">
        <v>1.6000000000000001E-4</v>
      </c>
      <c r="H23" s="37">
        <v>1.6000000000000001E-4</v>
      </c>
      <c r="I23" s="38">
        <f>+H23-G23</f>
        <v>0</v>
      </c>
      <c r="J23" s="2"/>
      <c r="L23" s="45"/>
      <c r="O23" s="26"/>
    </row>
    <row r="24" spans="1:15" s="42" customFormat="1" x14ac:dyDescent="0.25">
      <c r="A24" s="39"/>
      <c r="B24" s="40"/>
      <c r="C24" s="41"/>
      <c r="D24" s="27" t="s">
        <v>16</v>
      </c>
      <c r="E24" s="27"/>
      <c r="F24" s="28"/>
      <c r="G24" s="24">
        <v>20000</v>
      </c>
      <c r="H24" s="24">
        <v>20000</v>
      </c>
      <c r="I24" s="25">
        <f>+G24-H24</f>
        <v>0</v>
      </c>
      <c r="O24" s="26"/>
    </row>
    <row r="25" spans="1:15" x14ac:dyDescent="0.25">
      <c r="A25" s="1"/>
      <c r="B25" s="36"/>
      <c r="C25" s="34"/>
      <c r="D25" s="11"/>
      <c r="E25" s="27"/>
      <c r="F25" s="28"/>
      <c r="G25" s="43"/>
      <c r="H25" s="43"/>
      <c r="I25" s="38"/>
      <c r="J25" s="2"/>
      <c r="O25" s="26"/>
    </row>
    <row r="26" spans="1:15" x14ac:dyDescent="0.25">
      <c r="A26" s="1"/>
      <c r="B26" s="33"/>
      <c r="C26" s="34" t="s">
        <v>17</v>
      </c>
      <c r="D26" s="11"/>
      <c r="E26" s="27"/>
      <c r="F26" s="28"/>
      <c r="G26" s="43"/>
      <c r="H26" s="43"/>
      <c r="I26" s="38"/>
      <c r="J26" s="2"/>
      <c r="O26" s="26"/>
    </row>
    <row r="27" spans="1:15" x14ac:dyDescent="0.25">
      <c r="A27" s="1"/>
      <c r="B27" s="36"/>
      <c r="C27" s="34"/>
      <c r="D27" s="11" t="s">
        <v>18</v>
      </c>
      <c r="E27" s="27"/>
      <c r="F27" s="28"/>
      <c r="G27" s="37">
        <v>1.25E-3</v>
      </c>
      <c r="H27" s="37">
        <v>1.25E-3</v>
      </c>
      <c r="I27" s="38">
        <f>+G27-H27</f>
        <v>0</v>
      </c>
      <c r="J27" s="2"/>
      <c r="O27" s="26"/>
    </row>
    <row r="28" spans="1:15" s="42" customFormat="1" x14ac:dyDescent="0.25">
      <c r="A28" s="39"/>
      <c r="B28" s="40"/>
      <c r="C28" s="41"/>
      <c r="D28" s="11" t="s">
        <v>52</v>
      </c>
      <c r="E28" s="11"/>
      <c r="F28" s="23"/>
      <c r="G28" s="24">
        <f>G27*5000000</f>
        <v>6250</v>
      </c>
      <c r="H28" s="24">
        <f>H27*5000000</f>
        <v>6250</v>
      </c>
      <c r="I28" s="25">
        <f>+G28-H28</f>
        <v>0</v>
      </c>
      <c r="O28" s="26"/>
    </row>
    <row r="29" spans="1:15" s="42" customFormat="1" x14ac:dyDescent="0.25">
      <c r="A29" s="39"/>
      <c r="B29" s="40"/>
      <c r="C29" s="41"/>
      <c r="D29" s="46"/>
      <c r="E29" s="46"/>
      <c r="F29" s="47"/>
      <c r="G29" s="48"/>
      <c r="H29" s="48"/>
      <c r="I29" s="25"/>
      <c r="O29" s="26"/>
    </row>
    <row r="30" spans="1:15" ht="18.75" x14ac:dyDescent="0.25">
      <c r="A30" s="1"/>
      <c r="B30" s="36"/>
      <c r="C30" s="34"/>
      <c r="D30" s="11" t="s">
        <v>56</v>
      </c>
      <c r="E30" s="11"/>
      <c r="F30" s="23"/>
      <c r="G30" s="37">
        <v>1.6500000000000001E-2</v>
      </c>
      <c r="H30" s="37">
        <v>1.4999999999999999E-2</v>
      </c>
      <c r="I30" s="38">
        <f>+G30-H30</f>
        <v>1.5000000000000013E-3</v>
      </c>
      <c r="J30" s="2"/>
      <c r="O30" s="26"/>
    </row>
    <row r="31" spans="1:15" s="42" customFormat="1" x14ac:dyDescent="0.25">
      <c r="A31" s="39"/>
      <c r="B31" s="40"/>
      <c r="C31" s="41"/>
      <c r="D31" s="11" t="s">
        <v>52</v>
      </c>
      <c r="E31" s="11"/>
      <c r="F31" s="23"/>
      <c r="G31" s="24">
        <f>G30*5000000</f>
        <v>82500</v>
      </c>
      <c r="H31" s="24">
        <f>H30*5000000</f>
        <v>75000</v>
      </c>
      <c r="I31" s="25">
        <f>+G31-H31</f>
        <v>7500</v>
      </c>
      <c r="O31" s="26"/>
    </row>
    <row r="32" spans="1:15" x14ac:dyDescent="0.25">
      <c r="A32" s="1"/>
      <c r="B32" s="49"/>
      <c r="C32" s="50"/>
      <c r="D32" s="51"/>
      <c r="E32" s="51"/>
      <c r="F32" s="52"/>
      <c r="G32" s="53"/>
      <c r="H32" s="53"/>
      <c r="I32" s="54"/>
      <c r="J32" s="2"/>
      <c r="O32" s="26"/>
    </row>
    <row r="33" spans="1:15" x14ac:dyDescent="0.25">
      <c r="A33" s="1"/>
      <c r="B33" s="55"/>
      <c r="C33" s="56"/>
      <c r="D33" s="57" t="s">
        <v>19</v>
      </c>
      <c r="E33" s="58"/>
      <c r="F33" s="58"/>
      <c r="G33" s="59">
        <f t="shared" ref="G33:H33" si="0">+G14+G17</f>
        <v>272500</v>
      </c>
      <c r="H33" s="59">
        <f t="shared" si="0"/>
        <v>272500</v>
      </c>
      <c r="I33" s="59">
        <f t="shared" ref="I33" si="1">+I14+I17</f>
        <v>0</v>
      </c>
      <c r="O33" s="26"/>
    </row>
    <row r="34" spans="1:15" x14ac:dyDescent="0.25">
      <c r="A34" s="1"/>
      <c r="B34" s="55"/>
      <c r="C34" s="56"/>
      <c r="D34" s="57" t="s">
        <v>20</v>
      </c>
      <c r="E34" s="58"/>
      <c r="F34" s="58"/>
      <c r="G34" s="59">
        <f t="shared" ref="G34:H34" si="2">+G21+G24</f>
        <v>545000</v>
      </c>
      <c r="H34" s="59">
        <f t="shared" si="2"/>
        <v>395000</v>
      </c>
      <c r="I34" s="59">
        <f t="shared" ref="I34" si="3">+I21+I24</f>
        <v>150000</v>
      </c>
      <c r="J34" s="60"/>
      <c r="O34" s="26"/>
    </row>
    <row r="35" spans="1:15" x14ac:dyDescent="0.25">
      <c r="A35" s="1"/>
      <c r="B35" s="55"/>
      <c r="C35" s="56"/>
      <c r="D35" s="57" t="s">
        <v>53</v>
      </c>
      <c r="E35" s="58"/>
      <c r="F35" s="58"/>
      <c r="G35" s="59">
        <f t="shared" ref="G35:H35" si="4">+G28+G31</f>
        <v>88750</v>
      </c>
      <c r="H35" s="59">
        <f t="shared" si="4"/>
        <v>81250</v>
      </c>
      <c r="I35" s="59">
        <f t="shared" ref="I35" si="5">+I28+I31</f>
        <v>7500</v>
      </c>
      <c r="O35" s="26"/>
    </row>
    <row r="36" spans="1:15" x14ac:dyDescent="0.25">
      <c r="A36" s="1"/>
      <c r="B36" s="61"/>
      <c r="C36" s="61"/>
      <c r="G36" s="62"/>
      <c r="H36" s="62"/>
      <c r="I36" s="63"/>
    </row>
    <row r="37" spans="1:15" ht="18.75" x14ac:dyDescent="0.25">
      <c r="B37" s="64" t="s">
        <v>21</v>
      </c>
      <c r="C37" s="64"/>
      <c r="D37" s="2" t="s">
        <v>57</v>
      </c>
      <c r="J37" s="2"/>
      <c r="K37" s="11"/>
    </row>
    <row r="38" spans="1:15" ht="18.600000000000001" customHeight="1" thickBot="1" x14ac:dyDescent="0.3">
      <c r="B38" s="65"/>
      <c r="C38" s="65"/>
      <c r="E38" s="66"/>
      <c r="F38" s="67" t="s">
        <v>58</v>
      </c>
      <c r="H38" s="2"/>
      <c r="I38" s="2"/>
      <c r="J38" s="2"/>
      <c r="K38" s="11"/>
    </row>
    <row r="39" spans="1:15" ht="18.95" customHeight="1" thickBot="1" x14ac:dyDescent="0.3">
      <c r="B39" s="68"/>
      <c r="C39" s="68"/>
      <c r="F39" s="69"/>
      <c r="G39" s="93" t="s">
        <v>22</v>
      </c>
      <c r="H39" s="94"/>
      <c r="I39" s="94"/>
      <c r="J39" s="95" t="s">
        <v>23</v>
      </c>
      <c r="K39" s="96"/>
    </row>
    <row r="40" spans="1:15" ht="45" customHeight="1" x14ac:dyDescent="0.25">
      <c r="B40" s="68"/>
      <c r="C40" s="68"/>
      <c r="F40" s="70" t="s">
        <v>24</v>
      </c>
      <c r="G40" s="71" t="s">
        <v>25</v>
      </c>
      <c r="H40" s="72" t="s">
        <v>26</v>
      </c>
      <c r="I40" s="73" t="s">
        <v>27</v>
      </c>
      <c r="J40" s="74" t="s">
        <v>28</v>
      </c>
      <c r="K40" s="90" t="s">
        <v>45</v>
      </c>
    </row>
    <row r="41" spans="1:15" ht="15.6" customHeight="1" x14ac:dyDescent="0.25">
      <c r="B41" s="75"/>
      <c r="C41" s="75"/>
      <c r="F41" s="76" t="s">
        <v>29</v>
      </c>
      <c r="G41" s="77" t="s">
        <v>49</v>
      </c>
      <c r="H41" s="77" t="s">
        <v>50</v>
      </c>
      <c r="I41" s="77" t="s">
        <v>49</v>
      </c>
      <c r="J41" s="78">
        <v>0.01</v>
      </c>
      <c r="K41" s="78">
        <v>1.25E-3</v>
      </c>
    </row>
    <row r="42" spans="1:15" ht="15.6" customHeight="1" x14ac:dyDescent="0.25">
      <c r="B42" s="75"/>
      <c r="C42" s="75"/>
      <c r="F42" s="76" t="s">
        <v>30</v>
      </c>
      <c r="G42" s="77" t="s">
        <v>47</v>
      </c>
      <c r="H42" s="77" t="s">
        <v>48</v>
      </c>
      <c r="I42" s="77" t="s">
        <v>47</v>
      </c>
      <c r="J42" s="78">
        <v>1.0999999999999999E-2</v>
      </c>
      <c r="K42" s="78">
        <v>1.5E-3</v>
      </c>
    </row>
    <row r="43" spans="1:15" ht="15.6" customHeight="1" x14ac:dyDescent="0.25">
      <c r="B43" s="75"/>
      <c r="C43" s="75"/>
      <c r="F43" s="76" t="s">
        <v>33</v>
      </c>
      <c r="G43" s="79" t="s">
        <v>31</v>
      </c>
      <c r="H43" s="80" t="s">
        <v>32</v>
      </c>
      <c r="I43" s="79" t="s">
        <v>31</v>
      </c>
      <c r="J43" s="78">
        <v>1.2999999999999999E-2</v>
      </c>
      <c r="K43" s="78">
        <v>2E-3</v>
      </c>
    </row>
    <row r="44" spans="1:15" ht="15.6" customHeight="1" x14ac:dyDescent="0.25">
      <c r="B44" s="75"/>
      <c r="C44" s="75"/>
      <c r="F44" s="76" t="s">
        <v>36</v>
      </c>
      <c r="G44" s="79" t="s">
        <v>34</v>
      </c>
      <c r="H44" s="81" t="s">
        <v>35</v>
      </c>
      <c r="I44" s="81" t="s">
        <v>34</v>
      </c>
      <c r="J44" s="83">
        <v>1.4999999999999999E-2</v>
      </c>
      <c r="K44" s="83">
        <v>2.5000000000000001E-3</v>
      </c>
    </row>
    <row r="45" spans="1:15" ht="15.6" customHeight="1" x14ac:dyDescent="0.25">
      <c r="B45" s="75"/>
      <c r="C45" s="75"/>
      <c r="F45" s="82" t="s">
        <v>39</v>
      </c>
      <c r="G45" s="81" t="s">
        <v>37</v>
      </c>
      <c r="H45" s="79" t="s">
        <v>38</v>
      </c>
      <c r="I45" s="79" t="s">
        <v>37</v>
      </c>
      <c r="J45" s="86">
        <v>1.6500000000000001E-2</v>
      </c>
      <c r="K45" s="86">
        <v>3.5000000000000001E-3</v>
      </c>
    </row>
    <row r="46" spans="1:15" ht="15.6" customHeight="1" x14ac:dyDescent="0.25">
      <c r="B46" s="75"/>
      <c r="C46" s="75"/>
      <c r="F46" s="84" t="s">
        <v>42</v>
      </c>
      <c r="G46" s="85" t="s">
        <v>40</v>
      </c>
      <c r="H46" s="85" t="s">
        <v>41</v>
      </c>
      <c r="I46" s="85" t="s">
        <v>40</v>
      </c>
      <c r="J46" s="86">
        <v>2.1250000000000002E-2</v>
      </c>
      <c r="K46" s="86">
        <v>3.7499999999999999E-3</v>
      </c>
    </row>
    <row r="47" spans="1:15" ht="15.6" customHeight="1" x14ac:dyDescent="0.25">
      <c r="B47" s="75"/>
      <c r="C47" s="75"/>
      <c r="F47" s="76" t="s">
        <v>46</v>
      </c>
      <c r="G47" s="87" t="s">
        <v>43</v>
      </c>
      <c r="H47" s="77" t="s">
        <v>44</v>
      </c>
      <c r="I47" s="77" t="s">
        <v>43</v>
      </c>
      <c r="J47" s="78">
        <v>2.3E-2</v>
      </c>
      <c r="K47" s="78">
        <v>5.0000000000000001E-3</v>
      </c>
    </row>
    <row r="48" spans="1:15" ht="11.45" customHeight="1" x14ac:dyDescent="0.25">
      <c r="B48" s="75"/>
      <c r="C48" s="75"/>
      <c r="F48" s="88"/>
      <c r="G48" s="89"/>
      <c r="H48" s="89"/>
      <c r="I48" s="89"/>
      <c r="J48" s="89"/>
      <c r="K48" s="91"/>
    </row>
    <row r="49" spans="2:11" x14ac:dyDescent="0.25">
      <c r="B49" s="75"/>
      <c r="C49" s="75"/>
      <c r="F49" s="88"/>
      <c r="G49" s="89"/>
      <c r="H49" s="89"/>
      <c r="I49" s="89"/>
      <c r="J49" s="89"/>
      <c r="K49" s="91"/>
    </row>
  </sheetData>
  <mergeCells count="2">
    <mergeCell ref="G39:I39"/>
    <mergeCell ref="J39:K39"/>
  </mergeCells>
  <pageMargins left="0.7" right="0.7" top="0.75" bottom="0.75" header="0.3" footer="0.3"/>
  <pageSetup scale="61" orientation="landscape" horizontalDpi="4294967293" r:id="rId1"/>
  <headerFooter>
    <oddHeader>&amp;R&amp;"Sitka Display,Bold"&amp;18&amp;KFF0000CONFIDENTIAL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6</vt:lpstr>
      <vt:lpstr>'Exhibit 6'!Print_Area</vt:lpstr>
    </vt:vector>
  </TitlesOfParts>
  <Company>Big Rivers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Stone, Jennifer</dc:creator>
  <cp:lastModifiedBy>Santana, Senthia</cp:lastModifiedBy>
  <cp:lastPrinted>2021-02-19T14:07:12Z</cp:lastPrinted>
  <dcterms:created xsi:type="dcterms:W3CDTF">2021-02-19T13:19:04Z</dcterms:created>
  <dcterms:modified xsi:type="dcterms:W3CDTF">2021-02-19T21:45:14Z</dcterms:modified>
</cp:coreProperties>
</file>