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.0 - BR 2021 - 00061 MRSM Annual Reporting\1st IR\2021-03-29 - BRs Responses to IRs\Source Files\"/>
    </mc:Choice>
  </mc:AlternateContent>
  <bookViews>
    <workbookView xWindow="0" yWindow="0" windowWidth="19200" windowHeight="6468" activeTab="1"/>
  </bookViews>
  <sheets>
    <sheet name="TIER Credit (Smith-2)" sheetId="1" r:id="rId1"/>
    <sheet name="Bill Credit by Class (Smith-3)" sheetId="10" r:id="rId2"/>
  </sheets>
  <definedNames>
    <definedName name="_xlnm.Print_Area" localSheetId="1">'Bill Credit by Class (Smith-3)'!$A$1:$F$24</definedName>
    <definedName name="_xlnm.Print_Area" localSheetId="0">'TIER Credit (Smith-2)'!$A$1:$E$16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0" l="1"/>
  <c r="D11" i="10"/>
  <c r="B18" i="10"/>
  <c r="D19" i="10" s="1"/>
  <c r="D18" i="10"/>
  <c r="F18" i="10"/>
  <c r="B17" i="10"/>
  <c r="B16" i="10"/>
  <c r="B10" i="10"/>
  <c r="F12" i="10" s="1"/>
  <c r="D9" i="10"/>
  <c r="F5" i="10" l="1"/>
  <c r="D13" i="10"/>
  <c r="F19" i="10"/>
  <c r="B19" i="10" s="1"/>
  <c r="B13" i="10" l="1"/>
  <c r="D5" i="10"/>
  <c r="B5" i="10" s="1"/>
  <c r="C12" i="1"/>
  <c r="C11" i="1"/>
  <c r="E8" i="1"/>
  <c r="E7" i="1"/>
  <c r="E6" i="1"/>
  <c r="E13" i="1"/>
  <c r="C8" i="1"/>
  <c r="C13" i="1" l="1"/>
</calcChain>
</file>

<file path=xl/sharedStrings.xml><?xml version="1.0" encoding="utf-8"?>
<sst xmlns="http://schemas.openxmlformats.org/spreadsheetml/2006/main" count="33" uniqueCount="31">
  <si>
    <t>Description</t>
  </si>
  <si>
    <t>Total</t>
  </si>
  <si>
    <t>Net Margins Before TIER Credit</t>
  </si>
  <si>
    <t>Amount</t>
  </si>
  <si>
    <t>Big Rivers Electric Corporation
Annual MRSM Filing
2020 Year-End TIER Credit Calculation</t>
  </si>
  <si>
    <t>TIER (Note)</t>
  </si>
  <si>
    <t>TIER Credit</t>
  </si>
  <si>
    <t>Net Margins</t>
  </si>
  <si>
    <t>Note:  2020 Interest Expense</t>
  </si>
  <si>
    <t>TIER Credit Allocation</t>
  </si>
  <si>
    <t>Regulatory Liability</t>
  </si>
  <si>
    <t>2021 MRSM Bill Credit</t>
  </si>
  <si>
    <t>%</t>
  </si>
  <si>
    <t xml:space="preserve">    Net Margins</t>
  </si>
  <si>
    <t xml:space="preserve">    Total TIER Credit</t>
  </si>
  <si>
    <t xml:space="preserve">                                                                                                                                                                                                     </t>
  </si>
  <si>
    <t>Big Rivers Electric Corporation
Annual MRSM Filing
Allocation of MRSM Bill Credit to Customer Classes</t>
  </si>
  <si>
    <t>Rural</t>
  </si>
  <si>
    <t>Large Industrial</t>
  </si>
  <si>
    <t>Total MRSM Bill Credit</t>
  </si>
  <si>
    <t>Initial $700k Applied to Rural Class</t>
  </si>
  <si>
    <t>Allocation to Rural Class</t>
  </si>
  <si>
    <t>Allocation to Large Industrial</t>
  </si>
  <si>
    <t>Note 1:  2020 Revenue Allocator:</t>
  </si>
  <si>
    <t>Allocation of MRSM Bill Credits</t>
  </si>
  <si>
    <t>Balance to be Allocated (Note 1)</t>
  </si>
  <si>
    <t>Total MRSM Bill Credits</t>
  </si>
  <si>
    <t>2020 Gross Revenue</t>
  </si>
  <si>
    <t>Less: EDR and Non-FAC Revenue</t>
  </si>
  <si>
    <t>Net Revenue</t>
  </si>
  <si>
    <t>Allocation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</si>
</sst>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.0_);_(* \(#,##0.0\);_(* &quot;-&quot;??_);_(@_)"/>
    <numFmt numFmtId="167" formatCode="0.0000%"/>
    <numFmt numFmtId="168" formatCode="_(* #,##0_);_(* \(#,##0\);_(* &quot;-&quot;??_);_(@_)"/>
  </numFmts>
  <fonts count="8" x14ac:knownFonts="1">
    <font>
      <sz val="12"/>
      <color theme="1"/>
      <name val="Century Schoolbook"/>
      <family val="2"/>
    </font>
    <font>
      <sz val="12"/>
      <color theme="1"/>
      <name val="Century Schoolbook"/>
      <family val="1"/>
    </font>
    <font>
      <b/>
      <sz val="12"/>
      <color theme="1"/>
      <name val="Century Schoolbook"/>
      <family val="1"/>
    </font>
    <font>
      <b/>
      <u/>
      <sz val="12"/>
      <color theme="1"/>
      <name val="Century Schoolbook"/>
      <family val="1"/>
    </font>
    <font>
      <sz val="12"/>
      <color theme="1"/>
      <name val="Century Schoolbook"/>
      <family val="2"/>
    </font>
    <font>
      <sz val="12.5"/>
      <color theme="1"/>
      <name val="Century Schoolbook"/>
      <family val="2"/>
    </font>
    <font>
      <b/>
      <sz val="12.5"/>
      <color theme="1"/>
      <name val="Century Schoolbook"/>
      <family val="2"/>
    </font>
    <font>
      <u/>
      <sz val="12.5"/>
      <color theme="1"/>
      <name val="Century Schoolboo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indent="1"/>
    </xf>
    <xf numFmtId="0" fontId="2" fillId="0" borderId="1" xfId="0" applyFont="1" applyBorder="1" applyAlignment="1">
      <alignment horizontal="center"/>
    </xf>
    <xf numFmtId="37" fontId="1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/>
    </xf>
    <xf numFmtId="37" fontId="1" fillId="0" borderId="1" xfId="0" applyNumberFormat="1" applyFont="1" applyBorder="1" applyAlignment="1">
      <alignment vertical="center"/>
    </xf>
    <xf numFmtId="0" fontId="0" fillId="0" borderId="0" xfId="0" applyBorder="1"/>
    <xf numFmtId="39" fontId="1" fillId="0" borderId="0" xfId="0" applyNumberFormat="1" applyFont="1" applyAlignment="1">
      <alignment horizontal="center" vertical="center"/>
    </xf>
    <xf numFmtId="39" fontId="1" fillId="0" borderId="1" xfId="0" applyNumberFormat="1" applyFont="1" applyBorder="1" applyAlignment="1">
      <alignment horizontal="center" vertical="center"/>
    </xf>
    <xf numFmtId="39" fontId="1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64" fontId="1" fillId="0" borderId="0" xfId="3" applyNumberFormat="1" applyFont="1" applyAlignment="1">
      <alignment horizontal="center" vertical="center"/>
    </xf>
    <xf numFmtId="164" fontId="1" fillId="0" borderId="2" xfId="3" applyNumberFormat="1" applyFont="1" applyBorder="1" applyAlignment="1">
      <alignment horizontal="center" vertical="center"/>
    </xf>
    <xf numFmtId="165" fontId="1" fillId="0" borderId="0" xfId="2" applyNumberFormat="1" applyFont="1" applyAlignment="1">
      <alignment vertical="center"/>
    </xf>
    <xf numFmtId="165" fontId="1" fillId="0" borderId="2" xfId="2" applyNumberFormat="1" applyFont="1" applyBorder="1" applyAlignment="1">
      <alignment vertical="center"/>
    </xf>
    <xf numFmtId="165" fontId="1" fillId="0" borderId="3" xfId="2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0" borderId="0" xfId="0" applyFont="1" applyAlignment="1">
      <alignment horizontal="left" vertical="center" indent="1"/>
    </xf>
    <xf numFmtId="165" fontId="5" fillId="0" borderId="2" xfId="2" applyNumberFormat="1" applyFont="1" applyBorder="1" applyAlignment="1">
      <alignment vertical="center"/>
    </xf>
    <xf numFmtId="166" fontId="5" fillId="0" borderId="0" xfId="1" applyNumberFormat="1" applyFont="1" applyBorder="1" applyAlignment="1">
      <alignment vertical="center"/>
    </xf>
    <xf numFmtId="0" fontId="7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2"/>
    </xf>
    <xf numFmtId="165" fontId="5" fillId="0" borderId="0" xfId="2" applyNumberFormat="1" applyFont="1"/>
    <xf numFmtId="168" fontId="5" fillId="0" borderId="0" xfId="1" applyNumberFormat="1" applyFont="1"/>
    <xf numFmtId="168" fontId="5" fillId="0" borderId="0" xfId="1" applyNumberFormat="1" applyFont="1" applyFill="1" applyBorder="1" applyAlignment="1">
      <alignment vertical="center"/>
    </xf>
    <xf numFmtId="165" fontId="5" fillId="0" borderId="2" xfId="2" applyNumberFormat="1" applyFont="1" applyBorder="1"/>
    <xf numFmtId="168" fontId="5" fillId="0" borderId="0" xfId="1" applyNumberFormat="1" applyFont="1" applyAlignment="1">
      <alignment horizontal="center" vertical="center"/>
    </xf>
    <xf numFmtId="168" fontId="5" fillId="0" borderId="0" xfId="1" applyNumberFormat="1" applyFont="1" applyBorder="1" applyAlignment="1">
      <alignment horizontal="center" vertical="center"/>
    </xf>
    <xf numFmtId="165" fontId="5" fillId="0" borderId="0" xfId="2" applyNumberFormat="1" applyFont="1" applyAlignment="1">
      <alignment horizontal="center" vertical="center"/>
    </xf>
    <xf numFmtId="0" fontId="5" fillId="0" borderId="0" xfId="0" applyFont="1" applyAlignment="1">
      <alignment horizontal="left" vertical="center" indent="3"/>
    </xf>
    <xf numFmtId="165" fontId="5" fillId="0" borderId="3" xfId="2" applyNumberFormat="1" applyFont="1" applyBorder="1" applyAlignment="1">
      <alignment vertical="center"/>
    </xf>
    <xf numFmtId="165" fontId="5" fillId="0" borderId="0" xfId="2" applyNumberFormat="1" applyFont="1" applyAlignment="1">
      <alignment vertical="center"/>
    </xf>
    <xf numFmtId="0" fontId="5" fillId="0" borderId="0" xfId="0" applyFont="1" applyAlignment="1">
      <alignment vertical="center"/>
    </xf>
    <xf numFmtId="168" fontId="5" fillId="0" borderId="0" xfId="1" applyNumberFormat="1" applyFont="1" applyAlignment="1">
      <alignment vertical="center"/>
    </xf>
    <xf numFmtId="167" fontId="5" fillId="0" borderId="3" xfId="3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zoomScaleNormal="100" zoomScaleSheetLayoutView="100" workbookViewId="0">
      <selection activeCell="A3" sqref="A3:E3"/>
    </sheetView>
  </sheetViews>
  <sheetFormatPr defaultRowHeight="15" x14ac:dyDescent="0.25"/>
  <cols>
    <col min="1" max="1" width="34.81640625" customWidth="1"/>
    <col min="2" max="2" width="1.6328125" customWidth="1"/>
    <col min="3" max="3" width="13.6328125" customWidth="1"/>
    <col min="4" max="4" width="1.6328125" customWidth="1"/>
    <col min="5" max="5" width="13.6328125" customWidth="1"/>
  </cols>
  <sheetData>
    <row r="1" spans="1:5" s="1" customFormat="1" ht="18" customHeight="1" x14ac:dyDescent="0.25"/>
    <row r="2" spans="1:5" ht="18" customHeight="1" x14ac:dyDescent="0.25"/>
    <row r="3" spans="1:5" ht="80.099999999999994" customHeight="1" x14ac:dyDescent="0.25">
      <c r="A3" s="18" t="s">
        <v>4</v>
      </c>
      <c r="B3" s="18"/>
      <c r="C3" s="18"/>
      <c r="D3" s="18"/>
      <c r="E3" s="18"/>
    </row>
    <row r="4" spans="1:5" ht="35.1" customHeight="1" x14ac:dyDescent="0.25">
      <c r="A4" s="6"/>
      <c r="C4" s="4" t="s">
        <v>3</v>
      </c>
      <c r="E4" s="4" t="s">
        <v>5</v>
      </c>
    </row>
    <row r="5" spans="1:5" ht="35.1" customHeight="1" x14ac:dyDescent="0.25">
      <c r="A5" s="12" t="s">
        <v>7</v>
      </c>
      <c r="C5" s="6"/>
      <c r="E5" s="6"/>
    </row>
    <row r="6" spans="1:5" ht="30" customHeight="1" x14ac:dyDescent="0.25">
      <c r="A6" s="3" t="s">
        <v>2</v>
      </c>
      <c r="C6" s="15">
        <v>43528617</v>
      </c>
      <c r="E6" s="9">
        <f>(C6+C15)/C15</f>
        <v>2.2809025196915225</v>
      </c>
    </row>
    <row r="7" spans="1:5" ht="30" customHeight="1" x14ac:dyDescent="0.25">
      <c r="A7" s="3" t="s">
        <v>6</v>
      </c>
      <c r="C7" s="7">
        <v>-33333786</v>
      </c>
      <c r="E7" s="10">
        <f>(C7)/C15</f>
        <v>-0.98090252851952542</v>
      </c>
    </row>
    <row r="8" spans="1:5" ht="30" customHeight="1" thickBot="1" x14ac:dyDescent="0.3">
      <c r="A8" s="3" t="s">
        <v>13</v>
      </c>
      <c r="C8" s="16">
        <f>SUM(C6:C7)</f>
        <v>10194831</v>
      </c>
      <c r="E8" s="11">
        <f>(C8+C15)/C15</f>
        <v>1.299999991171997</v>
      </c>
    </row>
    <row r="9" spans="1:5" ht="30" customHeight="1" thickTop="1" x14ac:dyDescent="0.25">
      <c r="A9" s="2"/>
      <c r="C9" s="8"/>
      <c r="E9" s="8"/>
    </row>
    <row r="10" spans="1:5" ht="35.1" customHeight="1" x14ac:dyDescent="0.25">
      <c r="A10" s="12" t="s">
        <v>9</v>
      </c>
      <c r="C10" s="4" t="s">
        <v>3</v>
      </c>
      <c r="E10" s="4" t="s">
        <v>12</v>
      </c>
    </row>
    <row r="11" spans="1:5" ht="30" customHeight="1" x14ac:dyDescent="0.25">
      <c r="A11" s="3" t="s">
        <v>10</v>
      </c>
      <c r="C11" s="15">
        <f>-C7*E11</f>
        <v>20000271.599999998</v>
      </c>
      <c r="E11" s="13">
        <v>0.6</v>
      </c>
    </row>
    <row r="12" spans="1:5" ht="30" customHeight="1" x14ac:dyDescent="0.25">
      <c r="A12" s="3" t="s">
        <v>11</v>
      </c>
      <c r="C12" s="5">
        <f>-C7*E12</f>
        <v>13333514.4</v>
      </c>
      <c r="E12" s="13">
        <v>0.4</v>
      </c>
    </row>
    <row r="13" spans="1:5" ht="30" customHeight="1" thickBot="1" x14ac:dyDescent="0.3">
      <c r="A13" s="3" t="s">
        <v>14</v>
      </c>
      <c r="C13" s="16">
        <f>SUM(C11:C12)</f>
        <v>33333786</v>
      </c>
      <c r="E13" s="14">
        <f>SUM(E11:E12)</f>
        <v>1</v>
      </c>
    </row>
    <row r="14" spans="1:5" ht="30" customHeight="1" thickTop="1" x14ac:dyDescent="0.25"/>
    <row r="15" spans="1:5" ht="15.6" thickBot="1" x14ac:dyDescent="0.3">
      <c r="A15" s="3" t="s">
        <v>8</v>
      </c>
      <c r="C15" s="17">
        <v>33982771</v>
      </c>
    </row>
    <row r="16" spans="1:5" ht="15.6" thickTop="1" x14ac:dyDescent="0.25"/>
  </sheetData>
  <mergeCells count="1">
    <mergeCell ref="A3:E3"/>
  </mergeCells>
  <printOptions horizontalCentered="1"/>
  <pageMargins left="1.125" right="0.375" top="0.75" bottom="0.75" header="0.375" footer="0.375"/>
  <pageSetup orientation="portrait" r:id="rId1"/>
  <headerFooter>
    <oddFooter>&amp;R&amp;"Century Schoolbook,Bold"&amp;11Case No. 2021-00061
Exhibit Smith-2
Direct Testimony of Paul G. Smith
Page 1 of 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topLeftCell="A3" zoomScaleNormal="100" workbookViewId="0">
      <selection activeCell="C4" sqref="C4"/>
    </sheetView>
  </sheetViews>
  <sheetFormatPr defaultRowHeight="16.2" x14ac:dyDescent="0.3"/>
  <cols>
    <col min="1" max="1" width="35.6328125" style="19" customWidth="1"/>
    <col min="2" max="2" width="14.6328125" style="19" customWidth="1"/>
    <col min="3" max="3" width="1.6328125" style="19" customWidth="1"/>
    <col min="4" max="4" width="14.6328125" style="19" customWidth="1"/>
    <col min="5" max="5" width="1.6328125" style="19" customWidth="1"/>
    <col min="6" max="6" width="14.6328125" style="19" customWidth="1"/>
    <col min="7" max="16384" width="8.7265625" style="19"/>
  </cols>
  <sheetData>
    <row r="1" spans="1:6" ht="18" customHeight="1" x14ac:dyDescent="0.3"/>
    <row r="2" spans="1:6" ht="18" customHeight="1" x14ac:dyDescent="0.3"/>
    <row r="3" spans="1:6" ht="60" customHeight="1" x14ac:dyDescent="0.3">
      <c r="A3" s="20" t="s">
        <v>16</v>
      </c>
      <c r="B3" s="20"/>
      <c r="C3" s="20"/>
      <c r="D3" s="20"/>
      <c r="E3" s="20"/>
      <c r="F3" s="20"/>
    </row>
    <row r="4" spans="1:6" ht="35.1" customHeight="1" x14ac:dyDescent="0.3">
      <c r="A4" s="21" t="s">
        <v>0</v>
      </c>
      <c r="B4" s="21" t="s">
        <v>1</v>
      </c>
      <c r="D4" s="21" t="s">
        <v>17</v>
      </c>
      <c r="F4" s="22" t="s">
        <v>18</v>
      </c>
    </row>
    <row r="5" spans="1:6" ht="30" customHeight="1" thickBot="1" x14ac:dyDescent="0.35">
      <c r="A5" s="23" t="s">
        <v>19</v>
      </c>
      <c r="B5" s="24">
        <f>SUM(D5:F5)</f>
        <v>13333514</v>
      </c>
      <c r="D5" s="24">
        <f>D13</f>
        <v>10497290</v>
      </c>
      <c r="F5" s="24">
        <f>F13</f>
        <v>2836224</v>
      </c>
    </row>
    <row r="6" spans="1:6" ht="30" customHeight="1" thickTop="1" x14ac:dyDescent="0.3">
      <c r="A6" s="23"/>
      <c r="F6" s="25"/>
    </row>
    <row r="7" spans="1:6" ht="30" customHeight="1" x14ac:dyDescent="0.3">
      <c r="A7" s="26" t="s">
        <v>24</v>
      </c>
      <c r="F7" s="25"/>
    </row>
    <row r="8" spans="1:6" ht="30" customHeight="1" x14ac:dyDescent="0.3">
      <c r="A8" s="27" t="s">
        <v>19</v>
      </c>
      <c r="B8" s="28">
        <v>13333514.35</v>
      </c>
      <c r="F8" s="25"/>
    </row>
    <row r="9" spans="1:6" ht="30" customHeight="1" x14ac:dyDescent="0.3">
      <c r="A9" s="27" t="s">
        <v>20</v>
      </c>
      <c r="B9" s="29">
        <v>-700000</v>
      </c>
      <c r="C9" s="29"/>
      <c r="D9" s="28">
        <f>-B9</f>
        <v>700000</v>
      </c>
      <c r="E9" s="29"/>
      <c r="F9" s="30">
        <v>0</v>
      </c>
    </row>
    <row r="10" spans="1:6" ht="30" customHeight="1" thickBot="1" x14ac:dyDescent="0.35">
      <c r="A10" s="27" t="s">
        <v>25</v>
      </c>
      <c r="B10" s="31">
        <f>SUM(B8:B9)</f>
        <v>12633514.35</v>
      </c>
      <c r="C10" s="29"/>
      <c r="D10" s="29"/>
      <c r="E10" s="29"/>
      <c r="F10" s="30"/>
    </row>
    <row r="11" spans="1:6" ht="30" customHeight="1" thickTop="1" x14ac:dyDescent="0.3">
      <c r="A11" s="27" t="s">
        <v>21</v>
      </c>
      <c r="B11" s="32"/>
      <c r="C11" s="32"/>
      <c r="D11" s="32">
        <f>ROUND(($B$10*D$19)-1,0)</f>
        <v>9797290</v>
      </c>
      <c r="E11" s="32"/>
      <c r="F11" s="30">
        <v>0</v>
      </c>
    </row>
    <row r="12" spans="1:6" ht="30" customHeight="1" x14ac:dyDescent="0.3">
      <c r="A12" s="27" t="s">
        <v>22</v>
      </c>
      <c r="B12" s="33"/>
      <c r="C12" s="32"/>
      <c r="D12" s="32">
        <v>0</v>
      </c>
      <c r="E12" s="32"/>
      <c r="F12" s="34">
        <f>$B$10*F$19</f>
        <v>2836223.5256910124</v>
      </c>
    </row>
    <row r="13" spans="1:6" ht="30" customHeight="1" thickBot="1" x14ac:dyDescent="0.35">
      <c r="A13" s="35" t="s">
        <v>26</v>
      </c>
      <c r="B13" s="36">
        <f>SUM(D13:F13)</f>
        <v>13333514</v>
      </c>
      <c r="C13" s="29"/>
      <c r="D13" s="24">
        <f>SUM(D9:D12)</f>
        <v>10497290</v>
      </c>
      <c r="E13" s="29"/>
      <c r="F13" s="24">
        <f>ROUND(SUM(F9:F12),0)</f>
        <v>2836224</v>
      </c>
    </row>
    <row r="14" spans="1:6" ht="18" customHeight="1" thickTop="1" x14ac:dyDescent="0.3"/>
    <row r="15" spans="1:6" ht="18" customHeight="1" x14ac:dyDescent="0.3">
      <c r="A15" s="23" t="s">
        <v>23</v>
      </c>
    </row>
    <row r="16" spans="1:6" s="38" customFormat="1" ht="18" customHeight="1" x14ac:dyDescent="0.25">
      <c r="A16" s="27" t="s">
        <v>27</v>
      </c>
      <c r="B16" s="37">
        <f>SUM(D16:F16)</f>
        <v>226151812</v>
      </c>
      <c r="C16" s="37"/>
      <c r="D16" s="37">
        <v>174188859</v>
      </c>
      <c r="E16" s="37"/>
      <c r="F16" s="37">
        <v>51962953</v>
      </c>
    </row>
    <row r="17" spans="1:6" s="38" customFormat="1" ht="18" customHeight="1" x14ac:dyDescent="0.25">
      <c r="A17" s="27" t="s">
        <v>28</v>
      </c>
      <c r="B17" s="39">
        <f>SUM(D17:F17)</f>
        <v>1536917</v>
      </c>
      <c r="C17" s="39"/>
      <c r="D17" s="39">
        <v>0</v>
      </c>
      <c r="E17" s="39"/>
      <c r="F17" s="39">
        <v>1536917</v>
      </c>
    </row>
    <row r="18" spans="1:6" s="38" customFormat="1" ht="18" customHeight="1" thickBot="1" x14ac:dyDescent="0.3">
      <c r="A18" s="35" t="s">
        <v>29</v>
      </c>
      <c r="B18" s="24">
        <f>SUM(D18:F18)</f>
        <v>224614895</v>
      </c>
      <c r="C18" s="37"/>
      <c r="D18" s="24">
        <f>D16-D17</f>
        <v>174188859</v>
      </c>
      <c r="E18" s="37"/>
      <c r="F18" s="24">
        <f>F16-F17</f>
        <v>50426036</v>
      </c>
    </row>
    <row r="19" spans="1:6" s="38" customFormat="1" ht="18" customHeight="1" thickTop="1" thickBot="1" x14ac:dyDescent="0.3">
      <c r="A19" s="35" t="s">
        <v>30</v>
      </c>
      <c r="B19" s="40">
        <f>SUM(D19:F19)</f>
        <v>1</v>
      </c>
      <c r="C19" s="41"/>
      <c r="D19" s="40">
        <f>D18/B18</f>
        <v>0.77550003529374134</v>
      </c>
      <c r="E19" s="41"/>
      <c r="F19" s="40">
        <f>F18/B18</f>
        <v>0.22449996470625869</v>
      </c>
    </row>
    <row r="20" spans="1:6" ht="16.8" thickTop="1" x14ac:dyDescent="0.3"/>
    <row r="24" spans="1:6" x14ac:dyDescent="0.3">
      <c r="A24" s="19" t="s">
        <v>15</v>
      </c>
    </row>
  </sheetData>
  <mergeCells count="1">
    <mergeCell ref="A3:F3"/>
  </mergeCells>
  <printOptions horizontalCentered="1"/>
  <pageMargins left="0.875" right="0.25" top="0.75" bottom="0.75" header="0.375" footer="0.3"/>
  <pageSetup scale="95" orientation="portrait" horizontalDpi="4294967293" r:id="rId1"/>
  <headerFooter>
    <oddFooter>&amp;R&amp;"Century Schoolbook,Bold"Case No. 2021-00061
Exhibit Smith-3
Direct Testimony of Paul G. Smith
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TIER Credit (Smith-2)</vt:lpstr>
      <vt:lpstr>Bill Credit by Class (Smith-3)</vt:lpstr>
      <vt:lpstr>'Bill Credit by Class (Smith-3)'!Print_Area</vt:lpstr>
      <vt:lpstr>'TIER Credit (Smith-2)'!Print_Area</vt:lpstr>
    </vt:vector>
  </TitlesOfParts>
  <Company>Big Rivers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Hickman, Roger</dc:creator>
  <cp:lastModifiedBy>Hickman, Roger</cp:lastModifiedBy>
  <cp:lastPrinted>2021-03-29T17:52:54Z</cp:lastPrinted>
  <dcterms:created xsi:type="dcterms:W3CDTF">2019-07-25T15:26:52Z</dcterms:created>
  <dcterms:modified xsi:type="dcterms:W3CDTF">2021-03-29T17:54:39Z</dcterms:modified>
</cp:coreProperties>
</file>