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1 Cases\02_2021-00053 2 Year FAC Review\01_Discovery\Staff\2nd Set of Data Requests\Public Attachments\"/>
    </mc:Choice>
  </mc:AlternateContent>
  <bookViews>
    <workbookView xWindow="-15" yWindow="7185" windowWidth="28170" windowHeight="7230" firstSheet="1" activeTab="1"/>
  </bookViews>
  <sheets>
    <sheet name="Projected Fuel 2019" sheetId="4" state="hidden" r:id="rId1"/>
    <sheet name="KPSC 2_02_f" sheetId="11" r:id="rId2"/>
  </sheets>
  <calcPr calcId="162913"/>
</workbook>
</file>

<file path=xl/calcChain.xml><?xml version="1.0" encoding="utf-8"?>
<calcChain xmlns="http://schemas.openxmlformats.org/spreadsheetml/2006/main">
  <c r="F45" i="11" l="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10" i="11"/>
  <c r="H10" i="11" s="1"/>
  <c r="H46" i="11" l="1"/>
  <c r="F46" i="11"/>
  <c r="T17" i="4" l="1"/>
  <c r="S16" i="4"/>
  <c r="U16" i="4" s="1"/>
  <c r="S15" i="4"/>
  <c r="U15" i="4" s="1"/>
  <c r="T10" i="4"/>
  <c r="S9" i="4"/>
  <c r="U9" i="4" s="1"/>
  <c r="S8" i="4"/>
  <c r="U8" i="4" s="1"/>
  <c r="S17" i="4" l="1"/>
  <c r="U17" i="4" s="1"/>
  <c r="S10" i="4"/>
  <c r="U10" i="4" s="1"/>
</calcChain>
</file>

<file path=xl/sharedStrings.xml><?xml version="1.0" encoding="utf-8"?>
<sst xmlns="http://schemas.openxmlformats.org/spreadsheetml/2006/main" count="169" uniqueCount="114">
  <si>
    <t>Kentucky Power</t>
  </si>
  <si>
    <t>Month &amp; Year</t>
  </si>
  <si>
    <t>1</t>
  </si>
  <si>
    <t>2</t>
  </si>
  <si>
    <t>3</t>
  </si>
  <si>
    <t>4</t>
  </si>
  <si>
    <t>5</t>
  </si>
  <si>
    <t>6</t>
  </si>
  <si>
    <t>Total Sales kWh</t>
  </si>
  <si>
    <t>Base Fuel Rate Cents per kWh</t>
  </si>
  <si>
    <t xml:space="preserve">KPCO            </t>
  </si>
  <si>
    <t>NET ENERGY COST AND REQUIREMENT FOR YEAR</t>
  </si>
  <si>
    <t>&lt;== Referenced</t>
  </si>
  <si>
    <t>NET ENERGY COST -- FUEL ONLY ($000)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</si>
  <si>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</si>
  <si>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</si>
  <si>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</si>
  <si>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</si>
  <si>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</si>
  <si>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</si>
  <si>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</si>
  <si>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</si>
  <si>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</si>
  <si>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</si>
  <si>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</si>
  <si>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</si>
  <si>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</si>
  <si>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FOSSIL</t>
  </si>
  <si>
    <t>NUCLEAR</t>
  </si>
  <si>
    <t>HYDRO+PUMP STR</t>
  </si>
  <si>
    <t>CC (INC GAS RES FEES)</t>
  </si>
  <si>
    <t>CT (INC GAS RES FEES)</t>
  </si>
  <si>
    <t>GAS STEAM (INC GAS RES FEES)</t>
  </si>
  <si>
    <t>OWNED WIND</t>
  </si>
  <si>
    <t>OWNED SOLAR</t>
  </si>
  <si>
    <t>TOTAL GENERATION</t>
  </si>
  <si>
    <t xml:space="preserve"> PLUS:</t>
  </si>
  <si>
    <t xml:space="preserve"> MKT PURCHASES</t>
  </si>
  <si>
    <t xml:space="preserve"> WIND PURCHASES</t>
  </si>
  <si>
    <t xml:space="preserve"> SOLAR PURCHASES</t>
  </si>
  <si>
    <t xml:space="preserve"> OTHER PURCHASES</t>
  </si>
  <si>
    <t xml:space="preserve"> AFFILIATED PURCHASES (AEG)</t>
  </si>
  <si>
    <t xml:space="preserve"> LESS:</t>
  </si>
  <si>
    <t xml:space="preserve"> GEN FOR SALES</t>
  </si>
  <si>
    <t xml:space="preserve"> PURCH RESOLD</t>
  </si>
  <si>
    <t xml:space="preserve"> UNIT POWER SOLD</t>
  </si>
  <si>
    <t>NET TOTAL</t>
  </si>
  <si>
    <t xml:space="preserve"> DMD RESLD PURCH</t>
  </si>
  <si>
    <t>NET ENERGY REQUIREMENT (GWH)</t>
  </si>
  <si>
    <t>HYDRO+NET PUMP</t>
  </si>
  <si>
    <t>CC</t>
  </si>
  <si>
    <t>CT</t>
  </si>
  <si>
    <t>GAS STEAM</t>
  </si>
  <si>
    <t xml:space="preserve"> MARGINAL LOSSES</t>
  </si>
  <si>
    <t xml:space="preserve"> NET TOTAL</t>
  </si>
  <si>
    <t>NET COST $/MWH</t>
  </si>
  <si>
    <t>Year of Projection</t>
  </si>
  <si>
    <t xml:space="preserve">Projected Fuel Cost </t>
  </si>
  <si>
    <t>Projected kWh Sales</t>
  </si>
  <si>
    <t>Projected Fuel Cost in cents/kWh</t>
  </si>
  <si>
    <t>Fuel Cost in Current Base Rates in cents/kWh</t>
  </si>
  <si>
    <t>Difference in Fuel Cost in cents/kWh</t>
  </si>
  <si>
    <t>Average</t>
  </si>
  <si>
    <t>Fuel Cost  Projection Including BLIs  Table ##</t>
  </si>
  <si>
    <t>A</t>
  </si>
  <si>
    <t>E</t>
  </si>
  <si>
    <t xml:space="preserve"> Monthly Fuel Rate in Cents per kWh 
(C2) / (C3)</t>
  </si>
  <si>
    <t>Final Cost</t>
  </si>
  <si>
    <t>Cents per kWh (Below) or Above Base Fuel Rate 
(C4) - (C5)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</si>
  <si>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</si>
  <si>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</si>
  <si>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</si>
  <si>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</si>
  <si>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</si>
  <si>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</si>
  <si>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</si>
  <si>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</si>
  <si>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</si>
  <si>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</si>
  <si>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Table 2</t>
  </si>
  <si>
    <t>Fuel Cost  and Sales Projections</t>
  </si>
  <si>
    <t>Case No. 2021-00053</t>
  </si>
  <si>
    <t>November 1, 2018 to October 31, 2020</t>
  </si>
  <si>
    <t>2021 Two-Year FAC  Workpaper</t>
  </si>
  <si>
    <t>KPSC 2-02(f)</t>
  </si>
  <si>
    <t>November 2020</t>
  </si>
  <si>
    <t>December 2020</t>
  </si>
  <si>
    <t>November 2022</t>
  </si>
  <si>
    <t>December 2022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</si>
  <si>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</si>
  <si>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</si>
  <si>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</si>
  <si>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</si>
  <si>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</si>
  <si>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</si>
  <si>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</si>
  <si>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</si>
  <si>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</si>
  <si>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</si>
  <si>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</si>
  <si>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</si>
  <si>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</si>
  <si>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</si>
  <si>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</si>
  <si>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</si>
  <si>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</si>
  <si>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</si>
  <si>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</si>
  <si>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</si>
  <si>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</si>
  <si>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</si>
  <si>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Estimated - E
Actual - A</t>
  </si>
  <si>
    <t>3-Year Average</t>
  </si>
  <si>
    <t>E/A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</si>
</sst>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_);\(0.000\)"/>
    <numFmt numFmtId="166" formatCode="#,##0.000_);\(#,##0.000\)"/>
    <numFmt numFmtId="167" formatCode="0.0000"/>
    <numFmt numFmtId="168" formatCode="0.000000000"/>
    <numFmt numFmtId="169" formatCode="_(* #,##0_);_(* \(#,##0\);_(* &quot;-&quot;??_);_(@_)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Arial"/>
      <family val="2"/>
    </font>
    <font>
      <sz val="18"/>
      <color theme="1"/>
      <name val="Times New Roman"/>
      <family val="1"/>
    </font>
    <font>
      <sz val="10"/>
      <name val="Arial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2" fillId="0" borderId="0"/>
    <xf numFmtId="0" fontId="19" fillId="0" borderId="0"/>
    <xf numFmtId="0" fontId="2" fillId="0" borderId="0"/>
    <xf numFmtId="43" fontId="21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1" applyFont="1"/>
    <xf numFmtId="0" fontId="4" fillId="0" borderId="0" xfId="10" applyFill="1" applyBorder="1" applyAlignment="1">
      <alignment horizontal="center"/>
    </xf>
    <xf numFmtId="0" fontId="4" fillId="0" borderId="0" xfId="10"/>
    <xf numFmtId="0" fontId="7" fillId="0" borderId="1" xfId="10" applyFont="1" applyBorder="1" applyAlignment="1">
      <alignment horizontal="center" vertical="center"/>
    </xf>
    <xf numFmtId="0" fontId="7" fillId="0" borderId="1" xfId="10" applyFont="1" applyBorder="1" applyAlignment="1">
      <alignment horizontal="center" vertical="center" wrapText="1"/>
    </xf>
    <xf numFmtId="0" fontId="7" fillId="0" borderId="1" xfId="10" quotePrefix="1" applyFont="1" applyBorder="1" applyAlignment="1">
      <alignment horizontal="center" vertical="center"/>
    </xf>
    <xf numFmtId="0" fontId="7" fillId="0" borderId="1" xfId="10" quotePrefix="1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wrapText="1"/>
    </xf>
    <xf numFmtId="166" fontId="4" fillId="0" borderId="1" xfId="10" applyNumberFormat="1" applyFill="1" applyBorder="1" applyAlignment="1">
      <alignment horizontal="center"/>
    </xf>
    <xf numFmtId="0" fontId="4" fillId="0" borderId="1" xfId="10" applyFill="1" applyBorder="1" applyAlignment="1">
      <alignment horizontal="center"/>
    </xf>
    <xf numFmtId="0" fontId="12" fillId="0" borderId="0" xfId="14"/>
    <xf numFmtId="15" fontId="12" fillId="0" borderId="0" xfId="14" applyNumberFormat="1"/>
    <xf numFmtId="0" fontId="12" fillId="2" borderId="0" xfId="14" applyFill="1"/>
    <xf numFmtId="2" fontId="4" fillId="0" borderId="0" xfId="10" applyNumberFormat="1"/>
    <xf numFmtId="167" fontId="4" fillId="0" borderId="0" xfId="10" applyNumberFormat="1"/>
    <xf numFmtId="0" fontId="15" fillId="0" borderId="1" xfId="10" applyFont="1" applyFill="1" applyBorder="1" applyAlignment="1">
      <alignment horizontal="center" vertical="center"/>
    </xf>
    <xf numFmtId="166" fontId="15" fillId="0" borderId="1" xfId="10" applyNumberFormat="1" applyFont="1" applyBorder="1" applyAlignment="1">
      <alignment horizontal="center" vertical="center"/>
    </xf>
    <xf numFmtId="6" fontId="15" fillId="2" borderId="1" xfId="10" applyNumberFormat="1" applyFont="1" applyFill="1" applyBorder="1" applyAlignment="1">
      <alignment horizontal="center" vertical="center"/>
    </xf>
    <xf numFmtId="3" fontId="15" fillId="0" borderId="1" xfId="10" applyNumberFormat="1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/>
    </xf>
    <xf numFmtId="164" fontId="15" fillId="0" borderId="1" xfId="10" applyNumberFormat="1" applyFont="1" applyBorder="1" applyAlignment="1">
      <alignment horizontal="center" vertical="center"/>
    </xf>
    <xf numFmtId="0" fontId="9" fillId="0" borderId="1" xfId="10" applyFont="1" applyBorder="1" applyAlignment="1">
      <alignment horizontal="center" wrapText="1"/>
    </xf>
    <xf numFmtId="0" fontId="0" fillId="0" borderId="0" xfId="0" applyFill="1"/>
    <xf numFmtId="0" fontId="11" fillId="0" borderId="0" xfId="10" applyFont="1" applyBorder="1" applyAlignment="1">
      <alignment horizontal="center" wrapText="1"/>
    </xf>
    <xf numFmtId="166" fontId="4" fillId="0" borderId="0" xfId="10" applyNumberFormat="1" applyFill="1" applyBorder="1" applyAlignment="1">
      <alignment horizontal="center"/>
    </xf>
    <xf numFmtId="0" fontId="17" fillId="0" borderId="1" xfId="10" quotePrefix="1" applyFont="1" applyBorder="1" applyAlignment="1">
      <alignment horizontal="center"/>
    </xf>
    <xf numFmtId="0" fontId="17" fillId="0" borderId="2" xfId="10" quotePrefix="1" applyFont="1" applyBorder="1" applyAlignment="1">
      <alignment horizontal="center"/>
    </xf>
    <xf numFmtId="0" fontId="15" fillId="2" borderId="1" xfId="10" applyFont="1" applyFill="1" applyBorder="1" applyAlignment="1">
      <alignment horizontal="center" vertical="center"/>
    </xf>
    <xf numFmtId="166" fontId="15" fillId="2" borderId="1" xfId="10" applyNumberFormat="1" applyFont="1" applyFill="1" applyBorder="1" applyAlignment="1">
      <alignment horizontal="center" vertical="center"/>
    </xf>
    <xf numFmtId="3" fontId="15" fillId="2" borderId="1" xfId="10" applyNumberFormat="1" applyFont="1" applyFill="1" applyBorder="1" applyAlignment="1">
      <alignment horizontal="center" vertical="center" wrapText="1"/>
    </xf>
    <xf numFmtId="166" fontId="3" fillId="0" borderId="1" xfId="10" applyNumberFormat="1" applyFont="1" applyFill="1" applyBorder="1" applyAlignment="1">
      <alignment horizontal="center"/>
    </xf>
    <xf numFmtId="166" fontId="1" fillId="0" borderId="1" xfId="10" applyNumberFormat="1" applyFont="1" applyFill="1" applyBorder="1" applyAlignment="1">
      <alignment horizontal="center"/>
    </xf>
    <xf numFmtId="166" fontId="4" fillId="0" borderId="4" xfId="10" applyNumberFormat="1" applyFill="1" applyBorder="1" applyAlignment="1">
      <alignment horizontal="center"/>
    </xf>
    <xf numFmtId="3" fontId="9" fillId="0" borderId="10" xfId="10" applyNumberFormat="1" applyFont="1" applyBorder="1" applyAlignment="1">
      <alignment horizontal="center"/>
    </xf>
    <xf numFmtId="165" fontId="9" fillId="0" borderId="10" xfId="10" applyNumberFormat="1" applyFont="1" applyFill="1" applyBorder="1" applyAlignment="1">
      <alignment horizontal="center"/>
    </xf>
    <xf numFmtId="0" fontId="4" fillId="0" borderId="10" xfId="10" applyBorder="1" applyAlignment="1">
      <alignment horizontal="center"/>
    </xf>
    <xf numFmtId="49" fontId="10" fillId="0" borderId="5" xfId="10" quotePrefix="1" applyNumberFormat="1" applyFont="1" applyFill="1" applyBorder="1" applyAlignment="1">
      <alignment horizontal="center"/>
    </xf>
    <xf numFmtId="49" fontId="10" fillId="0" borderId="6" xfId="10" quotePrefix="1" applyNumberFormat="1" applyFont="1" applyFill="1" applyBorder="1" applyAlignment="1">
      <alignment horizontal="center"/>
    </xf>
    <xf numFmtId="0" fontId="5" fillId="0" borderId="5" xfId="10" quotePrefix="1" applyFont="1" applyBorder="1" applyAlignment="1">
      <alignment horizontal="center" vertical="center"/>
    </xf>
    <xf numFmtId="17" fontId="5" fillId="0" borderId="5" xfId="10" quotePrefix="1" applyNumberFormat="1" applyFont="1" applyBorder="1" applyAlignment="1">
      <alignment horizontal="center" vertical="center"/>
    </xf>
    <xf numFmtId="0" fontId="9" fillId="0" borderId="7" xfId="10" applyFont="1" applyBorder="1" applyAlignment="1">
      <alignment horizontal="center" wrapText="1"/>
    </xf>
    <xf numFmtId="49" fontId="10" fillId="0" borderId="1" xfId="10" quotePrefix="1" applyNumberFormat="1" applyFont="1" applyFill="1" applyBorder="1" applyAlignment="1">
      <alignment horizont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 wrapText="1"/>
    </xf>
    <xf numFmtId="0" fontId="7" fillId="0" borderId="0" xfId="10" quotePrefix="1" applyFont="1" applyBorder="1" applyAlignment="1">
      <alignment horizontal="center" vertical="center"/>
    </xf>
    <xf numFmtId="0" fontId="7" fillId="0" borderId="0" xfId="10" quotePrefix="1" applyFont="1" applyBorder="1" applyAlignment="1">
      <alignment horizontal="center" vertical="center" wrapText="1"/>
    </xf>
    <xf numFmtId="0" fontId="17" fillId="0" borderId="0" xfId="10" quotePrefix="1" applyFont="1" applyBorder="1" applyAlignment="1">
      <alignment horizontal="center"/>
    </xf>
    <xf numFmtId="49" fontId="10" fillId="0" borderId="0" xfId="10" quotePrefix="1" applyNumberFormat="1" applyFont="1" applyFill="1" applyBorder="1" applyAlignment="1">
      <alignment horizontal="center"/>
    </xf>
    <xf numFmtId="0" fontId="5" fillId="0" borderId="0" xfId="10" quotePrefix="1" applyFont="1" applyBorder="1" applyAlignment="1">
      <alignment horizontal="center" vertical="center" wrapText="1"/>
    </xf>
    <xf numFmtId="17" fontId="5" fillId="0" borderId="0" xfId="10" quotePrefix="1" applyNumberFormat="1" applyFont="1" applyBorder="1" applyAlignment="1">
      <alignment horizontal="center" vertical="center"/>
    </xf>
    <xf numFmtId="0" fontId="5" fillId="0" borderId="0" xfId="10" quotePrefix="1" applyFont="1" applyBorder="1" applyAlignment="1">
      <alignment horizontal="center" vertical="center"/>
    </xf>
    <xf numFmtId="3" fontId="10" fillId="0" borderId="0" xfId="10" quotePrefix="1" applyNumberFormat="1" applyFont="1" applyFill="1" applyBorder="1" applyAlignment="1">
      <alignment horizontal="center"/>
    </xf>
    <xf numFmtId="166" fontId="3" fillId="0" borderId="0" xfId="10" applyNumberFormat="1" applyFont="1" applyFill="1" applyBorder="1" applyAlignment="1">
      <alignment horizontal="center"/>
    </xf>
    <xf numFmtId="166" fontId="1" fillId="0" borderId="0" xfId="10" applyNumberFormat="1" applyFont="1" applyFill="1" applyBorder="1" applyAlignment="1">
      <alignment horizontal="center"/>
    </xf>
    <xf numFmtId="0" fontId="9" fillId="0" borderId="0" xfId="10" applyFont="1" applyBorder="1" applyAlignment="1">
      <alignment horizontal="center" wrapText="1"/>
    </xf>
    <xf numFmtId="3" fontId="9" fillId="0" borderId="0" xfId="10" applyNumberFormat="1" applyFont="1" applyBorder="1" applyAlignment="1">
      <alignment horizontal="center"/>
    </xf>
    <xf numFmtId="165" fontId="9" fillId="0" borderId="0" xfId="10" applyNumberFormat="1" applyFont="1" applyFill="1" applyBorder="1" applyAlignment="1">
      <alignment horizontal="center"/>
    </xf>
    <xf numFmtId="0" fontId="4" fillId="0" borderId="0" xfId="10" applyBorder="1" applyAlignment="1">
      <alignment horizontal="center"/>
    </xf>
    <xf numFmtId="0" fontId="0" fillId="0" borderId="0" xfId="0" applyBorder="1"/>
    <xf numFmtId="49" fontId="10" fillId="0" borderId="11" xfId="10" quotePrefix="1" applyNumberFormat="1" applyFont="1" applyFill="1" applyBorder="1" applyAlignment="1">
      <alignment horizontal="center"/>
    </xf>
    <xf numFmtId="0" fontId="7" fillId="0" borderId="0" xfId="1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/>
    <xf numFmtId="0" fontId="20" fillId="0" borderId="0" xfId="0" applyFont="1" applyFill="1" applyBorder="1" applyAlignment="1">
      <alignment horizontal="right"/>
    </xf>
    <xf numFmtId="169" fontId="5" fillId="0" borderId="1" xfId="17" quotePrefix="1" applyNumberFormat="1" applyFont="1" applyBorder="1" applyAlignment="1">
      <alignment horizontal="center" vertical="center" wrapText="1"/>
    </xf>
    <xf numFmtId="0" fontId="13" fillId="0" borderId="7" xfId="10" applyFont="1" applyBorder="1" applyAlignment="1">
      <alignment horizontal="center" vertical="center"/>
    </xf>
    <xf numFmtId="0" fontId="13" fillId="0" borderId="1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/>
    </xf>
    <xf numFmtId="0" fontId="18" fillId="0" borderId="3" xfId="10" applyFont="1" applyBorder="1" applyAlignment="1">
      <alignment horizontal="center"/>
    </xf>
    <xf numFmtId="0" fontId="18" fillId="0" borderId="9" xfId="10" applyFont="1" applyBorder="1" applyAlignment="1">
      <alignment horizontal="center"/>
    </xf>
    <xf numFmtId="0" fontId="8" fillId="0" borderId="0" xfId="10" applyFont="1" applyBorder="1" applyAlignment="1">
      <alignment horizontal="center" wrapText="1"/>
    </xf>
    <xf numFmtId="0" fontId="8" fillId="0" borderId="0" xfId="10" applyFont="1" applyBorder="1" applyAlignment="1">
      <alignment horizontal="center"/>
    </xf>
    <xf numFmtId="0" fontId="8" fillId="0" borderId="1" xfId="10" applyFont="1" applyBorder="1" applyAlignment="1">
      <alignment horizontal="center" wrapText="1"/>
    </xf>
    <xf numFmtId="0" fontId="8" fillId="0" borderId="1" xfId="10" applyFont="1" applyBorder="1" applyAlignment="1">
      <alignment horizontal="center"/>
    </xf>
  </cellXfs>
  <cellStyles count="18">
    <cellStyle name="Comma" xfId="17" builtinId="3"/>
    <cellStyle name="Comma 2" xfId="3"/>
    <cellStyle name="Comma 3" xfId="4"/>
    <cellStyle name="Comma 4" xfId="2"/>
    <cellStyle name="Currency 2" xfId="5"/>
    <cellStyle name="Currency 3" xfId="6"/>
    <cellStyle name="Normal" xfId="0" builtinId="0"/>
    <cellStyle name="Normal 2" xfId="7"/>
    <cellStyle name="Normal 2 2" xfId="8"/>
    <cellStyle name="Normal 3" xfId="9"/>
    <cellStyle name="Normal 4" xfId="10"/>
    <cellStyle name="Normal 4 2" xfId="16"/>
    <cellStyle name="Normal 5" xfId="1"/>
    <cellStyle name="Normal 6" xfId="14"/>
    <cellStyle name="Normal 7" xfId="15"/>
    <cellStyle name="Percent 2" xfId="11"/>
    <cellStyle name="Percent 3" xfId="12"/>
    <cellStyle name="PSDec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U59"/>
  <sheetViews>
    <sheetView topLeftCell="B1" workbookViewId="0">
      <selection activeCell="Q8" sqref="Q8"/>
    </sheetView>
  </sheetViews>
  <sheetFormatPr defaultRowHeight="15" x14ac:dyDescent="0.25"/>
  <cols>
    <col min="1" max="1" width="38.5" style="3" customWidth="1"/>
    <col min="2" max="13" width="8.75" style="3" bestFit="1" customWidth="1"/>
    <col min="14" max="14" width="9.625" style="3" bestFit="1" customWidth="1"/>
    <col min="15" max="15" width="3.5" style="3" customWidth="1"/>
    <col min="16" max="16" width="9" style="3"/>
    <col min="17" max="17" width="13.875" style="3" customWidth="1"/>
    <col min="18" max="18" width="14.375" style="3" customWidth="1"/>
    <col min="19" max="19" width="12.875" style="3" customWidth="1"/>
    <col min="20" max="20" width="14.5" style="3" customWidth="1"/>
    <col min="21" max="21" width="12" style="3" customWidth="1"/>
    <col min="22" max="16384" width="9" style="3"/>
  </cols>
  <sheetData>
    <row r="1" spans="1:21" x14ac:dyDescent="0.25">
      <c r="A1" s="11" t="s">
        <v>10</v>
      </c>
      <c r="B1" s="12">
        <v>43474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1" x14ac:dyDescent="0.25">
      <c r="A2" s="11" t="s">
        <v>11</v>
      </c>
      <c r="B2" s="13">
        <v>2019</v>
      </c>
      <c r="C2" s="11" t="s">
        <v>12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21" x14ac:dyDescent="0.25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1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72" t="s">
        <v>79</v>
      </c>
      <c r="Q5" s="73"/>
      <c r="R5" s="73"/>
      <c r="S5" s="73"/>
      <c r="T5" s="73"/>
      <c r="U5" s="74"/>
    </row>
    <row r="6" spans="1:21" ht="22.5" x14ac:dyDescent="0.25">
      <c r="A6" s="11"/>
      <c r="B6" s="11" t="s">
        <v>14</v>
      </c>
      <c r="C6" s="11" t="s">
        <v>15</v>
      </c>
      <c r="D6" s="11" t="s">
        <v>16</v>
      </c>
      <c r="E6" s="11" t="s">
        <v>17</v>
      </c>
      <c r="F6" s="11" t="s">
        <v>18</v>
      </c>
      <c r="G6" s="11" t="s">
        <v>19</v>
      </c>
      <c r="H6" s="11" t="s">
        <v>20</v>
      </c>
      <c r="I6" s="11" t="s">
        <v>21</v>
      </c>
      <c r="J6" s="11" t="s">
        <v>22</v>
      </c>
      <c r="K6" s="11" t="s">
        <v>23</v>
      </c>
      <c r="L6" s="11" t="s">
        <v>24</v>
      </c>
      <c r="M6" s="11" t="s">
        <v>25</v>
      </c>
      <c r="N6" s="11" t="s">
        <v>26</v>
      </c>
      <c r="P6" s="70" t="s">
        <v>80</v>
      </c>
      <c r="Q6" s="70"/>
      <c r="R6" s="70"/>
      <c r="S6" s="70"/>
      <c r="T6" s="70"/>
      <c r="U6" s="70"/>
    </row>
    <row r="7" spans="1:21" ht="60" x14ac:dyDescent="0.25">
      <c r="A7" s="11" t="s">
        <v>27</v>
      </c>
      <c r="B7" s="11">
        <v>9467.4009999999998</v>
      </c>
      <c r="C7" s="11">
        <v>6886.0039999999999</v>
      </c>
      <c r="D7" s="11">
        <v>6025.2839999999997</v>
      </c>
      <c r="E7" s="11">
        <v>4124.7619999999997</v>
      </c>
      <c r="F7" s="11">
        <v>3398.0129999999999</v>
      </c>
      <c r="G7" s="11">
        <v>5615.1080000000002</v>
      </c>
      <c r="H7" s="11">
        <v>8601.7800000000007</v>
      </c>
      <c r="I7" s="11">
        <v>8007.4040000000005</v>
      </c>
      <c r="J7" s="11">
        <v>4751.1809999999996</v>
      </c>
      <c r="K7" s="11">
        <v>4402.0370000000003</v>
      </c>
      <c r="L7" s="11">
        <v>4122.7179999999998</v>
      </c>
      <c r="M7" s="11">
        <v>6811.4960000000001</v>
      </c>
      <c r="N7" s="11">
        <v>72213.187000000005</v>
      </c>
      <c r="P7" s="20" t="s">
        <v>56</v>
      </c>
      <c r="Q7" s="20" t="s">
        <v>57</v>
      </c>
      <c r="R7" s="20" t="s">
        <v>58</v>
      </c>
      <c r="S7" s="20" t="s">
        <v>59</v>
      </c>
      <c r="T7" s="20" t="s">
        <v>60</v>
      </c>
      <c r="U7" s="20" t="s">
        <v>61</v>
      </c>
    </row>
    <row r="8" spans="1:21" x14ac:dyDescent="0.25">
      <c r="A8" s="11" t="s">
        <v>28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P8" s="21">
        <v>2021</v>
      </c>
      <c r="Q8" s="18">
        <v>153811641</v>
      </c>
      <c r="R8" s="31">
        <v>6199610000</v>
      </c>
      <c r="S8" s="22">
        <f>(Q8/R8)*100</f>
        <v>2.4809889815649697</v>
      </c>
      <c r="T8" s="29">
        <v>2.7250000000000001</v>
      </c>
      <c r="U8" s="22">
        <f>S8-T8</f>
        <v>-0.24401101843503037</v>
      </c>
    </row>
    <row r="9" spans="1:21" x14ac:dyDescent="0.25">
      <c r="A9" s="11" t="s">
        <v>29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P9" s="21">
        <v>2022</v>
      </c>
      <c r="Q9" s="18">
        <v>158826949</v>
      </c>
      <c r="R9" s="31">
        <v>6187819000</v>
      </c>
      <c r="S9" s="22">
        <f>(Q9/R9)*100</f>
        <v>2.5667678547158541</v>
      </c>
      <c r="T9" s="29">
        <v>2.7250000000000001</v>
      </c>
      <c r="U9" s="22">
        <f>S9-T9</f>
        <v>-0.15823214528414598</v>
      </c>
    </row>
    <row r="10" spans="1:21" x14ac:dyDescent="0.25">
      <c r="A10" s="11" t="s">
        <v>30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P10" s="21" t="s">
        <v>62</v>
      </c>
      <c r="Q10" s="21"/>
      <c r="R10" s="16"/>
      <c r="S10" s="22">
        <f>AVERAGE(S8:S9)</f>
        <v>2.5238784181404119</v>
      </c>
      <c r="T10" s="30">
        <f>AVERAGE(T8:T9)</f>
        <v>2.7250000000000001</v>
      </c>
      <c r="U10" s="22">
        <f>S10-T10</f>
        <v>-0.20112158185958817</v>
      </c>
    </row>
    <row r="11" spans="1:21" x14ac:dyDescent="0.25">
      <c r="A11" s="11" t="s">
        <v>31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</row>
    <row r="12" spans="1:21" x14ac:dyDescent="0.25">
      <c r="A12" s="11" t="s">
        <v>32</v>
      </c>
      <c r="B12" s="11">
        <v>793.45500000000004</v>
      </c>
      <c r="C12" s="11">
        <v>533.01599999999996</v>
      </c>
      <c r="D12" s="11">
        <v>627.56799999999998</v>
      </c>
      <c r="E12" s="11">
        <v>1460.4449999999999</v>
      </c>
      <c r="F12" s="11">
        <v>2832.5320000000002</v>
      </c>
      <c r="G12" s="11">
        <v>2083.596</v>
      </c>
      <c r="H12" s="11">
        <v>2614.5520000000001</v>
      </c>
      <c r="I12" s="11">
        <v>2692.5619999999999</v>
      </c>
      <c r="J12" s="11">
        <v>1482.5889999999999</v>
      </c>
      <c r="K12" s="11">
        <v>2214.4659999999999</v>
      </c>
      <c r="L12" s="11">
        <v>1390.0820000000001</v>
      </c>
      <c r="M12" s="11">
        <v>1227.4380000000001</v>
      </c>
      <c r="N12" s="11">
        <v>19952.3</v>
      </c>
    </row>
    <row r="13" spans="1:21" ht="22.5" x14ac:dyDescent="0.25">
      <c r="A13" s="11" t="s">
        <v>33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P13" s="71" t="s">
        <v>63</v>
      </c>
      <c r="Q13" s="71"/>
      <c r="R13" s="71"/>
      <c r="S13" s="71"/>
      <c r="T13" s="71"/>
      <c r="U13" s="71"/>
    </row>
    <row r="14" spans="1:21" ht="60" x14ac:dyDescent="0.25">
      <c r="A14" s="11" t="s">
        <v>34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20" t="s">
        <v>56</v>
      </c>
      <c r="Q14" s="20" t="s">
        <v>57</v>
      </c>
      <c r="R14" s="20" t="s">
        <v>58</v>
      </c>
      <c r="S14" s="20" t="s">
        <v>59</v>
      </c>
      <c r="T14" s="20" t="s">
        <v>60</v>
      </c>
      <c r="U14" s="20" t="s">
        <v>61</v>
      </c>
    </row>
    <row r="15" spans="1:21" x14ac:dyDescent="0.25">
      <c r="A15" s="11" t="s">
        <v>35</v>
      </c>
      <c r="B15" s="11">
        <v>10260.856</v>
      </c>
      <c r="C15" s="11">
        <v>7419.02</v>
      </c>
      <c r="D15" s="11">
        <v>6652.8519999999999</v>
      </c>
      <c r="E15" s="11">
        <v>5585.2060000000001</v>
      </c>
      <c r="F15" s="11">
        <v>6230.5450000000001</v>
      </c>
      <c r="G15" s="11">
        <v>7698.7030000000004</v>
      </c>
      <c r="H15" s="11">
        <v>11216.331</v>
      </c>
      <c r="I15" s="11">
        <v>10699.967000000001</v>
      </c>
      <c r="J15" s="11">
        <v>6233.7690000000002</v>
      </c>
      <c r="K15" s="11">
        <v>6616.5039999999999</v>
      </c>
      <c r="L15" s="11">
        <v>5512.799</v>
      </c>
      <c r="M15" s="11">
        <v>8038.9340000000002</v>
      </c>
      <c r="N15" s="11">
        <v>92165.487999999998</v>
      </c>
      <c r="P15" s="21">
        <v>2019</v>
      </c>
      <c r="Q15" s="18">
        <v>153811641</v>
      </c>
      <c r="R15" s="19">
        <v>6199610000</v>
      </c>
      <c r="S15" s="22">
        <f>(Q15/R15)*100</f>
        <v>2.4809889815649697</v>
      </c>
      <c r="T15" s="21">
        <v>2.7250000000000001</v>
      </c>
      <c r="U15" s="22">
        <f>S15-T15</f>
        <v>-0.24401101843503037</v>
      </c>
    </row>
    <row r="16" spans="1:21" x14ac:dyDescent="0.25">
      <c r="A16" s="11" t="s">
        <v>36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21">
        <v>2020</v>
      </c>
      <c r="Q16" s="18">
        <v>158826949</v>
      </c>
      <c r="R16" s="19">
        <v>6187819000</v>
      </c>
      <c r="S16" s="22">
        <f>(Q16/R16)*100</f>
        <v>2.5667678547158541</v>
      </c>
      <c r="T16" s="21">
        <v>2.7250000000000001</v>
      </c>
      <c r="U16" s="22">
        <f>S16-T16</f>
        <v>-0.15823214528414598</v>
      </c>
    </row>
    <row r="17" spans="1:21" x14ac:dyDescent="0.25">
      <c r="A17" s="11" t="s">
        <v>37</v>
      </c>
      <c r="B17" s="11">
        <v>2679.32</v>
      </c>
      <c r="C17" s="11">
        <v>3146.7310000000002</v>
      </c>
      <c r="D17" s="11">
        <v>2225.9989999999998</v>
      </c>
      <c r="E17" s="11">
        <v>2833.6190000000001</v>
      </c>
      <c r="F17" s="11">
        <v>3325.7539999999999</v>
      </c>
      <c r="G17" s="11">
        <v>2667.0970000000002</v>
      </c>
      <c r="H17" s="11">
        <v>548.22</v>
      </c>
      <c r="I17" s="11">
        <v>1023.8920000000001</v>
      </c>
      <c r="J17" s="11">
        <v>4067.6550000000002</v>
      </c>
      <c r="K17" s="11">
        <v>3875.2040000000002</v>
      </c>
      <c r="L17" s="11">
        <v>6003.3670000000002</v>
      </c>
      <c r="M17" s="11">
        <v>3965.8209999999999</v>
      </c>
      <c r="N17" s="11">
        <v>36362.678999999996</v>
      </c>
      <c r="P17" s="21" t="s">
        <v>62</v>
      </c>
      <c r="Q17" s="21"/>
      <c r="R17" s="16"/>
      <c r="S17" s="22">
        <f>AVERAGE(S15:S16)</f>
        <v>2.5238784181404119</v>
      </c>
      <c r="T17" s="17">
        <f>AVERAGE(T15:T16)</f>
        <v>2.7250000000000001</v>
      </c>
      <c r="U17" s="22">
        <f>S17-T17</f>
        <v>-0.20112158185958817</v>
      </c>
    </row>
    <row r="18" spans="1:21" x14ac:dyDescent="0.25">
      <c r="A18" s="11" t="s">
        <v>38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21" x14ac:dyDescent="0.25">
      <c r="A19" s="11" t="s">
        <v>39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21" x14ac:dyDescent="0.25">
      <c r="A20" s="11" t="s">
        <v>40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21" x14ac:dyDescent="0.25">
      <c r="A21" s="11" t="s">
        <v>41</v>
      </c>
      <c r="B21" s="11">
        <v>5531.5050000000001</v>
      </c>
      <c r="C21" s="11">
        <v>5638.3720000000003</v>
      </c>
      <c r="D21" s="11">
        <v>5498.8190000000004</v>
      </c>
      <c r="E21" s="11">
        <v>3387.0079999999998</v>
      </c>
      <c r="F21" s="11">
        <v>3109.6489999999999</v>
      </c>
      <c r="G21" s="11">
        <v>3939.3009999999999</v>
      </c>
      <c r="H21" s="11">
        <v>4486.384</v>
      </c>
      <c r="I21" s="11">
        <v>4438.6660000000002</v>
      </c>
      <c r="J21" s="11">
        <v>2615.7089999999998</v>
      </c>
      <c r="K21" s="11">
        <v>1713.761</v>
      </c>
      <c r="L21" s="11">
        <v>1525.4960000000001</v>
      </c>
      <c r="M21" s="11">
        <v>3968.355</v>
      </c>
      <c r="N21" s="11">
        <v>45853.023999999998</v>
      </c>
    </row>
    <row r="22" spans="1:21" x14ac:dyDescent="0.25">
      <c r="A22" s="1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1" x14ac:dyDescent="0.25">
      <c r="A23" s="11" t="s">
        <v>43</v>
      </c>
      <c r="B23" s="11">
        <v>2014.5340000000001</v>
      </c>
      <c r="C23" s="11">
        <v>1462.884</v>
      </c>
      <c r="D23" s="11">
        <v>1167.586</v>
      </c>
      <c r="E23" s="11">
        <v>538.55499999999995</v>
      </c>
      <c r="F23" s="11">
        <v>1257.1869999999999</v>
      </c>
      <c r="G23" s="11">
        <v>2151.5340000000001</v>
      </c>
      <c r="H23" s="11">
        <v>3303.1089999999999</v>
      </c>
      <c r="I23" s="11">
        <v>3494.518</v>
      </c>
      <c r="J23" s="11">
        <v>1815.7560000000001</v>
      </c>
      <c r="K23" s="11">
        <v>1153.2950000000001</v>
      </c>
      <c r="L23" s="11">
        <v>732.59299999999996</v>
      </c>
      <c r="M23" s="11">
        <v>1478</v>
      </c>
      <c r="N23" s="11">
        <v>20569.55</v>
      </c>
    </row>
    <row r="24" spans="1:21" x14ac:dyDescent="0.25">
      <c r="A24" s="11" t="s">
        <v>44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</row>
    <row r="25" spans="1:21" x14ac:dyDescent="0.25">
      <c r="A25" s="11" t="s">
        <v>45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</row>
    <row r="26" spans="1:2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21" x14ac:dyDescent="0.25">
      <c r="A27" s="11" t="s">
        <v>46</v>
      </c>
      <c r="B27" s="11">
        <v>16457.147000000001</v>
      </c>
      <c r="C27" s="11">
        <v>14741.24</v>
      </c>
      <c r="D27" s="11">
        <v>13210.084000000001</v>
      </c>
      <c r="E27" s="11">
        <v>11267.278</v>
      </c>
      <c r="F27" s="11">
        <v>11408.762000000001</v>
      </c>
      <c r="G27" s="11">
        <v>12153.567999999999</v>
      </c>
      <c r="H27" s="11">
        <v>12947.825999999999</v>
      </c>
      <c r="I27" s="11">
        <v>12668.005999999999</v>
      </c>
      <c r="J27" s="11">
        <v>11101.378000000001</v>
      </c>
      <c r="K27" s="11">
        <v>11052.174000000001</v>
      </c>
      <c r="L27" s="11">
        <v>12309.069</v>
      </c>
      <c r="M27" s="11">
        <v>14495.11</v>
      </c>
      <c r="N27" s="11">
        <v>153811.641</v>
      </c>
    </row>
    <row r="28" spans="1:2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2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21" x14ac:dyDescent="0.25">
      <c r="A30" s="11" t="s">
        <v>47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</row>
    <row r="31" spans="1:2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21" x14ac:dyDescent="0.25">
      <c r="A32" s="11" t="s">
        <v>48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11" t="s">
        <v>27</v>
      </c>
      <c r="B34" s="11">
        <v>428.48099999999999</v>
      </c>
      <c r="C34" s="11">
        <v>304.8</v>
      </c>
      <c r="D34" s="11">
        <v>283.46899999999999</v>
      </c>
      <c r="E34" s="11">
        <v>193.04300000000001</v>
      </c>
      <c r="F34" s="11">
        <v>154.744</v>
      </c>
      <c r="G34" s="11">
        <v>247.779</v>
      </c>
      <c r="H34" s="11">
        <v>389.51600000000002</v>
      </c>
      <c r="I34" s="11">
        <v>362.09100000000001</v>
      </c>
      <c r="J34" s="11">
        <v>208.547</v>
      </c>
      <c r="K34" s="11">
        <v>189.85400000000001</v>
      </c>
      <c r="L34" s="11">
        <v>179.31899999999999</v>
      </c>
      <c r="M34" s="11">
        <v>301.91000000000003</v>
      </c>
      <c r="N34" s="11">
        <v>3243.5529999999999</v>
      </c>
    </row>
    <row r="35" spans="1:14" x14ac:dyDescent="0.25">
      <c r="A35" s="11" t="s">
        <v>28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x14ac:dyDescent="0.25">
      <c r="A36" s="11" t="s">
        <v>49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x14ac:dyDescent="0.25">
      <c r="A37" s="11" t="s">
        <v>50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</row>
    <row r="38" spans="1:14" x14ac:dyDescent="0.25">
      <c r="A38" s="11" t="s">
        <v>51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5">
      <c r="A39" s="11" t="s">
        <v>52</v>
      </c>
      <c r="B39" s="11">
        <v>4.7</v>
      </c>
      <c r="C39" s="11">
        <v>0</v>
      </c>
      <c r="D39" s="11">
        <v>1.2</v>
      </c>
      <c r="E39" s="11">
        <v>33.97</v>
      </c>
      <c r="F39" s="11">
        <v>93.06</v>
      </c>
      <c r="G39" s="11">
        <v>63.155000000000001</v>
      </c>
      <c r="H39" s="11">
        <v>87.35</v>
      </c>
      <c r="I39" s="11">
        <v>92.57</v>
      </c>
      <c r="J39" s="11">
        <v>40.585000000000001</v>
      </c>
      <c r="K39" s="11">
        <v>71.849999999999994</v>
      </c>
      <c r="L39" s="11">
        <v>33.58</v>
      </c>
      <c r="M39" s="11">
        <v>24.01</v>
      </c>
      <c r="N39" s="11">
        <v>546.03</v>
      </c>
    </row>
    <row r="40" spans="1:14" x14ac:dyDescent="0.25">
      <c r="A40" s="11" t="s">
        <v>33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25">
      <c r="A41" s="11" t="s">
        <v>34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x14ac:dyDescent="0.25">
      <c r="A42" s="11" t="s">
        <v>35</v>
      </c>
      <c r="B42" s="11">
        <v>433.18099999999998</v>
      </c>
      <c r="C42" s="11">
        <v>304.8</v>
      </c>
      <c r="D42" s="11">
        <v>284.66899999999998</v>
      </c>
      <c r="E42" s="11">
        <v>227.01300000000001</v>
      </c>
      <c r="F42" s="11">
        <v>247.804</v>
      </c>
      <c r="G42" s="11">
        <v>310.93400000000003</v>
      </c>
      <c r="H42" s="11">
        <v>476.86599999999999</v>
      </c>
      <c r="I42" s="11">
        <v>454.661</v>
      </c>
      <c r="J42" s="11">
        <v>249.13200000000001</v>
      </c>
      <c r="K42" s="11">
        <v>261.70400000000001</v>
      </c>
      <c r="L42" s="11">
        <v>212.899</v>
      </c>
      <c r="M42" s="11">
        <v>325.92</v>
      </c>
      <c r="N42" s="11">
        <v>3789.5830000000001</v>
      </c>
    </row>
    <row r="43" spans="1:14" x14ac:dyDescent="0.25">
      <c r="A43" s="11" t="s">
        <v>36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11" t="s">
        <v>37</v>
      </c>
      <c r="B44" s="11">
        <v>70.361999999999995</v>
      </c>
      <c r="C44" s="11">
        <v>78.956000000000003</v>
      </c>
      <c r="D44" s="11">
        <v>66.777000000000001</v>
      </c>
      <c r="E44" s="11">
        <v>108.435</v>
      </c>
      <c r="F44" s="11">
        <v>137.755</v>
      </c>
      <c r="G44" s="11">
        <v>115.03100000000001</v>
      </c>
      <c r="H44" s="11">
        <v>22.613</v>
      </c>
      <c r="I44" s="11">
        <v>39.615000000000002</v>
      </c>
      <c r="J44" s="11">
        <v>171.21600000000001</v>
      </c>
      <c r="K44" s="11">
        <v>162.208</v>
      </c>
      <c r="L44" s="11">
        <v>251.05099999999999</v>
      </c>
      <c r="M44" s="11">
        <v>162.321</v>
      </c>
      <c r="N44" s="11">
        <v>1386.34</v>
      </c>
    </row>
    <row r="45" spans="1:14" x14ac:dyDescent="0.25">
      <c r="A45" s="11" t="s">
        <v>38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5">
      <c r="A46" s="11" t="s">
        <v>39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x14ac:dyDescent="0.25">
      <c r="A47" s="11" t="s">
        <v>40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5">
      <c r="A48" s="11" t="s">
        <v>41</v>
      </c>
      <c r="B48" s="11">
        <v>229.77</v>
      </c>
      <c r="C48" s="11">
        <v>236.34700000000001</v>
      </c>
      <c r="D48" s="11">
        <v>229.339</v>
      </c>
      <c r="E48" s="11">
        <v>135.99600000000001</v>
      </c>
      <c r="F48" s="11">
        <v>123.334</v>
      </c>
      <c r="G48" s="11">
        <v>156.608</v>
      </c>
      <c r="H48" s="11">
        <v>181.79900000000001</v>
      </c>
      <c r="I48" s="11">
        <v>179.202</v>
      </c>
      <c r="J48" s="11">
        <v>103.735</v>
      </c>
      <c r="K48" s="11">
        <v>68.245000000000005</v>
      </c>
      <c r="L48" s="11">
        <v>59.442</v>
      </c>
      <c r="M48" s="11">
        <v>159.6</v>
      </c>
      <c r="N48" s="11">
        <v>1863.4169999999999</v>
      </c>
    </row>
    <row r="49" spans="1:14" x14ac:dyDescent="0.25">
      <c r="A49" s="11" t="s">
        <v>53</v>
      </c>
      <c r="B49" s="11">
        <v>12.348000000000001</v>
      </c>
      <c r="C49" s="11">
        <v>10.555999999999999</v>
      </c>
      <c r="D49" s="11">
        <v>10.013999999999999</v>
      </c>
      <c r="E49" s="11">
        <v>8.5920000000000005</v>
      </c>
      <c r="F49" s="11">
        <v>8.7219999999999995</v>
      </c>
      <c r="G49" s="11">
        <v>9.2370000000000001</v>
      </c>
      <c r="H49" s="11">
        <v>10.185</v>
      </c>
      <c r="I49" s="11">
        <v>9.734</v>
      </c>
      <c r="J49" s="11">
        <v>8.4039999999999999</v>
      </c>
      <c r="K49" s="11">
        <v>8.41</v>
      </c>
      <c r="L49" s="11">
        <v>9.3379999999999992</v>
      </c>
      <c r="M49" s="11">
        <v>11.079000000000001</v>
      </c>
      <c r="N49" s="11">
        <v>116.619</v>
      </c>
    </row>
    <row r="50" spans="1:14" x14ac:dyDescent="0.25">
      <c r="A50" s="11" t="s">
        <v>42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11" t="s">
        <v>43</v>
      </c>
      <c r="B51" s="11">
        <v>90.096999999999994</v>
      </c>
      <c r="C51" s="11">
        <v>66.484999999999999</v>
      </c>
      <c r="D51" s="11">
        <v>53.901000000000003</v>
      </c>
      <c r="E51" s="11">
        <v>23.507000000000001</v>
      </c>
      <c r="F51" s="11">
        <v>56.395000000000003</v>
      </c>
      <c r="G51" s="11">
        <v>100.355</v>
      </c>
      <c r="H51" s="11">
        <v>156.785</v>
      </c>
      <c r="I51" s="11">
        <v>168.881</v>
      </c>
      <c r="J51" s="11">
        <v>86.355999999999995</v>
      </c>
      <c r="K51" s="11">
        <v>54.238</v>
      </c>
      <c r="L51" s="11">
        <v>33.612000000000002</v>
      </c>
      <c r="M51" s="11">
        <v>65.733000000000004</v>
      </c>
      <c r="N51" s="11">
        <v>956.34500000000003</v>
      </c>
    </row>
    <row r="52" spans="1:14" x14ac:dyDescent="0.25">
      <c r="A52" s="11" t="s">
        <v>44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x14ac:dyDescent="0.25">
      <c r="A53" s="11" t="s">
        <v>45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1" t="s">
        <v>54</v>
      </c>
      <c r="B55" s="11">
        <v>655.56299999999999</v>
      </c>
      <c r="C55" s="11">
        <v>564.17399999999998</v>
      </c>
      <c r="D55" s="11">
        <v>536.89800000000002</v>
      </c>
      <c r="E55" s="11">
        <v>456.52800000000002</v>
      </c>
      <c r="F55" s="11">
        <v>461.22</v>
      </c>
      <c r="G55" s="11">
        <v>491.45400000000001</v>
      </c>
      <c r="H55" s="11">
        <v>534.67899999999997</v>
      </c>
      <c r="I55" s="11">
        <v>514.33100000000002</v>
      </c>
      <c r="J55" s="11">
        <v>446.13099999999997</v>
      </c>
      <c r="K55" s="11">
        <v>446.32900000000001</v>
      </c>
      <c r="L55" s="11">
        <v>499.11799999999999</v>
      </c>
      <c r="M55" s="11">
        <v>593.18899999999996</v>
      </c>
      <c r="N55" s="11">
        <v>6199.6149999999998</v>
      </c>
    </row>
    <row r="56" spans="1:1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 t="s">
        <v>55</v>
      </c>
      <c r="B58" s="11">
        <v>25.1</v>
      </c>
      <c r="C58" s="11">
        <v>26.13</v>
      </c>
      <c r="D58" s="11">
        <v>24.6</v>
      </c>
      <c r="E58" s="11">
        <v>24.68</v>
      </c>
      <c r="F58" s="11">
        <v>24.74</v>
      </c>
      <c r="G58" s="11">
        <v>24.73</v>
      </c>
      <c r="H58" s="11">
        <v>24.22</v>
      </c>
      <c r="I58" s="11">
        <v>24.63</v>
      </c>
      <c r="J58" s="11">
        <v>24.88</v>
      </c>
      <c r="K58" s="11">
        <v>24.76</v>
      </c>
      <c r="L58" s="11">
        <v>24.66</v>
      </c>
      <c r="M58" s="11">
        <v>24.44</v>
      </c>
      <c r="N58" s="11">
        <v>24.81</v>
      </c>
    </row>
    <row r="59" spans="1:14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/>
      <c r="M59" s="14"/>
      <c r="N59" s="14"/>
    </row>
  </sheetData>
  <mergeCells count="3">
    <mergeCell ref="P6:U6"/>
    <mergeCell ref="P13:U13"/>
    <mergeCell ref="P5:U5"/>
  </mergeCells>
  <pageMargins left="0.7" right="0.7" top="0.75" bottom="0.75" header="0.3" footer="0.3"/>
  <pageSetup fitToHeight="0" orientation="landscape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R71"/>
  <sheetViews>
    <sheetView tabSelected="1" zoomScaleNormal="100" workbookViewId="0">
      <selection activeCell="E25" sqref="E25:E33"/>
    </sheetView>
  </sheetViews>
  <sheetFormatPr defaultRowHeight="15.75" x14ac:dyDescent="0.25"/>
  <cols>
    <col min="1" max="1" width="2.375" customWidth="1"/>
    <col min="2" max="2" width="23.375" customWidth="1"/>
    <col min="3" max="3" width="13.75" customWidth="1"/>
    <col min="4" max="4" width="14.125" customWidth="1"/>
    <col min="5" max="5" width="14.25" customWidth="1"/>
    <col min="6" max="6" width="14.125" customWidth="1"/>
    <col min="7" max="8" width="14.25" customWidth="1"/>
    <col min="9" max="9" width="12" customWidth="1"/>
    <col min="10" max="10" width="10.375" customWidth="1"/>
    <col min="11" max="11" width="16.25" customWidth="1"/>
    <col min="12" max="12" width="22.875" customWidth="1"/>
    <col min="13" max="13" width="11.125" bestFit="1" customWidth="1"/>
    <col min="14" max="18" width="14.375" customWidth="1"/>
  </cols>
  <sheetData>
    <row r="1" spans="2:18" x14ac:dyDescent="0.25">
      <c r="B1" s="1" t="s">
        <v>0</v>
      </c>
    </row>
    <row r="2" spans="2:18" x14ac:dyDescent="0.25">
      <c r="B2" s="1" t="s">
        <v>83</v>
      </c>
    </row>
    <row r="3" spans="2:18" x14ac:dyDescent="0.25">
      <c r="B3" s="1" t="s">
        <v>81</v>
      </c>
    </row>
    <row r="4" spans="2:18" x14ac:dyDescent="0.25">
      <c r="B4" s="1" t="s">
        <v>82</v>
      </c>
    </row>
    <row r="7" spans="2:18" ht="23.25" x14ac:dyDescent="0.35">
      <c r="B7" s="77" t="s">
        <v>84</v>
      </c>
      <c r="C7" s="77"/>
      <c r="D7" s="78"/>
      <c r="E7" s="78"/>
      <c r="F7" s="78"/>
      <c r="G7" s="78"/>
      <c r="H7" s="78"/>
      <c r="I7" s="64"/>
      <c r="J7" s="64"/>
      <c r="K7" s="64"/>
    </row>
    <row r="8" spans="2:18" ht="64.5" x14ac:dyDescent="0.25">
      <c r="B8" s="4" t="s">
        <v>1</v>
      </c>
      <c r="C8" s="5" t="s">
        <v>111</v>
      </c>
      <c r="D8" s="4" t="s">
        <v>67</v>
      </c>
      <c r="E8" s="5" t="s">
        <v>8</v>
      </c>
      <c r="F8" s="5" t="s">
        <v>66</v>
      </c>
      <c r="G8" s="5" t="s">
        <v>9</v>
      </c>
      <c r="H8" s="8" t="s">
        <v>68</v>
      </c>
      <c r="I8" s="64"/>
      <c r="J8" s="64"/>
      <c r="K8" s="64"/>
    </row>
    <row r="9" spans="2:18" ht="23.25" x14ac:dyDescent="0.35">
      <c r="B9" s="6" t="s">
        <v>2</v>
      </c>
      <c r="C9" s="6"/>
      <c r="D9" s="7" t="s">
        <v>3</v>
      </c>
      <c r="E9" s="7" t="s">
        <v>4</v>
      </c>
      <c r="F9" s="6" t="s">
        <v>5</v>
      </c>
      <c r="G9" s="27" t="s">
        <v>6</v>
      </c>
      <c r="H9" s="28" t="s">
        <v>7</v>
      </c>
      <c r="I9" s="62"/>
      <c r="J9" s="64"/>
      <c r="K9" s="64"/>
      <c r="L9" s="75"/>
      <c r="M9" s="75"/>
      <c r="N9" s="76"/>
      <c r="O9" s="76"/>
      <c r="P9" s="76"/>
      <c r="Q9" s="76"/>
      <c r="R9" s="76"/>
    </row>
    <row r="10" spans="2:18" x14ac:dyDescent="0.25">
      <c r="B10" s="38" t="s">
        <v>69</v>
      </c>
      <c r="C10" s="43" t="s">
        <v>64</v>
      </c>
      <c r="D10" s="69">
        <v>12891748</v>
      </c>
      <c r="E10" s="69">
        <v>520305204</v>
      </c>
      <c r="F10" s="9">
        <f t="shared" ref="F10:F45" si="0">(D10/E10)*100</f>
        <v>2.4777280528602974</v>
      </c>
      <c r="G10" s="10">
        <v>2.6120000000000001</v>
      </c>
      <c r="H10" s="9">
        <f t="shared" ref="H10:H19" si="1">F10-G10</f>
        <v>-0.1342719471397027</v>
      </c>
      <c r="I10" s="64"/>
      <c r="J10" s="64"/>
      <c r="K10" s="64"/>
      <c r="L10" s="44"/>
      <c r="M10" s="45"/>
      <c r="N10" s="44"/>
      <c r="O10" s="45"/>
      <c r="P10" s="45"/>
      <c r="Q10" s="45"/>
      <c r="R10" s="25"/>
    </row>
    <row r="11" spans="2:18" x14ac:dyDescent="0.25">
      <c r="B11" s="38" t="s">
        <v>70</v>
      </c>
      <c r="C11" s="43" t="s">
        <v>64</v>
      </c>
      <c r="D11" s="69">
        <v>12810858</v>
      </c>
      <c r="E11" s="69">
        <v>490482730</v>
      </c>
      <c r="F11" s="9">
        <f t="shared" si="0"/>
        <v>2.611887680530566</v>
      </c>
      <c r="G11" s="10">
        <v>2.6120000000000001</v>
      </c>
      <c r="H11" s="9">
        <f t="shared" si="1"/>
        <v>-1.1231946943413007E-4</v>
      </c>
      <c r="I11" s="63"/>
      <c r="J11" s="64"/>
      <c r="K11" s="64"/>
      <c r="L11" s="46"/>
      <c r="M11" s="46"/>
      <c r="N11" s="47"/>
      <c r="O11" s="47"/>
      <c r="P11" s="46"/>
      <c r="Q11" s="48"/>
      <c r="R11" s="48"/>
    </row>
    <row r="12" spans="2:18" s="24" customFormat="1" x14ac:dyDescent="0.25">
      <c r="B12" s="38" t="s">
        <v>71</v>
      </c>
      <c r="C12" s="43" t="s">
        <v>64</v>
      </c>
      <c r="D12" s="69">
        <v>9028030</v>
      </c>
      <c r="E12" s="69">
        <v>423404708</v>
      </c>
      <c r="F12" s="9">
        <f t="shared" si="0"/>
        <v>2.1322460117755706</v>
      </c>
      <c r="G12" s="10">
        <v>2.6120000000000001</v>
      </c>
      <c r="H12" s="9">
        <f t="shared" si="1"/>
        <v>-0.4797539882244295</v>
      </c>
      <c r="I12" s="63"/>
      <c r="J12" s="64"/>
      <c r="K12" s="64"/>
      <c r="L12" s="49"/>
      <c r="M12" s="49"/>
      <c r="N12" s="50"/>
      <c r="O12" s="50"/>
      <c r="P12" s="26"/>
      <c r="Q12" s="2"/>
      <c r="R12" s="26"/>
    </row>
    <row r="13" spans="2:18" s="24" customFormat="1" x14ac:dyDescent="0.25">
      <c r="B13" s="38" t="s">
        <v>72</v>
      </c>
      <c r="C13" s="43" t="s">
        <v>64</v>
      </c>
      <c r="D13" s="69">
        <v>8109398</v>
      </c>
      <c r="E13" s="69">
        <v>371570000</v>
      </c>
      <c r="F13" s="9">
        <f t="shared" si="0"/>
        <v>2.1824684447075922</v>
      </c>
      <c r="G13" s="10">
        <v>2.6120000000000001</v>
      </c>
      <c r="H13" s="9">
        <f t="shared" si="1"/>
        <v>-0.42953155529240794</v>
      </c>
      <c r="I13" s="63"/>
      <c r="J13" s="64"/>
      <c r="K13" s="64"/>
      <c r="L13" s="49"/>
      <c r="M13" s="49"/>
      <c r="N13" s="50"/>
      <c r="O13" s="50"/>
      <c r="P13" s="26"/>
      <c r="Q13" s="2"/>
      <c r="R13" s="26"/>
    </row>
    <row r="14" spans="2:18" s="24" customFormat="1" x14ac:dyDescent="0.25">
      <c r="B14" s="38" t="s">
        <v>73</v>
      </c>
      <c r="C14" s="43" t="s">
        <v>64</v>
      </c>
      <c r="D14" s="69">
        <v>6767456</v>
      </c>
      <c r="E14" s="69">
        <v>395680000</v>
      </c>
      <c r="F14" s="9">
        <f t="shared" si="0"/>
        <v>1.7103356247472705</v>
      </c>
      <c r="G14" s="10">
        <v>2.6120000000000001</v>
      </c>
      <c r="H14" s="9">
        <f t="shared" si="1"/>
        <v>-0.90166437525272958</v>
      </c>
      <c r="I14" s="63"/>
      <c r="J14" s="64"/>
      <c r="K14" s="64"/>
      <c r="L14" s="49"/>
      <c r="M14" s="49"/>
      <c r="N14" s="50"/>
      <c r="O14" s="50"/>
      <c r="P14" s="26"/>
      <c r="Q14" s="2"/>
      <c r="R14" s="26"/>
    </row>
    <row r="15" spans="2:18" s="24" customFormat="1" x14ac:dyDescent="0.25">
      <c r="B15" s="38" t="s">
        <v>74</v>
      </c>
      <c r="C15" s="43" t="s">
        <v>64</v>
      </c>
      <c r="D15" s="69">
        <v>9486850</v>
      </c>
      <c r="E15" s="69">
        <v>419794837</v>
      </c>
      <c r="F15" s="9">
        <f t="shared" si="0"/>
        <v>2.2598777221264394</v>
      </c>
      <c r="G15" s="10">
        <v>2.6120000000000001</v>
      </c>
      <c r="H15" s="9">
        <f t="shared" si="1"/>
        <v>-0.35212227787356065</v>
      </c>
      <c r="I15" s="63"/>
      <c r="J15" s="64"/>
      <c r="K15" s="64"/>
      <c r="L15" s="49"/>
      <c r="M15" s="49"/>
      <c r="N15" s="50"/>
      <c r="O15" s="50"/>
      <c r="P15" s="26"/>
      <c r="Q15" s="2"/>
      <c r="R15" s="26"/>
    </row>
    <row r="16" spans="2:18" s="24" customFormat="1" x14ac:dyDescent="0.25">
      <c r="B16" s="38" t="s">
        <v>75</v>
      </c>
      <c r="C16" s="43" t="s">
        <v>64</v>
      </c>
      <c r="D16" s="69">
        <v>11923346</v>
      </c>
      <c r="E16" s="69">
        <v>472750402</v>
      </c>
      <c r="F16" s="9">
        <f t="shared" si="0"/>
        <v>2.5221228685491419</v>
      </c>
      <c r="G16" s="10">
        <v>2.6120000000000001</v>
      </c>
      <c r="H16" s="9">
        <f t="shared" si="1"/>
        <v>-8.9877131450858183E-2</v>
      </c>
      <c r="I16" s="63"/>
      <c r="J16" s="64"/>
      <c r="K16" s="64"/>
      <c r="L16" s="49"/>
      <c r="M16" s="49"/>
      <c r="N16" s="50"/>
      <c r="O16" s="50"/>
      <c r="P16" s="26"/>
      <c r="Q16" s="2"/>
      <c r="R16" s="26"/>
    </row>
    <row r="17" spans="2:18" s="24" customFormat="1" x14ac:dyDescent="0.25">
      <c r="B17" s="38" t="s">
        <v>76</v>
      </c>
      <c r="C17" s="43" t="s">
        <v>64</v>
      </c>
      <c r="D17" s="69">
        <v>11297511</v>
      </c>
      <c r="E17" s="69">
        <v>455355890</v>
      </c>
      <c r="F17" s="9">
        <f t="shared" si="0"/>
        <v>2.4810288497640824</v>
      </c>
      <c r="G17" s="10">
        <v>2.6120000000000001</v>
      </c>
      <c r="H17" s="9">
        <f t="shared" si="1"/>
        <v>-0.13097115023591765</v>
      </c>
      <c r="I17" s="63"/>
      <c r="J17" s="64"/>
      <c r="K17" s="64"/>
      <c r="L17" s="49"/>
      <c r="M17" s="49"/>
      <c r="N17" s="50"/>
      <c r="O17" s="50"/>
      <c r="P17" s="26"/>
      <c r="Q17" s="2"/>
      <c r="R17" s="26"/>
    </row>
    <row r="18" spans="2:18" s="24" customFormat="1" x14ac:dyDescent="0.25">
      <c r="B18" s="38" t="s">
        <v>77</v>
      </c>
      <c r="C18" s="43" t="s">
        <v>64</v>
      </c>
      <c r="D18" s="69">
        <v>9732447</v>
      </c>
      <c r="E18" s="69">
        <v>394073499</v>
      </c>
      <c r="F18" s="9">
        <f t="shared" si="0"/>
        <v>2.4697035006660015</v>
      </c>
      <c r="G18" s="10">
        <v>2.6120000000000001</v>
      </c>
      <c r="H18" s="9">
        <f t="shared" si="1"/>
        <v>-0.14229649933399857</v>
      </c>
      <c r="I18" s="63"/>
      <c r="J18" s="64"/>
      <c r="K18" s="64"/>
      <c r="L18" s="49"/>
      <c r="M18" s="49"/>
      <c r="N18" s="50"/>
      <c r="O18" s="50"/>
      <c r="P18" s="26"/>
      <c r="Q18" s="2"/>
      <c r="R18" s="26"/>
    </row>
    <row r="19" spans="2:18" s="24" customFormat="1" x14ac:dyDescent="0.25">
      <c r="B19" s="38" t="s">
        <v>78</v>
      </c>
      <c r="C19" s="43" t="s">
        <v>64</v>
      </c>
      <c r="D19" s="69">
        <v>8856524</v>
      </c>
      <c r="E19" s="69">
        <v>357235517</v>
      </c>
      <c r="F19" s="9">
        <f t="shared" si="0"/>
        <v>2.4791835017905011</v>
      </c>
      <c r="G19" s="10">
        <v>2.6120000000000001</v>
      </c>
      <c r="H19" s="9">
        <f t="shared" si="1"/>
        <v>-0.13281649820949903</v>
      </c>
      <c r="I19" s="63"/>
      <c r="J19" s="64"/>
      <c r="K19" s="64"/>
      <c r="L19" s="49"/>
      <c r="M19" s="49"/>
      <c r="N19" s="50"/>
      <c r="O19" s="50"/>
      <c r="P19" s="26"/>
      <c r="Q19" s="2"/>
      <c r="R19" s="26"/>
    </row>
    <row r="20" spans="2:18" s="24" customFormat="1" x14ac:dyDescent="0.25">
      <c r="B20" s="41" t="s">
        <v>85</v>
      </c>
      <c r="C20" s="43" t="s">
        <v>64</v>
      </c>
      <c r="D20" s="69">
        <v>9966635</v>
      </c>
      <c r="E20" s="69">
        <v>402448122</v>
      </c>
      <c r="F20" s="9">
        <f t="shared" si="0"/>
        <v>2.4765018036287421</v>
      </c>
      <c r="G20" s="10">
        <v>2.6120000000000001</v>
      </c>
      <c r="H20" s="9">
        <f>F20-G20</f>
        <v>-0.13549819637125804</v>
      </c>
      <c r="I20" s="63"/>
      <c r="J20" s="64"/>
      <c r="K20" s="64"/>
      <c r="L20" s="49"/>
      <c r="M20" s="49"/>
      <c r="N20" s="50"/>
      <c r="O20" s="50"/>
      <c r="P20" s="26"/>
      <c r="Q20" s="2"/>
      <c r="R20" s="26"/>
    </row>
    <row r="21" spans="2:18" s="24" customFormat="1" x14ac:dyDescent="0.25">
      <c r="B21" s="40" t="s">
        <v>86</v>
      </c>
      <c r="C21" s="43" t="s">
        <v>64</v>
      </c>
      <c r="D21" s="69">
        <v>14777906</v>
      </c>
      <c r="E21" s="69">
        <v>524192278</v>
      </c>
      <c r="F21" s="9">
        <f t="shared" si="0"/>
        <v>2.8191765922961571</v>
      </c>
      <c r="G21" s="10">
        <v>2.6120000000000001</v>
      </c>
      <c r="H21" s="9">
        <f>F21-G21</f>
        <v>0.20717659229615704</v>
      </c>
      <c r="I21" s="63"/>
      <c r="J21" s="64"/>
      <c r="K21" s="64"/>
      <c r="L21" s="49"/>
      <c r="M21" s="49"/>
      <c r="N21" s="50"/>
      <c r="O21" s="50"/>
      <c r="P21" s="26"/>
      <c r="Q21" s="2"/>
      <c r="R21" s="26"/>
    </row>
    <row r="22" spans="2:18" s="24" customFormat="1" x14ac:dyDescent="0.25">
      <c r="B22" s="38" t="s">
        <v>89</v>
      </c>
      <c r="C22" s="43" t="s">
        <v>64</v>
      </c>
      <c r="D22" s="69">
        <v>15124428</v>
      </c>
      <c r="E22" s="69">
        <v>539353036</v>
      </c>
      <c r="F22" s="9">
        <f t="shared" si="0"/>
        <v>2.8041796356922704</v>
      </c>
      <c r="G22" s="10">
        <v>2.6120000000000001</v>
      </c>
      <c r="H22" s="9">
        <f>F22-G22</f>
        <v>0.19217963569227026</v>
      </c>
      <c r="I22" s="66"/>
      <c r="J22" s="65"/>
      <c r="K22" s="64"/>
      <c r="L22" s="51"/>
      <c r="M22" s="51"/>
      <c r="N22" s="50"/>
      <c r="O22" s="50"/>
      <c r="P22" s="26"/>
      <c r="Q22" s="2"/>
      <c r="R22" s="26"/>
    </row>
    <row r="23" spans="2:18" s="24" customFormat="1" x14ac:dyDescent="0.25">
      <c r="B23" s="38" t="s">
        <v>90</v>
      </c>
      <c r="C23" s="43" t="s">
        <v>64</v>
      </c>
      <c r="D23" s="69">
        <v>16531741</v>
      </c>
      <c r="E23" s="69">
        <v>486722816</v>
      </c>
      <c r="F23" s="9">
        <f t="shared" si="0"/>
        <v>3.3965412050870447</v>
      </c>
      <c r="G23" s="10">
        <v>2.6120000000000001</v>
      </c>
      <c r="H23" s="9">
        <f t="shared" ref="H23:H45" si="2">F23-G23</f>
        <v>0.78454120508704461</v>
      </c>
      <c r="I23" s="66"/>
      <c r="J23" s="64"/>
      <c r="K23" s="64"/>
      <c r="L23" s="52"/>
      <c r="M23" s="52"/>
      <c r="N23" s="50"/>
      <c r="O23" s="50"/>
      <c r="P23" s="26"/>
      <c r="Q23" s="2"/>
      <c r="R23" s="26"/>
    </row>
    <row r="24" spans="2:18" s="24" customFormat="1" x14ac:dyDescent="0.25">
      <c r="B24" s="38" t="s">
        <v>91</v>
      </c>
      <c r="C24" s="43" t="s">
        <v>113</v>
      </c>
      <c r="D24" s="69">
        <v>12921922</v>
      </c>
      <c r="E24" s="69">
        <v>435529780</v>
      </c>
      <c r="F24" s="9">
        <f t="shared" si="0"/>
        <v>2.9669433855935177</v>
      </c>
      <c r="G24" s="10">
        <v>2.6120000000000001</v>
      </c>
      <c r="H24" s="9">
        <f t="shared" si="2"/>
        <v>0.35494338559351757</v>
      </c>
      <c r="I24" s="63"/>
      <c r="J24" s="64"/>
      <c r="K24" s="64"/>
      <c r="L24" s="49"/>
      <c r="M24" s="49"/>
      <c r="N24" s="53"/>
      <c r="O24" s="53"/>
      <c r="P24" s="26"/>
      <c r="Q24" s="2"/>
      <c r="R24" s="26"/>
    </row>
    <row r="25" spans="2:18" s="24" customFormat="1" x14ac:dyDescent="0.25">
      <c r="B25" s="38" t="s">
        <v>92</v>
      </c>
      <c r="C25" s="43" t="s">
        <v>65</v>
      </c>
      <c r="D25" s="69">
        <v>10942535</v>
      </c>
      <c r="E25" s="69">
        <v>407274000</v>
      </c>
      <c r="F25" s="9">
        <f t="shared" si="0"/>
        <v>2.6867747511503315</v>
      </c>
      <c r="G25" s="10">
        <v>2.6120000000000001</v>
      </c>
      <c r="H25" s="9">
        <f t="shared" si="2"/>
        <v>7.4774751150331387E-2</v>
      </c>
      <c r="I25" s="63"/>
      <c r="J25" s="64"/>
      <c r="K25" s="64"/>
      <c r="L25" s="49"/>
      <c r="M25" s="49"/>
      <c r="N25" s="53"/>
      <c r="O25" s="53"/>
      <c r="P25" s="26"/>
      <c r="Q25" s="2"/>
      <c r="R25" s="26"/>
    </row>
    <row r="26" spans="2:18" s="24" customFormat="1" x14ac:dyDescent="0.25">
      <c r="B26" s="38" t="s">
        <v>93</v>
      </c>
      <c r="C26" s="43" t="s">
        <v>65</v>
      </c>
      <c r="D26" s="69">
        <v>10360692</v>
      </c>
      <c r="E26" s="69">
        <v>410701000</v>
      </c>
      <c r="F26" s="9">
        <f t="shared" si="0"/>
        <v>2.5226848729367592</v>
      </c>
      <c r="G26" s="10">
        <v>2.6120000000000001</v>
      </c>
      <c r="H26" s="9">
        <f t="shared" si="2"/>
        <v>-8.9315127063240851E-2</v>
      </c>
      <c r="I26" s="63"/>
      <c r="J26" s="64"/>
      <c r="K26" s="64"/>
      <c r="L26" s="49"/>
      <c r="M26" s="49"/>
      <c r="N26" s="53"/>
      <c r="O26" s="53"/>
      <c r="P26" s="26"/>
      <c r="Q26" s="2"/>
      <c r="R26" s="26"/>
    </row>
    <row r="27" spans="2:18" s="24" customFormat="1" x14ac:dyDescent="0.25">
      <c r="B27" s="38" t="s">
        <v>94</v>
      </c>
      <c r="C27" s="43" t="s">
        <v>65</v>
      </c>
      <c r="D27" s="69">
        <v>11421261</v>
      </c>
      <c r="E27" s="69">
        <v>440552000</v>
      </c>
      <c r="F27" s="9">
        <f t="shared" si="0"/>
        <v>2.5924887413971565</v>
      </c>
      <c r="G27" s="10">
        <v>2.6120000000000001</v>
      </c>
      <c r="H27" s="9">
        <f t="shared" si="2"/>
        <v>-1.951125860284364E-2</v>
      </c>
      <c r="I27" s="63"/>
      <c r="J27" s="64"/>
      <c r="K27" s="64"/>
      <c r="L27" s="49"/>
      <c r="M27" s="49"/>
      <c r="N27" s="53"/>
      <c r="O27" s="53"/>
      <c r="P27" s="26"/>
      <c r="Q27" s="2"/>
      <c r="R27" s="26"/>
    </row>
    <row r="28" spans="2:18" s="24" customFormat="1" x14ac:dyDescent="0.25">
      <c r="B28" s="38" t="s">
        <v>95</v>
      </c>
      <c r="C28" s="43" t="s">
        <v>65</v>
      </c>
      <c r="D28" s="69">
        <v>12848513</v>
      </c>
      <c r="E28" s="69">
        <v>486789000</v>
      </c>
      <c r="F28" s="9">
        <f t="shared" si="0"/>
        <v>2.6394419348013205</v>
      </c>
      <c r="G28" s="10">
        <v>2.6120000000000001</v>
      </c>
      <c r="H28" s="9">
        <f t="shared" si="2"/>
        <v>2.74419348013204E-2</v>
      </c>
      <c r="I28" s="63"/>
      <c r="J28" s="64"/>
      <c r="K28" s="64"/>
      <c r="L28" s="49"/>
      <c r="M28" s="49"/>
      <c r="N28" s="53"/>
      <c r="O28" s="53"/>
      <c r="P28" s="26"/>
      <c r="Q28" s="2"/>
      <c r="R28" s="26"/>
    </row>
    <row r="29" spans="2:18" s="24" customFormat="1" x14ac:dyDescent="0.25">
      <c r="B29" s="38" t="s">
        <v>96</v>
      </c>
      <c r="C29" s="43" t="s">
        <v>65</v>
      </c>
      <c r="D29" s="69">
        <v>12490469</v>
      </c>
      <c r="E29" s="69">
        <v>464607000</v>
      </c>
      <c r="F29" s="9">
        <f t="shared" si="0"/>
        <v>2.6883944925496173</v>
      </c>
      <c r="G29" s="10">
        <v>2.6120000000000001</v>
      </c>
      <c r="H29" s="9">
        <f t="shared" si="2"/>
        <v>7.6394492549617166E-2</v>
      </c>
      <c r="I29" s="63"/>
      <c r="J29" s="64"/>
      <c r="K29" s="64"/>
      <c r="L29" s="49"/>
      <c r="M29" s="49"/>
      <c r="N29" s="53"/>
      <c r="O29" s="53"/>
      <c r="P29" s="26"/>
      <c r="Q29" s="2"/>
      <c r="R29" s="26"/>
    </row>
    <row r="30" spans="2:18" s="24" customFormat="1" x14ac:dyDescent="0.25">
      <c r="B30" s="38" t="s">
        <v>97</v>
      </c>
      <c r="C30" s="43" t="s">
        <v>65</v>
      </c>
      <c r="D30" s="69">
        <v>10505110</v>
      </c>
      <c r="E30" s="69">
        <v>407006000</v>
      </c>
      <c r="F30" s="9">
        <f t="shared" si="0"/>
        <v>2.5810700579352637</v>
      </c>
      <c r="G30" s="10">
        <v>2.6120000000000001</v>
      </c>
      <c r="H30" s="9">
        <f t="shared" si="2"/>
        <v>-3.0929942064736426E-2</v>
      </c>
      <c r="I30" s="63"/>
      <c r="J30" s="64"/>
      <c r="K30" s="64"/>
      <c r="L30" s="49"/>
      <c r="M30" s="49"/>
      <c r="N30" s="53"/>
      <c r="O30" s="53"/>
      <c r="P30" s="26"/>
      <c r="Q30" s="2"/>
      <c r="R30" s="26"/>
    </row>
    <row r="31" spans="2:18" s="24" customFormat="1" x14ac:dyDescent="0.25">
      <c r="B31" s="38" t="s">
        <v>98</v>
      </c>
      <c r="C31" s="43" t="s">
        <v>65</v>
      </c>
      <c r="D31" s="69">
        <v>10101462</v>
      </c>
      <c r="E31" s="69">
        <v>401705000</v>
      </c>
      <c r="F31" s="9">
        <f t="shared" si="0"/>
        <v>2.5146468179385368</v>
      </c>
      <c r="G31" s="10">
        <v>2.6120000000000001</v>
      </c>
      <c r="H31" s="9">
        <f t="shared" si="2"/>
        <v>-9.7353182061463261E-2</v>
      </c>
      <c r="I31" s="63"/>
      <c r="J31" s="64"/>
      <c r="K31" s="64"/>
      <c r="L31" s="49"/>
      <c r="M31" s="49"/>
      <c r="N31" s="53"/>
      <c r="O31" s="53"/>
      <c r="P31" s="26"/>
      <c r="Q31" s="2"/>
      <c r="R31" s="26"/>
    </row>
    <row r="32" spans="2:18" s="24" customFormat="1" x14ac:dyDescent="0.25">
      <c r="B32" s="38" t="s">
        <v>99</v>
      </c>
      <c r="C32" s="43" t="s">
        <v>65</v>
      </c>
      <c r="D32" s="69">
        <v>11691708</v>
      </c>
      <c r="E32" s="69">
        <v>447718000</v>
      </c>
      <c r="F32" s="9">
        <f t="shared" si="0"/>
        <v>2.6114000330565221</v>
      </c>
      <c r="G32" s="10">
        <v>2.6120000000000001</v>
      </c>
      <c r="H32" s="9">
        <f t="shared" si="2"/>
        <v>-5.9996694347796975E-4</v>
      </c>
      <c r="I32" s="63"/>
      <c r="J32" s="64"/>
      <c r="K32" s="67"/>
      <c r="L32" s="49"/>
      <c r="M32" s="49"/>
      <c r="N32" s="53"/>
      <c r="O32" s="53"/>
      <c r="P32" s="26"/>
      <c r="Q32" s="2"/>
      <c r="R32" s="26"/>
    </row>
    <row r="33" spans="2:18" s="24" customFormat="1" x14ac:dyDescent="0.25">
      <c r="B33" s="38" t="s">
        <v>100</v>
      </c>
      <c r="C33" s="43" t="s">
        <v>65</v>
      </c>
      <c r="D33" s="69">
        <v>14164610</v>
      </c>
      <c r="E33" s="69">
        <v>528924999.99999994</v>
      </c>
      <c r="F33" s="32">
        <f t="shared" si="0"/>
        <v>2.6779997164059179</v>
      </c>
      <c r="G33" s="10">
        <v>2.6120000000000001</v>
      </c>
      <c r="H33" s="9">
        <f t="shared" si="2"/>
        <v>6.5999716405917841E-2</v>
      </c>
      <c r="I33" s="63"/>
      <c r="J33" s="64"/>
      <c r="K33" s="64"/>
      <c r="L33" s="49"/>
      <c r="M33" s="49"/>
      <c r="N33" s="53"/>
      <c r="O33" s="53"/>
      <c r="P33" s="26"/>
      <c r="Q33" s="2"/>
      <c r="R33" s="26"/>
    </row>
    <row r="34" spans="2:18" s="24" customFormat="1" x14ac:dyDescent="0.25">
      <c r="B34" s="38" t="s">
        <v>101</v>
      </c>
      <c r="C34" s="43" t="s">
        <v>65</v>
      </c>
      <c r="D34" s="69">
        <v>15819736</v>
      </c>
      <c r="E34" s="69">
        <v>596540000</v>
      </c>
      <c r="F34" s="32">
        <f t="shared" si="0"/>
        <v>2.6519153786837428</v>
      </c>
      <c r="G34" s="10">
        <v>2.6120000000000001</v>
      </c>
      <c r="H34" s="32">
        <f t="shared" si="2"/>
        <v>3.991537868374273E-2</v>
      </c>
      <c r="I34" s="63"/>
      <c r="J34" s="64"/>
      <c r="K34" s="64"/>
      <c r="L34" s="49"/>
      <c r="M34" s="49"/>
      <c r="N34" s="53"/>
      <c r="O34" s="53"/>
      <c r="P34" s="26"/>
      <c r="Q34" s="2"/>
      <c r="R34" s="26"/>
    </row>
    <row r="35" spans="2:18" x14ac:dyDescent="0.25">
      <c r="B35" s="38" t="s">
        <v>102</v>
      </c>
      <c r="C35" s="43" t="s">
        <v>65</v>
      </c>
      <c r="D35" s="69">
        <v>13691061</v>
      </c>
      <c r="E35" s="69">
        <v>505179000</v>
      </c>
      <c r="F35" s="32">
        <f t="shared" si="0"/>
        <v>2.7101405640376974</v>
      </c>
      <c r="G35" s="10">
        <v>2.6120000000000001</v>
      </c>
      <c r="H35" s="32">
        <f t="shared" si="2"/>
        <v>9.8140564037697331E-2</v>
      </c>
      <c r="I35" s="64"/>
      <c r="J35" s="64"/>
      <c r="K35" s="64"/>
      <c r="L35" s="49"/>
      <c r="M35" s="49"/>
      <c r="N35" s="53"/>
      <c r="O35" s="53"/>
      <c r="P35" s="54"/>
      <c r="Q35" s="2"/>
      <c r="R35" s="26"/>
    </row>
    <row r="36" spans="2:18" x14ac:dyDescent="0.25">
      <c r="B36" s="38" t="s">
        <v>103</v>
      </c>
      <c r="C36" s="43" t="s">
        <v>65</v>
      </c>
      <c r="D36" s="69">
        <v>13151393</v>
      </c>
      <c r="E36" s="69">
        <v>479008000</v>
      </c>
      <c r="F36" s="32">
        <f t="shared" si="0"/>
        <v>2.7455476735252855</v>
      </c>
      <c r="G36" s="10">
        <v>2.6120000000000001</v>
      </c>
      <c r="H36" s="32">
        <f t="shared" si="2"/>
        <v>0.1335476735252854</v>
      </c>
      <c r="I36" s="64"/>
      <c r="J36" s="68"/>
      <c r="K36" s="64"/>
      <c r="L36" s="49"/>
      <c r="M36" s="49"/>
      <c r="N36" s="53"/>
      <c r="O36" s="53"/>
      <c r="P36" s="54"/>
      <c r="Q36" s="2"/>
      <c r="R36" s="54"/>
    </row>
    <row r="37" spans="2:18" x14ac:dyDescent="0.25">
      <c r="B37" s="38" t="s">
        <v>104</v>
      </c>
      <c r="C37" s="43" t="s">
        <v>65</v>
      </c>
      <c r="D37" s="69">
        <v>10853277</v>
      </c>
      <c r="E37" s="69">
        <v>403984000</v>
      </c>
      <c r="F37" s="33">
        <f t="shared" si="0"/>
        <v>2.6865611014297595</v>
      </c>
      <c r="G37" s="10">
        <v>2.6120000000000001</v>
      </c>
      <c r="H37" s="33">
        <f t="shared" si="2"/>
        <v>7.4561101429759358E-2</v>
      </c>
      <c r="I37" s="64"/>
      <c r="J37" s="64"/>
      <c r="K37" s="64"/>
      <c r="L37" s="49"/>
      <c r="M37" s="49"/>
      <c r="N37" s="53"/>
      <c r="O37" s="53"/>
      <c r="P37" s="54"/>
      <c r="Q37" s="2"/>
      <c r="R37" s="54"/>
    </row>
    <row r="38" spans="2:18" x14ac:dyDescent="0.25">
      <c r="B38" s="38" t="s">
        <v>105</v>
      </c>
      <c r="C38" s="43" t="s">
        <v>65</v>
      </c>
      <c r="D38" s="69">
        <v>10118422</v>
      </c>
      <c r="E38" s="69">
        <v>409668000</v>
      </c>
      <c r="F38" s="32">
        <f t="shared" si="0"/>
        <v>2.4699078278020252</v>
      </c>
      <c r="G38" s="10">
        <v>2.6120000000000001</v>
      </c>
      <c r="H38" s="32">
        <f t="shared" si="2"/>
        <v>-0.14209217219797488</v>
      </c>
      <c r="L38" s="49"/>
      <c r="M38" s="49"/>
      <c r="N38" s="53"/>
      <c r="O38" s="53"/>
      <c r="P38" s="54"/>
      <c r="Q38" s="2"/>
      <c r="R38" s="54"/>
    </row>
    <row r="39" spans="2:18" x14ac:dyDescent="0.25">
      <c r="B39" s="38" t="s">
        <v>106</v>
      </c>
      <c r="C39" s="43" t="s">
        <v>65</v>
      </c>
      <c r="D39" s="69">
        <v>10872994</v>
      </c>
      <c r="E39" s="69">
        <v>438472000</v>
      </c>
      <c r="F39" s="32">
        <f t="shared" si="0"/>
        <v>2.479746483241803</v>
      </c>
      <c r="G39" s="10">
        <v>2.6120000000000001</v>
      </c>
      <c r="H39" s="32">
        <f t="shared" si="2"/>
        <v>-0.13225351675819708</v>
      </c>
    </row>
    <row r="40" spans="2:18" x14ac:dyDescent="0.25">
      <c r="B40" s="38" t="s">
        <v>107</v>
      </c>
      <c r="C40" s="43" t="s">
        <v>65</v>
      </c>
      <c r="D40" s="69">
        <v>12045586</v>
      </c>
      <c r="E40" s="69">
        <v>483540000</v>
      </c>
      <c r="F40" s="32">
        <f t="shared" si="0"/>
        <v>2.4911250361914217</v>
      </c>
      <c r="G40" s="10">
        <v>2.6120000000000001</v>
      </c>
      <c r="H40" s="32">
        <f t="shared" si="2"/>
        <v>-0.12087496380857843</v>
      </c>
    </row>
    <row r="41" spans="2:18" x14ac:dyDescent="0.25">
      <c r="B41" s="38" t="s">
        <v>108</v>
      </c>
      <c r="C41" s="43" t="s">
        <v>65</v>
      </c>
      <c r="D41" s="69">
        <v>11746411</v>
      </c>
      <c r="E41" s="69">
        <v>463265000</v>
      </c>
      <c r="F41" s="32">
        <f t="shared" si="0"/>
        <v>2.5355705697602886</v>
      </c>
      <c r="G41" s="10">
        <v>2.6120000000000001</v>
      </c>
      <c r="H41" s="32">
        <f t="shared" si="2"/>
        <v>-7.6429430239711493E-2</v>
      </c>
    </row>
    <row r="42" spans="2:18" x14ac:dyDescent="0.25">
      <c r="B42" s="38" t="s">
        <v>109</v>
      </c>
      <c r="C42" s="43" t="s">
        <v>65</v>
      </c>
      <c r="D42" s="69">
        <v>9721700</v>
      </c>
      <c r="E42" s="69">
        <v>405064000</v>
      </c>
      <c r="F42" s="32">
        <f t="shared" si="0"/>
        <v>2.400040487429147</v>
      </c>
      <c r="G42" s="10">
        <v>2.6120000000000001</v>
      </c>
      <c r="H42" s="32">
        <f t="shared" si="2"/>
        <v>-0.2119595125708531</v>
      </c>
    </row>
    <row r="43" spans="2:18" x14ac:dyDescent="0.25">
      <c r="B43" s="38" t="s">
        <v>110</v>
      </c>
      <c r="C43" s="43" t="s">
        <v>65</v>
      </c>
      <c r="D43" s="69">
        <v>9622337</v>
      </c>
      <c r="E43" s="69">
        <v>399690000</v>
      </c>
      <c r="F43" s="32">
        <f t="shared" si="0"/>
        <v>2.4074500237684204</v>
      </c>
      <c r="G43" s="10">
        <v>2.6120000000000001</v>
      </c>
      <c r="H43" s="9">
        <f t="shared" si="2"/>
        <v>-0.20454997623157967</v>
      </c>
    </row>
    <row r="44" spans="2:18" x14ac:dyDescent="0.25">
      <c r="B44" s="38" t="s">
        <v>87</v>
      </c>
      <c r="C44" s="43" t="s">
        <v>65</v>
      </c>
      <c r="D44" s="69">
        <v>10920706</v>
      </c>
      <c r="E44" s="69">
        <v>444909000</v>
      </c>
      <c r="F44" s="32">
        <f t="shared" si="0"/>
        <v>2.4545931864718407</v>
      </c>
      <c r="G44" s="10">
        <v>2.6120000000000001</v>
      </c>
      <c r="H44" s="9">
        <f>F44-G44</f>
        <v>-0.15740681352815944</v>
      </c>
    </row>
    <row r="45" spans="2:18" ht="16.5" thickBot="1" x14ac:dyDescent="0.3">
      <c r="B45" s="39" t="s">
        <v>88</v>
      </c>
      <c r="C45" s="61" t="s">
        <v>65</v>
      </c>
      <c r="D45" s="69">
        <v>13466070</v>
      </c>
      <c r="E45" s="69">
        <v>524380000</v>
      </c>
      <c r="F45" s="34">
        <f t="shared" si="0"/>
        <v>2.5679983981082422</v>
      </c>
      <c r="G45" s="10">
        <v>2.6120000000000001</v>
      </c>
      <c r="H45" s="34">
        <f t="shared" si="2"/>
        <v>-4.4001601891757947E-2</v>
      </c>
    </row>
    <row r="46" spans="2:18" ht="16.5" thickTop="1" x14ac:dyDescent="0.25">
      <c r="B46" s="23" t="s">
        <v>112</v>
      </c>
      <c r="C46" s="42"/>
      <c r="D46" s="35"/>
      <c r="E46" s="35"/>
      <c r="F46" s="36">
        <f>AVERAGE(F10:F45)</f>
        <v>2.5529284174565636</v>
      </c>
      <c r="G46" s="37"/>
      <c r="H46" s="36">
        <f>AVERAGE(H10:H45)</f>
        <v>-5.9071582543436363E-2</v>
      </c>
    </row>
    <row r="47" spans="2:18" x14ac:dyDescent="0.25">
      <c r="B47" s="49"/>
      <c r="C47" s="53"/>
      <c r="D47" s="53"/>
      <c r="E47" s="26"/>
      <c r="F47" s="2"/>
      <c r="G47" s="26"/>
    </row>
    <row r="48" spans="2:18" x14ac:dyDescent="0.25">
      <c r="B48" s="49"/>
      <c r="C48" s="53"/>
      <c r="D48" s="53"/>
      <c r="E48" s="26"/>
      <c r="F48" s="2"/>
      <c r="G48" s="26"/>
    </row>
    <row r="49" spans="2:7" x14ac:dyDescent="0.25">
      <c r="B49" s="49"/>
      <c r="C49" s="53"/>
      <c r="D49" s="53"/>
      <c r="E49" s="26"/>
      <c r="F49" s="2"/>
      <c r="G49" s="26"/>
    </row>
    <row r="50" spans="2:7" x14ac:dyDescent="0.25">
      <c r="B50" s="49"/>
      <c r="C50" s="53"/>
      <c r="D50" s="53"/>
      <c r="E50" s="26"/>
      <c r="F50" s="2"/>
      <c r="G50" s="26"/>
    </row>
    <row r="51" spans="2:7" x14ac:dyDescent="0.25">
      <c r="B51" s="49"/>
      <c r="C51" s="53"/>
      <c r="D51" s="53"/>
      <c r="E51" s="26"/>
      <c r="F51" s="2"/>
      <c r="G51" s="26"/>
    </row>
    <row r="52" spans="2:7" x14ac:dyDescent="0.25">
      <c r="B52" s="49"/>
      <c r="C52" s="53"/>
      <c r="D52" s="53"/>
      <c r="E52" s="26"/>
      <c r="F52" s="2"/>
      <c r="G52" s="26"/>
    </row>
    <row r="53" spans="2:7" x14ac:dyDescent="0.25">
      <c r="B53" s="49"/>
      <c r="C53" s="53"/>
      <c r="D53" s="53"/>
      <c r="E53" s="26"/>
      <c r="F53" s="2"/>
      <c r="G53" s="26"/>
    </row>
    <row r="54" spans="2:7" x14ac:dyDescent="0.25">
      <c r="B54" s="49"/>
      <c r="C54" s="53"/>
      <c r="D54" s="53"/>
      <c r="E54" s="26"/>
      <c r="F54" s="2"/>
      <c r="G54" s="26"/>
    </row>
    <row r="55" spans="2:7" x14ac:dyDescent="0.25">
      <c r="B55" s="49"/>
      <c r="C55" s="53"/>
      <c r="D55" s="53"/>
      <c r="E55" s="26"/>
      <c r="F55" s="2"/>
      <c r="G55" s="26"/>
    </row>
    <row r="56" spans="2:7" x14ac:dyDescent="0.25">
      <c r="B56" s="49"/>
      <c r="C56" s="53"/>
      <c r="D56" s="53"/>
      <c r="E56" s="26"/>
      <c r="F56" s="2"/>
      <c r="G56" s="26"/>
    </row>
    <row r="57" spans="2:7" x14ac:dyDescent="0.25">
      <c r="B57" s="49"/>
      <c r="C57" s="53"/>
      <c r="D57" s="53"/>
      <c r="E57" s="54"/>
      <c r="F57" s="2"/>
      <c r="G57" s="26"/>
    </row>
    <row r="58" spans="2:7" x14ac:dyDescent="0.25">
      <c r="B58" s="49"/>
      <c r="C58" s="53"/>
      <c r="D58" s="53"/>
      <c r="E58" s="54"/>
      <c r="F58" s="2"/>
      <c r="G58" s="54"/>
    </row>
    <row r="59" spans="2:7" x14ac:dyDescent="0.25">
      <c r="B59" s="49"/>
      <c r="C59" s="53"/>
      <c r="D59" s="53"/>
      <c r="E59" s="54"/>
      <c r="F59" s="2"/>
      <c r="G59" s="54"/>
    </row>
    <row r="60" spans="2:7" x14ac:dyDescent="0.25">
      <c r="B60" s="49"/>
      <c r="C60" s="53"/>
      <c r="D60" s="53"/>
      <c r="E60" s="54"/>
      <c r="F60" s="2"/>
      <c r="G60" s="54"/>
    </row>
    <row r="61" spans="2:7" x14ac:dyDescent="0.25">
      <c r="B61" s="49"/>
      <c r="C61" s="53"/>
      <c r="D61" s="53"/>
      <c r="E61" s="55"/>
      <c r="F61" s="2"/>
      <c r="G61" s="55"/>
    </row>
    <row r="62" spans="2:7" x14ac:dyDescent="0.25">
      <c r="B62" s="49"/>
      <c r="C62" s="53"/>
      <c r="D62" s="53"/>
      <c r="E62" s="54"/>
      <c r="F62" s="2"/>
      <c r="G62" s="54"/>
    </row>
    <row r="63" spans="2:7" x14ac:dyDescent="0.25">
      <c r="B63" s="49"/>
      <c r="C63" s="53"/>
      <c r="D63" s="53"/>
      <c r="E63" s="54"/>
      <c r="F63" s="2"/>
      <c r="G63" s="54"/>
    </row>
    <row r="64" spans="2:7" x14ac:dyDescent="0.25">
      <c r="B64" s="49"/>
      <c r="C64" s="53"/>
      <c r="D64" s="53"/>
      <c r="E64" s="54"/>
      <c r="F64" s="2"/>
      <c r="G64" s="54"/>
    </row>
    <row r="65" spans="2:7" x14ac:dyDescent="0.25">
      <c r="B65" s="49"/>
      <c r="C65" s="53"/>
      <c r="D65" s="53"/>
      <c r="E65" s="54"/>
      <c r="F65" s="2"/>
      <c r="G65" s="54"/>
    </row>
    <row r="66" spans="2:7" x14ac:dyDescent="0.25">
      <c r="B66" s="49"/>
      <c r="C66" s="53"/>
      <c r="D66" s="53"/>
      <c r="E66" s="54"/>
      <c r="F66" s="2"/>
      <c r="G66" s="54"/>
    </row>
    <row r="67" spans="2:7" x14ac:dyDescent="0.25">
      <c r="B67" s="49"/>
      <c r="C67" s="53"/>
      <c r="D67" s="53"/>
      <c r="E67" s="54"/>
      <c r="F67" s="2"/>
      <c r="G67" s="26"/>
    </row>
    <row r="68" spans="2:7" x14ac:dyDescent="0.25">
      <c r="B68" s="49"/>
      <c r="C68" s="53"/>
      <c r="D68" s="53"/>
      <c r="E68" s="54"/>
      <c r="F68" s="2"/>
      <c r="G68" s="26"/>
    </row>
    <row r="69" spans="2:7" x14ac:dyDescent="0.25">
      <c r="B69" s="49"/>
      <c r="C69" s="53"/>
      <c r="D69" s="53"/>
      <c r="E69" s="26"/>
      <c r="F69" s="2"/>
      <c r="G69" s="26"/>
    </row>
    <row r="70" spans="2:7" x14ac:dyDescent="0.25">
      <c r="B70" s="56"/>
      <c r="C70" s="57"/>
      <c r="D70" s="57"/>
      <c r="E70" s="58"/>
      <c r="F70" s="59"/>
      <c r="G70" s="58"/>
    </row>
    <row r="71" spans="2:7" x14ac:dyDescent="0.25">
      <c r="B71" s="60"/>
      <c r="C71" s="60"/>
      <c r="D71" s="60"/>
      <c r="E71" s="60"/>
      <c r="F71" s="60"/>
      <c r="G71" s="60"/>
    </row>
  </sheetData>
  <mergeCells count="2">
    <mergeCell ref="L9:R9"/>
    <mergeCell ref="B7:H7"/>
  </mergeCells>
  <pageMargins left="0.7" right="0.7" top="0.75" bottom="0.75" header="0.3" footer="0.3"/>
  <pageSetup fitToHeight="0" orientation="portrait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1f6a98d5-4e6a-406f-8258-3f07b61a1b98" value=""/>
  <element uid="c64218ab-b8d1-40b6-a478-cb8be1e10ecc" value=""/>
</sisl>
</file>

<file path=customXml/itemProps1.xml><?xml version="1.0" encoding="utf-8"?>
<ds:datastoreItem xmlns:ds="http://schemas.openxmlformats.org/officeDocument/2006/customXml" ds:itemID="{2FE827D1-051D-490F-917F-DFB5F31A5A0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Fuel 2019</vt:lpstr>
      <vt:lpstr>KPSC 2_02_f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s007506</cp:lastModifiedBy>
  <cp:lastPrinted>2019-03-21T21:00:33Z</cp:lastPrinted>
  <dcterms:created xsi:type="dcterms:W3CDTF">2019-02-15T18:45:21Z</dcterms:created>
  <dcterms:modified xsi:type="dcterms:W3CDTF">2021-04-19T17:02:33Z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e3b86a96-0186-406b-b5e2-a785bcc9675e</vt:lpwstr>
  </property>
  <property fmtid="{D5CDD505-2E9C-101B-9397-08002B2CF9AE}" pid="3" name="bjSaver">
    <vt:lpwstr>6A8SrxgYPnHPzBbfLtJelfLhT12u1Hz3</vt:lpwstr>
  </property>
  <property fmtid="{D5CDD505-2E9C-101B-9397-08002B2CF9AE}" pid="4" name="Visual Markings Removed">
    <vt:lpwstr>No</vt:lpwstr>
  </property>
  <property fmtid="{D5CDD505-2E9C-101B-9397-08002B2CF9AE}" pid="5" name="bjDocumentSecurityLabel">
    <vt:lpwstr>AEP Confidential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uid="1f6a98d5-4e6a-406f-8258-3f07b61a1b98" value="" /&gt;&lt;element uid="c64218ab-b8d1-40b6-a478-cb8be1e10ecc" value="" /&gt;&lt;/sisl&gt;</vt:lpwstr>
  </property>
  <property fmtid="{D5CDD505-2E9C-101B-9397-08002B2CF9AE}" pid="8" name="bjCentreFooterLabel-first">
    <vt:lpwstr>&amp;"Calibri,Regular"&amp;11&amp;B&amp;K000000AEP CONFIDENTIAL</vt:lpwstr>
  </property>
  <property fmtid="{D5CDD505-2E9C-101B-9397-08002B2CF9AE}" pid="9" name="bjCentreFooterLabel-even">
    <vt:lpwstr>&amp;"Calibri,Regular"&amp;11&amp;B&amp;K000000AEP CONFIDENTIAL</vt:lpwstr>
  </property>
  <property fmtid="{D5CDD505-2E9C-101B-9397-08002B2CF9AE}" pid="10" name="bjCentreFooterLabel">
    <vt:lpwstr>&amp;"Calibri,Regular"&amp;11&amp;B&amp;K000000AEP CONFIDENTIAL</vt:lpwstr>
  </property>
</Properties>
</file>