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ROJECTS\Levee Road Water Association\19002-Water System Improvments\Notes\Summary Addendum\2018\"/>
    </mc:Choice>
  </mc:AlternateContent>
  <xr:revisionPtr revIDLastSave="0" documentId="13_ncr:1_{3123B951-F90D-481A-BC81-2F6C9949EFB3}" xr6:coauthVersionLast="46" xr6:coauthVersionMax="46" xr10:uidLastSave="{00000000-0000-0000-0000-000000000000}"/>
  <bookViews>
    <workbookView xWindow="-120" yWindow="-120" windowWidth="29040" windowHeight="15840" xr2:uid="{124E4D81-51A3-49BE-AA3C-EA994391BD20}"/>
  </bookViews>
  <sheets>
    <sheet name="Current Rate Blocks" sheetId="2" r:id="rId1"/>
    <sheet name="Proposed Rate Blocks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1" i="3" l="1"/>
  <c r="D31" i="3" s="1"/>
  <c r="B32" i="3"/>
  <c r="D32" i="3" s="1"/>
  <c r="B33" i="3"/>
  <c r="D33" i="3" s="1"/>
  <c r="B34" i="3"/>
  <c r="D34" i="3" s="1"/>
  <c r="C34" i="3"/>
  <c r="C33" i="3"/>
  <c r="C32" i="3"/>
  <c r="E32" i="3" s="1"/>
  <c r="C31" i="3"/>
  <c r="U46" i="3"/>
  <c r="O36" i="3"/>
  <c r="J36" i="3"/>
  <c r="O35" i="3"/>
  <c r="J35" i="3"/>
  <c r="O34" i="3"/>
  <c r="O33" i="3"/>
  <c r="O32" i="3"/>
  <c r="O31" i="3"/>
  <c r="C29" i="3"/>
  <c r="D28" i="3"/>
  <c r="E28" i="3" s="1"/>
  <c r="F27" i="3"/>
  <c r="E27" i="3"/>
  <c r="F26" i="3"/>
  <c r="E26" i="3"/>
  <c r="F25" i="3"/>
  <c r="E25" i="3"/>
  <c r="J24" i="3"/>
  <c r="K24" i="3" s="1"/>
  <c r="F24" i="3"/>
  <c r="E24" i="3"/>
  <c r="K23" i="3"/>
  <c r="F23" i="3"/>
  <c r="E23" i="3"/>
  <c r="K22" i="3"/>
  <c r="F22" i="3"/>
  <c r="E22" i="3"/>
  <c r="K21" i="3"/>
  <c r="F21" i="3"/>
  <c r="E21" i="3"/>
  <c r="K20" i="3"/>
  <c r="F20" i="3"/>
  <c r="E20" i="3"/>
  <c r="K19" i="3"/>
  <c r="F19" i="3"/>
  <c r="E19" i="3"/>
  <c r="K18" i="3"/>
  <c r="F18" i="3"/>
  <c r="E18" i="3"/>
  <c r="K17" i="3"/>
  <c r="F17" i="3"/>
  <c r="E17" i="3"/>
  <c r="K16" i="3"/>
  <c r="F16" i="3"/>
  <c r="E16" i="3"/>
  <c r="K15" i="3"/>
  <c r="F15" i="3"/>
  <c r="E15" i="3"/>
  <c r="K14" i="3"/>
  <c r="F14" i="3"/>
  <c r="E14" i="3"/>
  <c r="K13" i="3"/>
  <c r="F13" i="3"/>
  <c r="E13" i="3"/>
  <c r="K12" i="3"/>
  <c r="F12" i="3"/>
  <c r="E12" i="3"/>
  <c r="K11" i="3"/>
  <c r="J34" i="3" s="1"/>
  <c r="F11" i="3"/>
  <c r="E11" i="3"/>
  <c r="M10" i="3"/>
  <c r="M11" i="3" s="1"/>
  <c r="K10" i="3"/>
  <c r="F10" i="3"/>
  <c r="E10" i="3"/>
  <c r="K9" i="3"/>
  <c r="F9" i="3"/>
  <c r="E9" i="3"/>
  <c r="K8" i="3"/>
  <c r="F8" i="3"/>
  <c r="E8" i="3"/>
  <c r="K7" i="3"/>
  <c r="F7" i="3"/>
  <c r="E7" i="3"/>
  <c r="K6" i="3"/>
  <c r="F6" i="3"/>
  <c r="E6" i="3"/>
  <c r="K5" i="3"/>
  <c r="F5" i="3"/>
  <c r="E5" i="3"/>
  <c r="K4" i="3"/>
  <c r="E4" i="3"/>
  <c r="J24" i="2"/>
  <c r="K24" i="2" s="1"/>
  <c r="D28" i="2"/>
  <c r="E28" i="2" s="1"/>
  <c r="M10" i="2"/>
  <c r="M11" i="2" s="1"/>
  <c r="U46" i="2"/>
  <c r="F5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6" i="2"/>
  <c r="J31" i="3" l="1"/>
  <c r="J32" i="3"/>
  <c r="E33" i="3"/>
  <c r="E31" i="3"/>
  <c r="J33" i="3"/>
  <c r="E34" i="3"/>
  <c r="C32" i="2"/>
  <c r="O34" i="2"/>
  <c r="O33" i="2"/>
  <c r="O32" i="2"/>
  <c r="O31" i="2"/>
  <c r="O36" i="2"/>
  <c r="C36" i="2"/>
  <c r="O35" i="2"/>
  <c r="C35" i="2"/>
  <c r="C34" i="2"/>
  <c r="C33" i="2"/>
  <c r="C31" i="2"/>
  <c r="J36" i="2" l="1"/>
  <c r="J35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J32" i="2" s="1"/>
  <c r="K5" i="2"/>
  <c r="K4" i="2"/>
  <c r="E5" i="2"/>
  <c r="E6" i="2"/>
  <c r="D32" i="2" s="1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D35" i="2" s="1"/>
  <c r="E27" i="2"/>
  <c r="D36" i="2" s="1"/>
  <c r="E4" i="2"/>
  <c r="E34" i="2"/>
  <c r="E31" i="2"/>
  <c r="B36" i="2"/>
  <c r="E36" i="2" s="1"/>
  <c r="B35" i="2"/>
  <c r="E35" i="2" s="1"/>
  <c r="B34" i="2"/>
  <c r="B33" i="2"/>
  <c r="E33" i="2" s="1"/>
  <c r="B32" i="2"/>
  <c r="E32" i="2" s="1"/>
  <c r="B31" i="2"/>
  <c r="C29" i="2"/>
  <c r="J34" i="2" l="1"/>
  <c r="D33" i="2"/>
  <c r="D31" i="2"/>
  <c r="J31" i="2"/>
  <c r="J33" i="2"/>
  <c r="D34" i="2"/>
</calcChain>
</file>

<file path=xl/sharedStrings.xml><?xml version="1.0" encoding="utf-8"?>
<sst xmlns="http://schemas.openxmlformats.org/spreadsheetml/2006/main" count="48" uniqueCount="23">
  <si>
    <t>0-1000</t>
  </si>
  <si>
    <t>1000-3000</t>
  </si>
  <si>
    <t>3000-6000</t>
  </si>
  <si>
    <t>6000-25000</t>
  </si>
  <si>
    <t>25000-50000</t>
  </si>
  <si>
    <t>50000+</t>
  </si>
  <si>
    <t>0-2000</t>
  </si>
  <si>
    <t>2000-7000</t>
  </si>
  <si>
    <t>7000-20000</t>
  </si>
  <si>
    <t>20000+</t>
  </si>
  <si>
    <t>Residential Usage Blocks</t>
  </si>
  <si>
    <t>Commerical Usage Blocks</t>
  </si>
  <si>
    <t>Low</t>
  </si>
  <si>
    <t>High</t>
  </si>
  <si>
    <t>Yearly Bills</t>
  </si>
  <si>
    <t>total Usage</t>
  </si>
  <si>
    <t>Customers</t>
  </si>
  <si>
    <t>Current Rate Blocks</t>
  </si>
  <si>
    <t>Total Usage</t>
  </si>
  <si>
    <t xml:space="preserve">Average Customers </t>
  </si>
  <si>
    <t>Average usage</t>
  </si>
  <si>
    <t>Proposed Rate Blocks</t>
  </si>
  <si>
    <t>Commercial Customers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</si>
</sst>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A63A84-64ED-4356-B91E-F0D91EC14D52}">
  <dimension ref="A1:U46"/>
  <sheetViews>
    <sheetView tabSelected="1" workbookViewId="0">
      <selection activeCell="Q17" sqref="Q17"/>
    </sheetView>
  </sheetViews>
  <sheetFormatPr defaultRowHeight="15" x14ac:dyDescent="0.25"/>
  <cols>
    <col min="1" max="1" width="18.42578125" bestFit="1" customWidth="1"/>
    <col min="2" max="2" width="10.5703125" bestFit="1" customWidth="1"/>
    <col min="3" max="3" width="11.140625" bestFit="1" customWidth="1"/>
    <col min="4" max="4" width="18.85546875" bestFit="1" customWidth="1"/>
    <col min="5" max="5" width="14" bestFit="1" customWidth="1"/>
    <col min="6" max="6" width="12" bestFit="1" customWidth="1"/>
    <col min="7" max="8" width="6" bestFit="1" customWidth="1"/>
    <col min="9" max="9" width="10.5703125" bestFit="1" customWidth="1"/>
    <col min="10" max="11" width="12" bestFit="1" customWidth="1"/>
    <col min="13" max="13" width="12" bestFit="1" customWidth="1"/>
    <col min="15" max="15" width="9" bestFit="1" customWidth="1"/>
    <col min="21" max="21" width="4" bestFit="1" customWidth="1"/>
  </cols>
  <sheetData>
    <row r="1" spans="1:13" x14ac:dyDescent="0.25">
      <c r="A1" s="2">
        <v>2018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3" x14ac:dyDescent="0.25">
      <c r="A2" s="2" t="s">
        <v>10</v>
      </c>
      <c r="B2" s="2"/>
      <c r="C2" s="2"/>
      <c r="G2" s="2" t="s">
        <v>11</v>
      </c>
      <c r="H2" s="2"/>
      <c r="I2" s="2"/>
    </row>
    <row r="3" spans="1:13" x14ac:dyDescent="0.25">
      <c r="A3" s="1" t="s">
        <v>12</v>
      </c>
      <c r="B3" s="1" t="s">
        <v>13</v>
      </c>
      <c r="C3" s="1" t="s">
        <v>14</v>
      </c>
      <c r="D3" s="1" t="s">
        <v>15</v>
      </c>
      <c r="E3" s="1" t="s">
        <v>16</v>
      </c>
      <c r="G3" s="1" t="s">
        <v>12</v>
      </c>
      <c r="H3" s="1" t="s">
        <v>13</v>
      </c>
      <c r="I3" s="1" t="s">
        <v>14</v>
      </c>
      <c r="J3" s="1" t="s">
        <v>15</v>
      </c>
      <c r="K3" s="1" t="s">
        <v>16</v>
      </c>
    </row>
    <row r="4" spans="1:13" x14ac:dyDescent="0.25">
      <c r="A4">
        <v>0</v>
      </c>
      <c r="B4">
        <v>0</v>
      </c>
      <c r="C4">
        <v>269</v>
      </c>
      <c r="D4">
        <v>0</v>
      </c>
      <c r="E4">
        <f>C4/12</f>
        <v>22.416666666666668</v>
      </c>
      <c r="G4">
        <v>0</v>
      </c>
      <c r="H4">
        <v>0</v>
      </c>
      <c r="I4">
        <v>26</v>
      </c>
      <c r="J4">
        <v>0</v>
      </c>
      <c r="K4">
        <f>I4/12</f>
        <v>2.1666666666666665</v>
      </c>
    </row>
    <row r="5" spans="1:13" x14ac:dyDescent="0.25">
      <c r="A5">
        <v>1</v>
      </c>
      <c r="B5">
        <v>1000</v>
      </c>
      <c r="C5">
        <v>1301</v>
      </c>
      <c r="D5">
        <v>678170</v>
      </c>
      <c r="E5">
        <f t="shared" ref="E5:E27" si="0">C5/12</f>
        <v>108.41666666666667</v>
      </c>
      <c r="F5">
        <f>D5/SUM(C4:C5)</f>
        <v>431.95541401273886</v>
      </c>
      <c r="G5">
        <v>1</v>
      </c>
      <c r="H5">
        <v>1000</v>
      </c>
      <c r="I5">
        <v>69</v>
      </c>
      <c r="J5">
        <v>29930</v>
      </c>
      <c r="K5">
        <f t="shared" ref="K5:K23" si="1">I5/12</f>
        <v>5.75</v>
      </c>
    </row>
    <row r="6" spans="1:13" x14ac:dyDescent="0.25">
      <c r="A6">
        <v>1001</v>
      </c>
      <c r="B6">
        <v>2000</v>
      </c>
      <c r="C6">
        <v>1623</v>
      </c>
      <c r="D6">
        <v>2463100</v>
      </c>
      <c r="E6">
        <f t="shared" si="0"/>
        <v>135.25</v>
      </c>
      <c r="F6">
        <f>D6/C6</f>
        <v>1517.6216882316699</v>
      </c>
      <c r="G6">
        <v>1001</v>
      </c>
      <c r="H6">
        <v>2000</v>
      </c>
      <c r="I6">
        <v>21</v>
      </c>
      <c r="J6">
        <v>29500</v>
      </c>
      <c r="K6">
        <f t="shared" si="1"/>
        <v>1.75</v>
      </c>
    </row>
    <row r="7" spans="1:13" x14ac:dyDescent="0.25">
      <c r="A7">
        <v>2001</v>
      </c>
      <c r="B7">
        <v>3000</v>
      </c>
      <c r="C7">
        <v>2105</v>
      </c>
      <c r="D7">
        <v>5255350</v>
      </c>
      <c r="E7">
        <f t="shared" si="0"/>
        <v>175.41666666666666</v>
      </c>
      <c r="F7">
        <f t="shared" ref="F7:F27" si="2">D7/C7</f>
        <v>2496.6033254156769</v>
      </c>
      <c r="G7">
        <v>2001</v>
      </c>
      <c r="H7">
        <v>3000</v>
      </c>
      <c r="I7">
        <v>5</v>
      </c>
      <c r="J7">
        <v>12400</v>
      </c>
      <c r="K7">
        <f t="shared" si="1"/>
        <v>0.41666666666666669</v>
      </c>
    </row>
    <row r="8" spans="1:13" x14ac:dyDescent="0.25">
      <c r="A8">
        <v>3001</v>
      </c>
      <c r="B8">
        <v>4000</v>
      </c>
      <c r="C8">
        <v>1524</v>
      </c>
      <c r="D8">
        <v>5299020</v>
      </c>
      <c r="E8">
        <f t="shared" si="0"/>
        <v>127</v>
      </c>
      <c r="F8">
        <f t="shared" si="2"/>
        <v>3477.0472440944882</v>
      </c>
      <c r="G8">
        <v>3001</v>
      </c>
      <c r="H8">
        <v>4000</v>
      </c>
      <c r="I8">
        <v>6</v>
      </c>
      <c r="J8">
        <v>20140</v>
      </c>
      <c r="K8">
        <f t="shared" si="1"/>
        <v>0.5</v>
      </c>
    </row>
    <row r="9" spans="1:13" x14ac:dyDescent="0.25">
      <c r="A9">
        <v>4001</v>
      </c>
      <c r="B9">
        <v>5000</v>
      </c>
      <c r="C9">
        <v>1121</v>
      </c>
      <c r="D9">
        <v>4994080</v>
      </c>
      <c r="E9">
        <f t="shared" si="0"/>
        <v>93.416666666666671</v>
      </c>
      <c r="F9">
        <f t="shared" si="2"/>
        <v>4455.0223015165029</v>
      </c>
      <c r="G9">
        <v>4001</v>
      </c>
      <c r="H9">
        <v>5000</v>
      </c>
      <c r="I9">
        <v>2</v>
      </c>
      <c r="J9">
        <v>8320</v>
      </c>
      <c r="K9">
        <f t="shared" si="1"/>
        <v>0.16666666666666666</v>
      </c>
    </row>
    <row r="10" spans="1:13" x14ac:dyDescent="0.25">
      <c r="A10">
        <v>5001</v>
      </c>
      <c r="B10">
        <v>6000</v>
      </c>
      <c r="C10">
        <v>623</v>
      </c>
      <c r="D10">
        <v>3393140</v>
      </c>
      <c r="E10">
        <f t="shared" si="0"/>
        <v>51.916666666666664</v>
      </c>
      <c r="F10">
        <f t="shared" si="2"/>
        <v>5446.4526484751204</v>
      </c>
      <c r="G10">
        <v>5001</v>
      </c>
      <c r="H10">
        <v>6000</v>
      </c>
      <c r="I10">
        <v>1</v>
      </c>
      <c r="J10">
        <v>5500</v>
      </c>
      <c r="K10">
        <f t="shared" si="1"/>
        <v>8.3333333333333329E-2</v>
      </c>
      <c r="M10">
        <f>SUM(J4:J11)</f>
        <v>112810</v>
      </c>
    </row>
    <row r="11" spans="1:13" x14ac:dyDescent="0.25">
      <c r="A11">
        <v>6001</v>
      </c>
      <c r="B11">
        <v>7000</v>
      </c>
      <c r="C11">
        <v>407</v>
      </c>
      <c r="D11">
        <v>2633120</v>
      </c>
      <c r="E11">
        <f t="shared" si="0"/>
        <v>33.916666666666664</v>
      </c>
      <c r="F11">
        <f t="shared" si="2"/>
        <v>6469.5823095823098</v>
      </c>
      <c r="G11">
        <v>6001</v>
      </c>
      <c r="H11">
        <v>7000</v>
      </c>
      <c r="I11">
        <v>1</v>
      </c>
      <c r="J11">
        <v>7020</v>
      </c>
      <c r="K11">
        <f t="shared" si="1"/>
        <v>8.3333333333333329E-2</v>
      </c>
      <c r="M11">
        <f>M10/SUM(I4:I11)</f>
        <v>861.14503816793888</v>
      </c>
    </row>
    <row r="12" spans="1:13" x14ac:dyDescent="0.25">
      <c r="A12">
        <v>7001</v>
      </c>
      <c r="B12">
        <v>8000</v>
      </c>
      <c r="C12">
        <v>302</v>
      </c>
      <c r="D12">
        <v>2262580</v>
      </c>
      <c r="E12">
        <f t="shared" si="0"/>
        <v>25.166666666666668</v>
      </c>
      <c r="F12">
        <f t="shared" si="2"/>
        <v>7491.986754966887</v>
      </c>
      <c r="G12">
        <v>7001</v>
      </c>
      <c r="H12">
        <v>8000</v>
      </c>
      <c r="K12">
        <f t="shared" si="1"/>
        <v>0</v>
      </c>
    </row>
    <row r="13" spans="1:13" x14ac:dyDescent="0.25">
      <c r="A13">
        <v>8001</v>
      </c>
      <c r="B13">
        <v>9000</v>
      </c>
      <c r="C13">
        <v>200</v>
      </c>
      <c r="D13">
        <v>1697200</v>
      </c>
      <c r="E13">
        <f t="shared" si="0"/>
        <v>16.666666666666668</v>
      </c>
      <c r="F13">
        <f t="shared" si="2"/>
        <v>8486</v>
      </c>
      <c r="G13">
        <v>8001</v>
      </c>
      <c r="H13">
        <v>9000</v>
      </c>
      <c r="K13">
        <f t="shared" si="1"/>
        <v>0</v>
      </c>
    </row>
    <row r="14" spans="1:13" x14ac:dyDescent="0.25">
      <c r="A14">
        <v>9001</v>
      </c>
      <c r="B14">
        <v>10000</v>
      </c>
      <c r="C14">
        <v>113</v>
      </c>
      <c r="D14">
        <v>1070980</v>
      </c>
      <c r="E14">
        <f t="shared" si="0"/>
        <v>9.4166666666666661</v>
      </c>
      <c r="F14">
        <f t="shared" si="2"/>
        <v>9477.6991150442482</v>
      </c>
      <c r="G14">
        <v>9001</v>
      </c>
      <c r="H14">
        <v>10000</v>
      </c>
      <c r="K14">
        <f t="shared" si="1"/>
        <v>0</v>
      </c>
    </row>
    <row r="15" spans="1:13" x14ac:dyDescent="0.25">
      <c r="A15">
        <v>10001</v>
      </c>
      <c r="B15">
        <v>11000</v>
      </c>
      <c r="C15">
        <v>99</v>
      </c>
      <c r="D15">
        <v>1038340</v>
      </c>
      <c r="E15">
        <f t="shared" si="0"/>
        <v>8.25</v>
      </c>
      <c r="F15">
        <f t="shared" si="2"/>
        <v>10488.282828282829</v>
      </c>
      <c r="G15">
        <v>10001</v>
      </c>
      <c r="H15">
        <v>11000</v>
      </c>
      <c r="K15">
        <f t="shared" si="1"/>
        <v>0</v>
      </c>
    </row>
    <row r="16" spans="1:13" x14ac:dyDescent="0.25">
      <c r="A16">
        <v>11001</v>
      </c>
      <c r="B16">
        <v>12000</v>
      </c>
      <c r="C16">
        <v>56</v>
      </c>
      <c r="D16">
        <v>638000</v>
      </c>
      <c r="E16">
        <f t="shared" si="0"/>
        <v>4.666666666666667</v>
      </c>
      <c r="F16">
        <f t="shared" si="2"/>
        <v>11392.857142857143</v>
      </c>
      <c r="G16">
        <v>11001</v>
      </c>
      <c r="H16">
        <v>12000</v>
      </c>
      <c r="K16">
        <f t="shared" si="1"/>
        <v>0</v>
      </c>
    </row>
    <row r="17" spans="1:21" x14ac:dyDescent="0.25">
      <c r="A17">
        <v>12001</v>
      </c>
      <c r="B17">
        <v>13000</v>
      </c>
      <c r="C17">
        <v>63</v>
      </c>
      <c r="D17">
        <v>790500</v>
      </c>
      <c r="E17">
        <f t="shared" si="0"/>
        <v>5.25</v>
      </c>
      <c r="F17">
        <f t="shared" si="2"/>
        <v>12547.619047619048</v>
      </c>
      <c r="G17">
        <v>12001</v>
      </c>
      <c r="H17">
        <v>13000</v>
      </c>
      <c r="K17">
        <f t="shared" si="1"/>
        <v>0</v>
      </c>
    </row>
    <row r="18" spans="1:21" x14ac:dyDescent="0.25">
      <c r="A18">
        <v>13001</v>
      </c>
      <c r="B18">
        <v>14000</v>
      </c>
      <c r="C18">
        <v>43</v>
      </c>
      <c r="D18">
        <v>580330</v>
      </c>
      <c r="E18">
        <f t="shared" si="0"/>
        <v>3.5833333333333335</v>
      </c>
      <c r="F18">
        <f t="shared" si="2"/>
        <v>13496.046511627907</v>
      </c>
      <c r="G18">
        <v>13001</v>
      </c>
      <c r="H18">
        <v>14000</v>
      </c>
      <c r="K18">
        <f t="shared" si="1"/>
        <v>0</v>
      </c>
    </row>
    <row r="19" spans="1:21" x14ac:dyDescent="0.25">
      <c r="A19">
        <v>14001</v>
      </c>
      <c r="B19">
        <v>15000</v>
      </c>
      <c r="C19">
        <v>39</v>
      </c>
      <c r="D19">
        <v>566560</v>
      </c>
      <c r="E19">
        <f t="shared" si="0"/>
        <v>3.25</v>
      </c>
      <c r="F19">
        <f t="shared" si="2"/>
        <v>14527.179487179486</v>
      </c>
      <c r="G19">
        <v>14001</v>
      </c>
      <c r="H19">
        <v>15000</v>
      </c>
      <c r="K19">
        <f t="shared" si="1"/>
        <v>0</v>
      </c>
    </row>
    <row r="20" spans="1:21" x14ac:dyDescent="0.25">
      <c r="A20">
        <v>15001</v>
      </c>
      <c r="B20">
        <v>16000</v>
      </c>
      <c r="C20">
        <v>33</v>
      </c>
      <c r="D20">
        <v>510450</v>
      </c>
      <c r="E20">
        <f t="shared" si="0"/>
        <v>2.75</v>
      </c>
      <c r="F20">
        <f t="shared" si="2"/>
        <v>15468.181818181818</v>
      </c>
      <c r="G20">
        <v>15001</v>
      </c>
      <c r="H20">
        <v>16000</v>
      </c>
      <c r="K20">
        <f t="shared" si="1"/>
        <v>0</v>
      </c>
    </row>
    <row r="21" spans="1:21" x14ac:dyDescent="0.25">
      <c r="A21">
        <v>16001</v>
      </c>
      <c r="B21">
        <v>17000</v>
      </c>
      <c r="C21">
        <v>22</v>
      </c>
      <c r="D21">
        <v>362610</v>
      </c>
      <c r="E21">
        <f t="shared" si="0"/>
        <v>1.8333333333333333</v>
      </c>
      <c r="F21">
        <f t="shared" si="2"/>
        <v>16482.272727272728</v>
      </c>
      <c r="G21">
        <v>16001</v>
      </c>
      <c r="H21">
        <v>17000</v>
      </c>
      <c r="K21">
        <f t="shared" si="1"/>
        <v>0</v>
      </c>
    </row>
    <row r="22" spans="1:21" x14ac:dyDescent="0.25">
      <c r="A22">
        <v>17001</v>
      </c>
      <c r="B22">
        <v>18000</v>
      </c>
      <c r="C22">
        <v>23</v>
      </c>
      <c r="D22">
        <v>403190</v>
      </c>
      <c r="E22">
        <f t="shared" si="0"/>
        <v>1.9166666666666667</v>
      </c>
      <c r="F22">
        <f t="shared" si="2"/>
        <v>17530</v>
      </c>
      <c r="G22">
        <v>17001</v>
      </c>
      <c r="H22">
        <v>18000</v>
      </c>
      <c r="K22">
        <f t="shared" si="1"/>
        <v>0</v>
      </c>
    </row>
    <row r="23" spans="1:21" x14ac:dyDescent="0.25">
      <c r="A23">
        <v>18001</v>
      </c>
      <c r="B23">
        <v>19000</v>
      </c>
      <c r="C23">
        <v>24</v>
      </c>
      <c r="D23">
        <v>444860</v>
      </c>
      <c r="E23">
        <f t="shared" si="0"/>
        <v>2</v>
      </c>
      <c r="F23">
        <f t="shared" si="2"/>
        <v>18535.833333333332</v>
      </c>
      <c r="G23">
        <v>18001</v>
      </c>
      <c r="H23">
        <v>19000</v>
      </c>
      <c r="I23">
        <v>1</v>
      </c>
      <c r="J23">
        <v>18220</v>
      </c>
      <c r="K23">
        <f t="shared" si="1"/>
        <v>8.3333333333333329E-2</v>
      </c>
      <c r="U23">
        <v>130</v>
      </c>
    </row>
    <row r="24" spans="1:21" x14ac:dyDescent="0.25">
      <c r="A24">
        <v>19001</v>
      </c>
      <c r="B24">
        <v>20000</v>
      </c>
      <c r="C24">
        <v>19</v>
      </c>
      <c r="D24">
        <v>370160</v>
      </c>
      <c r="E24">
        <f t="shared" si="0"/>
        <v>1.5833333333333333</v>
      </c>
      <c r="F24">
        <f t="shared" si="2"/>
        <v>19482.105263157893</v>
      </c>
      <c r="J24">
        <f>SUM(J4:J23)</f>
        <v>131030</v>
      </c>
      <c r="K24">
        <f>J24/SUM(I4:I23)</f>
        <v>992.65151515151513</v>
      </c>
      <c r="U24">
        <v>135</v>
      </c>
    </row>
    <row r="25" spans="1:21" x14ac:dyDescent="0.25">
      <c r="A25">
        <v>20001</v>
      </c>
      <c r="B25">
        <v>25000</v>
      </c>
      <c r="C25">
        <v>52</v>
      </c>
      <c r="D25">
        <v>1144620</v>
      </c>
      <c r="E25">
        <f t="shared" si="0"/>
        <v>4.333333333333333</v>
      </c>
      <c r="F25">
        <f t="shared" si="2"/>
        <v>22011.923076923078</v>
      </c>
      <c r="U25">
        <v>175</v>
      </c>
    </row>
    <row r="26" spans="1:21" x14ac:dyDescent="0.25">
      <c r="A26">
        <v>25001</v>
      </c>
      <c r="B26">
        <v>50000</v>
      </c>
      <c r="C26">
        <v>56</v>
      </c>
      <c r="D26">
        <v>1779620</v>
      </c>
      <c r="E26">
        <f t="shared" si="0"/>
        <v>4.666666666666667</v>
      </c>
      <c r="F26">
        <f t="shared" si="2"/>
        <v>31778.928571428572</v>
      </c>
      <c r="U26">
        <v>127</v>
      </c>
    </row>
    <row r="27" spans="1:21" x14ac:dyDescent="0.25">
      <c r="A27">
        <v>50001</v>
      </c>
      <c r="B27">
        <v>99999999</v>
      </c>
      <c r="C27">
        <v>16</v>
      </c>
      <c r="D27">
        <v>2544350</v>
      </c>
      <c r="E27">
        <f t="shared" si="0"/>
        <v>1.3333333333333333</v>
      </c>
      <c r="F27">
        <f t="shared" si="2"/>
        <v>159021.875</v>
      </c>
      <c r="U27">
        <v>93</v>
      </c>
    </row>
    <row r="28" spans="1:21" x14ac:dyDescent="0.25">
      <c r="D28">
        <f>SUM(D4:D27)</f>
        <v>40920330</v>
      </c>
      <c r="E28">
        <f>D28/SUM(C4:C27)</f>
        <v>4038.3233001085564</v>
      </c>
      <c r="U28">
        <v>52</v>
      </c>
    </row>
    <row r="29" spans="1:21" x14ac:dyDescent="0.25">
      <c r="C29">
        <f>SUM(C4:C27,I4:I23)</f>
        <v>10265</v>
      </c>
      <c r="U29">
        <v>34</v>
      </c>
    </row>
    <row r="30" spans="1:21" x14ac:dyDescent="0.25">
      <c r="A30" t="s">
        <v>17</v>
      </c>
      <c r="B30" t="s">
        <v>14</v>
      </c>
      <c r="C30" t="s">
        <v>18</v>
      </c>
      <c r="D30" t="s">
        <v>19</v>
      </c>
      <c r="E30" t="s">
        <v>20</v>
      </c>
      <c r="J30" t="s">
        <v>22</v>
      </c>
      <c r="U30">
        <v>25</v>
      </c>
    </row>
    <row r="31" spans="1:21" x14ac:dyDescent="0.25">
      <c r="A31" t="s">
        <v>0</v>
      </c>
      <c r="B31">
        <f>SUM(C4:C5,I4:I5)</f>
        <v>1665</v>
      </c>
      <c r="C31">
        <f>SUM(D4:D5,J4:J5)</f>
        <v>708100</v>
      </c>
      <c r="D31">
        <f>SUM(E4:E5,)</f>
        <v>130.83333333333334</v>
      </c>
      <c r="E31">
        <f t="shared" ref="E31:E36" si="3">C31/B31</f>
        <v>425.28528528528528</v>
      </c>
      <c r="J31">
        <f>SUM(K4:K5,)</f>
        <v>7.9166666666666661</v>
      </c>
      <c r="O31">
        <f>SUM(D4:D5)</f>
        <v>678170</v>
      </c>
      <c r="U31">
        <v>17</v>
      </c>
    </row>
    <row r="32" spans="1:21" x14ac:dyDescent="0.25">
      <c r="A32" t="s">
        <v>1</v>
      </c>
      <c r="B32">
        <f>SUM(C6:C7,I6:I7)</f>
        <v>3754</v>
      </c>
      <c r="C32">
        <f>SUM(D6:D7,J6:J7)</f>
        <v>7760350</v>
      </c>
      <c r="D32">
        <f>SUM(E6:E7,)</f>
        <v>310.66666666666663</v>
      </c>
      <c r="E32">
        <f t="shared" si="3"/>
        <v>2067.221630261055</v>
      </c>
      <c r="J32">
        <f>SUM(K6:K7,)</f>
        <v>2.1666666666666665</v>
      </c>
      <c r="O32">
        <f>SUM(D6:D7)</f>
        <v>7718450</v>
      </c>
      <c r="U32">
        <v>9</v>
      </c>
    </row>
    <row r="33" spans="1:21" x14ac:dyDescent="0.25">
      <c r="A33" t="s">
        <v>2</v>
      </c>
      <c r="B33">
        <f>SUM(C8:C10,I8:I10)</f>
        <v>3277</v>
      </c>
      <c r="C33">
        <f>SUM(D8:D10,J8:J10)</f>
        <v>13720200</v>
      </c>
      <c r="D33">
        <f>SUM(E8:E10,)</f>
        <v>272.33333333333337</v>
      </c>
      <c r="E33">
        <f t="shared" si="3"/>
        <v>4186.8172108635945</v>
      </c>
      <c r="J33">
        <f>SUM(K8:K10,)</f>
        <v>0.75</v>
      </c>
      <c r="O33">
        <f>SUM(D8:D10,)</f>
        <v>13686240</v>
      </c>
      <c r="U33">
        <v>9</v>
      </c>
    </row>
    <row r="34" spans="1:21" x14ac:dyDescent="0.25">
      <c r="A34" t="s">
        <v>3</v>
      </c>
      <c r="B34">
        <f>SUM(C11:C25,I11,I23)</f>
        <v>1497</v>
      </c>
      <c r="C34">
        <f>SUM(D11:D25,J11,J23)</f>
        <v>14538740</v>
      </c>
      <c r="D34">
        <f>SUM(E11:E25,)</f>
        <v>124.58333333333333</v>
      </c>
      <c r="E34">
        <f t="shared" si="3"/>
        <v>9711.917167668671</v>
      </c>
      <c r="J34">
        <f>SUM(K11:K23,)</f>
        <v>0.16666666666666666</v>
      </c>
      <c r="O34">
        <f>SUM(D11:D25,)</f>
        <v>14513500</v>
      </c>
      <c r="U34">
        <v>4</v>
      </c>
    </row>
    <row r="35" spans="1:21" x14ac:dyDescent="0.25">
      <c r="A35" t="s">
        <v>4</v>
      </c>
      <c r="B35">
        <f t="shared" ref="B35:D36" si="4">SUM(C26)</f>
        <v>56</v>
      </c>
      <c r="C35">
        <f>SUM(D26)</f>
        <v>1779620</v>
      </c>
      <c r="D35">
        <f t="shared" si="4"/>
        <v>4.666666666666667</v>
      </c>
      <c r="E35">
        <f t="shared" si="3"/>
        <v>31778.928571428572</v>
      </c>
      <c r="J35">
        <f>SUM(K26)</f>
        <v>0</v>
      </c>
      <c r="O35">
        <f>SUM(D26)</f>
        <v>1779620</v>
      </c>
      <c r="U35">
        <v>5</v>
      </c>
    </row>
    <row r="36" spans="1:21" x14ac:dyDescent="0.25">
      <c r="A36" t="s">
        <v>5</v>
      </c>
      <c r="B36">
        <f t="shared" si="4"/>
        <v>16</v>
      </c>
      <c r="C36">
        <f>SUM(D27)</f>
        <v>2544350</v>
      </c>
      <c r="D36">
        <f t="shared" si="4"/>
        <v>1.3333333333333333</v>
      </c>
      <c r="E36">
        <f t="shared" si="3"/>
        <v>159021.875</v>
      </c>
      <c r="J36">
        <f>SUM(K27)</f>
        <v>0</v>
      </c>
      <c r="O36">
        <f>SUM(D27)</f>
        <v>2544350</v>
      </c>
      <c r="U36">
        <v>4</v>
      </c>
    </row>
    <row r="37" spans="1:21" x14ac:dyDescent="0.25">
      <c r="U37">
        <v>3</v>
      </c>
    </row>
    <row r="38" spans="1:21" x14ac:dyDescent="0.25">
      <c r="U38">
        <v>3</v>
      </c>
    </row>
    <row r="39" spans="1:21" x14ac:dyDescent="0.25">
      <c r="U39">
        <v>2</v>
      </c>
    </row>
    <row r="40" spans="1:21" x14ac:dyDescent="0.25">
      <c r="U40">
        <v>2</v>
      </c>
    </row>
    <row r="41" spans="1:21" x14ac:dyDescent="0.25">
      <c r="U41">
        <v>2</v>
      </c>
    </row>
    <row r="42" spans="1:21" x14ac:dyDescent="0.25">
      <c r="U42">
        <v>2</v>
      </c>
    </row>
    <row r="43" spans="1:21" x14ac:dyDescent="0.25">
      <c r="U43">
        <v>4</v>
      </c>
    </row>
    <row r="44" spans="1:21" x14ac:dyDescent="0.25">
      <c r="U44">
        <v>4</v>
      </c>
    </row>
    <row r="45" spans="1:21" x14ac:dyDescent="0.25">
      <c r="U45">
        <v>1</v>
      </c>
    </row>
    <row r="46" spans="1:21" x14ac:dyDescent="0.25">
      <c r="U46">
        <f>SUM(U23:U45)</f>
        <v>842</v>
      </c>
    </row>
  </sheetData>
  <mergeCells count="3">
    <mergeCell ref="A2:C2"/>
    <mergeCell ref="G2:I2"/>
    <mergeCell ref="A1: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F291A4-657B-48D5-BDC3-62DE26CBDF90}">
  <dimension ref="A1:U46"/>
  <sheetViews>
    <sheetView workbookViewId="0">
      <selection activeCell="A39" sqref="A39"/>
    </sheetView>
  </sheetViews>
  <sheetFormatPr defaultRowHeight="15" x14ac:dyDescent="0.25"/>
  <cols>
    <col min="1" max="1" width="20.140625" bestFit="1" customWidth="1"/>
    <col min="2" max="2" width="10.5703125" bestFit="1" customWidth="1"/>
    <col min="3" max="3" width="11.140625" bestFit="1" customWidth="1"/>
    <col min="4" max="4" width="18.85546875" bestFit="1" customWidth="1"/>
    <col min="5" max="5" width="14" bestFit="1" customWidth="1"/>
    <col min="6" max="6" width="12" bestFit="1" customWidth="1"/>
    <col min="7" max="8" width="6" bestFit="1" customWidth="1"/>
    <col min="9" max="9" width="10.5703125" bestFit="1" customWidth="1"/>
    <col min="10" max="11" width="12" bestFit="1" customWidth="1"/>
  </cols>
  <sheetData>
    <row r="1" spans="1:13" x14ac:dyDescent="0.25">
      <c r="A1" s="2">
        <v>2018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3" x14ac:dyDescent="0.25">
      <c r="A2" s="2" t="s">
        <v>10</v>
      </c>
      <c r="B2" s="2"/>
      <c r="C2" s="2"/>
      <c r="G2" s="2" t="s">
        <v>11</v>
      </c>
      <c r="H2" s="2"/>
      <c r="I2" s="2"/>
    </row>
    <row r="3" spans="1:13" x14ac:dyDescent="0.25">
      <c r="A3" s="1" t="s">
        <v>12</v>
      </c>
      <c r="B3" s="1" t="s">
        <v>13</v>
      </c>
      <c r="C3" s="1" t="s">
        <v>14</v>
      </c>
      <c r="D3" s="1" t="s">
        <v>15</v>
      </c>
      <c r="E3" s="1" t="s">
        <v>16</v>
      </c>
      <c r="G3" s="1" t="s">
        <v>12</v>
      </c>
      <c r="H3" s="1" t="s">
        <v>13</v>
      </c>
      <c r="I3" s="1" t="s">
        <v>14</v>
      </c>
      <c r="J3" s="1" t="s">
        <v>15</v>
      </c>
      <c r="K3" s="1" t="s">
        <v>16</v>
      </c>
    </row>
    <row r="4" spans="1:13" x14ac:dyDescent="0.25">
      <c r="A4">
        <v>0</v>
      </c>
      <c r="B4">
        <v>0</v>
      </c>
      <c r="C4">
        <v>269</v>
      </c>
      <c r="D4">
        <v>0</v>
      </c>
      <c r="E4">
        <f>C4/12</f>
        <v>22.416666666666668</v>
      </c>
      <c r="G4">
        <v>0</v>
      </c>
      <c r="H4">
        <v>0</v>
      </c>
      <c r="I4">
        <v>26</v>
      </c>
      <c r="J4">
        <v>0</v>
      </c>
      <c r="K4">
        <f>I4/12</f>
        <v>2.1666666666666665</v>
      </c>
    </row>
    <row r="5" spans="1:13" x14ac:dyDescent="0.25">
      <c r="A5">
        <v>1</v>
      </c>
      <c r="B5">
        <v>1000</v>
      </c>
      <c r="C5">
        <v>1301</v>
      </c>
      <c r="D5">
        <v>678170</v>
      </c>
      <c r="E5">
        <f t="shared" ref="E5:E27" si="0">C5/12</f>
        <v>108.41666666666667</v>
      </c>
      <c r="F5">
        <f>D5/SUM(C4:C5)</f>
        <v>431.95541401273886</v>
      </c>
      <c r="G5">
        <v>1</v>
      </c>
      <c r="H5">
        <v>1000</v>
      </c>
      <c r="I5">
        <v>69</v>
      </c>
      <c r="J5">
        <v>29930</v>
      </c>
      <c r="K5">
        <f t="shared" ref="K5:K23" si="1">I5/12</f>
        <v>5.75</v>
      </c>
    </row>
    <row r="6" spans="1:13" x14ac:dyDescent="0.25">
      <c r="A6">
        <v>1001</v>
      </c>
      <c r="B6">
        <v>2000</v>
      </c>
      <c r="C6">
        <v>1623</v>
      </c>
      <c r="D6">
        <v>2463100</v>
      </c>
      <c r="E6">
        <f t="shared" si="0"/>
        <v>135.25</v>
      </c>
      <c r="F6">
        <f>D6/C6</f>
        <v>1517.6216882316699</v>
      </c>
      <c r="G6">
        <v>1001</v>
      </c>
      <c r="H6">
        <v>2000</v>
      </c>
      <c r="I6">
        <v>21</v>
      </c>
      <c r="J6">
        <v>29500</v>
      </c>
      <c r="K6">
        <f t="shared" si="1"/>
        <v>1.75</v>
      </c>
    </row>
    <row r="7" spans="1:13" x14ac:dyDescent="0.25">
      <c r="A7">
        <v>2001</v>
      </c>
      <c r="B7">
        <v>3000</v>
      </c>
      <c r="C7">
        <v>2105</v>
      </c>
      <c r="D7">
        <v>5255350</v>
      </c>
      <c r="E7">
        <f t="shared" si="0"/>
        <v>175.41666666666666</v>
      </c>
      <c r="F7">
        <f t="shared" ref="F7:F27" si="2">D7/C7</f>
        <v>2496.6033254156769</v>
      </c>
      <c r="G7">
        <v>2001</v>
      </c>
      <c r="H7">
        <v>3000</v>
      </c>
      <c r="I7">
        <v>5</v>
      </c>
      <c r="J7">
        <v>12400</v>
      </c>
      <c r="K7">
        <f t="shared" si="1"/>
        <v>0.41666666666666669</v>
      </c>
    </row>
    <row r="8" spans="1:13" x14ac:dyDescent="0.25">
      <c r="A8">
        <v>3001</v>
      </c>
      <c r="B8">
        <v>4000</v>
      </c>
      <c r="C8">
        <v>1524</v>
      </c>
      <c r="D8">
        <v>5299020</v>
      </c>
      <c r="E8">
        <f t="shared" si="0"/>
        <v>127</v>
      </c>
      <c r="F8">
        <f t="shared" si="2"/>
        <v>3477.0472440944882</v>
      </c>
      <c r="G8">
        <v>3001</v>
      </c>
      <c r="H8">
        <v>4000</v>
      </c>
      <c r="I8">
        <v>6</v>
      </c>
      <c r="J8">
        <v>20140</v>
      </c>
      <c r="K8">
        <f t="shared" si="1"/>
        <v>0.5</v>
      </c>
    </row>
    <row r="9" spans="1:13" x14ac:dyDescent="0.25">
      <c r="A9">
        <v>4001</v>
      </c>
      <c r="B9">
        <v>5000</v>
      </c>
      <c r="C9">
        <v>1121</v>
      </c>
      <c r="D9">
        <v>4994080</v>
      </c>
      <c r="E9">
        <f t="shared" si="0"/>
        <v>93.416666666666671</v>
      </c>
      <c r="F9">
        <f t="shared" si="2"/>
        <v>4455.0223015165029</v>
      </c>
      <c r="G9">
        <v>4001</v>
      </c>
      <c r="H9">
        <v>5000</v>
      </c>
      <c r="I9">
        <v>2</v>
      </c>
      <c r="J9">
        <v>8320</v>
      </c>
      <c r="K9">
        <f t="shared" si="1"/>
        <v>0.16666666666666666</v>
      </c>
    </row>
    <row r="10" spans="1:13" x14ac:dyDescent="0.25">
      <c r="A10">
        <v>5001</v>
      </c>
      <c r="B10">
        <v>6000</v>
      </c>
      <c r="C10">
        <v>623</v>
      </c>
      <c r="D10">
        <v>3393140</v>
      </c>
      <c r="E10">
        <f t="shared" si="0"/>
        <v>51.916666666666664</v>
      </c>
      <c r="F10">
        <f t="shared" si="2"/>
        <v>5446.4526484751204</v>
      </c>
      <c r="G10">
        <v>5001</v>
      </c>
      <c r="H10">
        <v>6000</v>
      </c>
      <c r="I10">
        <v>1</v>
      </c>
      <c r="J10">
        <v>5500</v>
      </c>
      <c r="K10">
        <f t="shared" si="1"/>
        <v>8.3333333333333329E-2</v>
      </c>
      <c r="M10">
        <f>SUM(J4:J11)</f>
        <v>112810</v>
      </c>
    </row>
    <row r="11" spans="1:13" x14ac:dyDescent="0.25">
      <c r="A11">
        <v>6001</v>
      </c>
      <c r="B11">
        <v>7000</v>
      </c>
      <c r="C11">
        <v>407</v>
      </c>
      <c r="D11">
        <v>2633120</v>
      </c>
      <c r="E11">
        <f t="shared" si="0"/>
        <v>33.916666666666664</v>
      </c>
      <c r="F11">
        <f t="shared" si="2"/>
        <v>6469.5823095823098</v>
      </c>
      <c r="G11">
        <v>6001</v>
      </c>
      <c r="H11">
        <v>7000</v>
      </c>
      <c r="I11">
        <v>1</v>
      </c>
      <c r="J11">
        <v>7020</v>
      </c>
      <c r="K11">
        <f t="shared" si="1"/>
        <v>8.3333333333333329E-2</v>
      </c>
      <c r="M11">
        <f>M10/SUM(I4:I11)</f>
        <v>861.14503816793888</v>
      </c>
    </row>
    <row r="12" spans="1:13" x14ac:dyDescent="0.25">
      <c r="A12">
        <v>7001</v>
      </c>
      <c r="B12">
        <v>8000</v>
      </c>
      <c r="C12">
        <v>302</v>
      </c>
      <c r="D12">
        <v>2262580</v>
      </c>
      <c r="E12">
        <f t="shared" si="0"/>
        <v>25.166666666666668</v>
      </c>
      <c r="F12">
        <f t="shared" si="2"/>
        <v>7491.986754966887</v>
      </c>
      <c r="G12">
        <v>7001</v>
      </c>
      <c r="H12">
        <v>8000</v>
      </c>
      <c r="K12">
        <f t="shared" si="1"/>
        <v>0</v>
      </c>
    </row>
    <row r="13" spans="1:13" x14ac:dyDescent="0.25">
      <c r="A13">
        <v>8001</v>
      </c>
      <c r="B13">
        <v>9000</v>
      </c>
      <c r="C13">
        <v>200</v>
      </c>
      <c r="D13">
        <v>1697200</v>
      </c>
      <c r="E13">
        <f t="shared" si="0"/>
        <v>16.666666666666668</v>
      </c>
      <c r="F13">
        <f t="shared" si="2"/>
        <v>8486</v>
      </c>
      <c r="G13">
        <v>8001</v>
      </c>
      <c r="H13">
        <v>9000</v>
      </c>
      <c r="K13">
        <f t="shared" si="1"/>
        <v>0</v>
      </c>
    </row>
    <row r="14" spans="1:13" x14ac:dyDescent="0.25">
      <c r="A14">
        <v>9001</v>
      </c>
      <c r="B14">
        <v>10000</v>
      </c>
      <c r="C14">
        <v>113</v>
      </c>
      <c r="D14">
        <v>1070980</v>
      </c>
      <c r="E14">
        <f t="shared" si="0"/>
        <v>9.4166666666666661</v>
      </c>
      <c r="F14">
        <f t="shared" si="2"/>
        <v>9477.6991150442482</v>
      </c>
      <c r="G14">
        <v>9001</v>
      </c>
      <c r="H14">
        <v>10000</v>
      </c>
      <c r="K14">
        <f t="shared" si="1"/>
        <v>0</v>
      </c>
    </row>
    <row r="15" spans="1:13" x14ac:dyDescent="0.25">
      <c r="A15">
        <v>10001</v>
      </c>
      <c r="B15">
        <v>11000</v>
      </c>
      <c r="C15">
        <v>99</v>
      </c>
      <c r="D15">
        <v>1038340</v>
      </c>
      <c r="E15">
        <f t="shared" si="0"/>
        <v>8.25</v>
      </c>
      <c r="F15">
        <f t="shared" si="2"/>
        <v>10488.282828282829</v>
      </c>
      <c r="G15">
        <v>10001</v>
      </c>
      <c r="H15">
        <v>11000</v>
      </c>
      <c r="K15">
        <f t="shared" si="1"/>
        <v>0</v>
      </c>
    </row>
    <row r="16" spans="1:13" x14ac:dyDescent="0.25">
      <c r="A16">
        <v>11001</v>
      </c>
      <c r="B16">
        <v>12000</v>
      </c>
      <c r="C16">
        <v>56</v>
      </c>
      <c r="D16">
        <v>638000</v>
      </c>
      <c r="E16">
        <f t="shared" si="0"/>
        <v>4.666666666666667</v>
      </c>
      <c r="F16">
        <f t="shared" si="2"/>
        <v>11392.857142857143</v>
      </c>
      <c r="G16">
        <v>11001</v>
      </c>
      <c r="H16">
        <v>12000</v>
      </c>
      <c r="K16">
        <f t="shared" si="1"/>
        <v>0</v>
      </c>
    </row>
    <row r="17" spans="1:21" x14ac:dyDescent="0.25">
      <c r="A17">
        <v>12001</v>
      </c>
      <c r="B17">
        <v>13000</v>
      </c>
      <c r="C17">
        <v>63</v>
      </c>
      <c r="D17">
        <v>790500</v>
      </c>
      <c r="E17">
        <f t="shared" si="0"/>
        <v>5.25</v>
      </c>
      <c r="F17">
        <f t="shared" si="2"/>
        <v>12547.619047619048</v>
      </c>
      <c r="G17">
        <v>12001</v>
      </c>
      <c r="H17">
        <v>13000</v>
      </c>
      <c r="K17">
        <f t="shared" si="1"/>
        <v>0</v>
      </c>
    </row>
    <row r="18" spans="1:21" x14ac:dyDescent="0.25">
      <c r="A18">
        <v>13001</v>
      </c>
      <c r="B18">
        <v>14000</v>
      </c>
      <c r="C18">
        <v>43</v>
      </c>
      <c r="D18">
        <v>580330</v>
      </c>
      <c r="E18">
        <f t="shared" si="0"/>
        <v>3.5833333333333335</v>
      </c>
      <c r="F18">
        <f t="shared" si="2"/>
        <v>13496.046511627907</v>
      </c>
      <c r="G18">
        <v>13001</v>
      </c>
      <c r="H18">
        <v>14000</v>
      </c>
      <c r="K18">
        <f t="shared" si="1"/>
        <v>0</v>
      </c>
    </row>
    <row r="19" spans="1:21" x14ac:dyDescent="0.25">
      <c r="A19">
        <v>14001</v>
      </c>
      <c r="B19">
        <v>15000</v>
      </c>
      <c r="C19">
        <v>39</v>
      </c>
      <c r="D19">
        <v>566560</v>
      </c>
      <c r="E19">
        <f t="shared" si="0"/>
        <v>3.25</v>
      </c>
      <c r="F19">
        <f t="shared" si="2"/>
        <v>14527.179487179486</v>
      </c>
      <c r="G19">
        <v>14001</v>
      </c>
      <c r="H19">
        <v>15000</v>
      </c>
      <c r="K19">
        <f t="shared" si="1"/>
        <v>0</v>
      </c>
    </row>
    <row r="20" spans="1:21" x14ac:dyDescent="0.25">
      <c r="A20">
        <v>15001</v>
      </c>
      <c r="B20">
        <v>16000</v>
      </c>
      <c r="C20">
        <v>33</v>
      </c>
      <c r="D20">
        <v>510450</v>
      </c>
      <c r="E20">
        <f t="shared" si="0"/>
        <v>2.75</v>
      </c>
      <c r="F20">
        <f t="shared" si="2"/>
        <v>15468.181818181818</v>
      </c>
      <c r="G20">
        <v>15001</v>
      </c>
      <c r="H20">
        <v>16000</v>
      </c>
      <c r="K20">
        <f t="shared" si="1"/>
        <v>0</v>
      </c>
    </row>
    <row r="21" spans="1:21" x14ac:dyDescent="0.25">
      <c r="A21">
        <v>16001</v>
      </c>
      <c r="B21">
        <v>17000</v>
      </c>
      <c r="C21">
        <v>22</v>
      </c>
      <c r="D21">
        <v>362610</v>
      </c>
      <c r="E21">
        <f t="shared" si="0"/>
        <v>1.8333333333333333</v>
      </c>
      <c r="F21">
        <f t="shared" si="2"/>
        <v>16482.272727272728</v>
      </c>
      <c r="G21">
        <v>16001</v>
      </c>
      <c r="H21">
        <v>17000</v>
      </c>
      <c r="K21">
        <f t="shared" si="1"/>
        <v>0</v>
      </c>
    </row>
    <row r="22" spans="1:21" x14ac:dyDescent="0.25">
      <c r="A22">
        <v>17001</v>
      </c>
      <c r="B22">
        <v>18000</v>
      </c>
      <c r="C22">
        <v>23</v>
      </c>
      <c r="D22">
        <v>403190</v>
      </c>
      <c r="E22">
        <f t="shared" si="0"/>
        <v>1.9166666666666667</v>
      </c>
      <c r="F22">
        <f t="shared" si="2"/>
        <v>17530</v>
      </c>
      <c r="G22">
        <v>17001</v>
      </c>
      <c r="H22">
        <v>18000</v>
      </c>
      <c r="K22">
        <f t="shared" si="1"/>
        <v>0</v>
      </c>
    </row>
    <row r="23" spans="1:21" x14ac:dyDescent="0.25">
      <c r="A23">
        <v>18001</v>
      </c>
      <c r="B23">
        <v>19000</v>
      </c>
      <c r="C23">
        <v>24</v>
      </c>
      <c r="D23">
        <v>444860</v>
      </c>
      <c r="E23">
        <f t="shared" si="0"/>
        <v>2</v>
      </c>
      <c r="F23">
        <f t="shared" si="2"/>
        <v>18535.833333333332</v>
      </c>
      <c r="G23">
        <v>18001</v>
      </c>
      <c r="H23">
        <v>19000</v>
      </c>
      <c r="I23">
        <v>1</v>
      </c>
      <c r="J23">
        <v>18220</v>
      </c>
      <c r="K23">
        <f t="shared" si="1"/>
        <v>8.3333333333333329E-2</v>
      </c>
      <c r="U23">
        <v>130</v>
      </c>
    </row>
    <row r="24" spans="1:21" x14ac:dyDescent="0.25">
      <c r="A24">
        <v>19001</v>
      </c>
      <c r="B24">
        <v>20000</v>
      </c>
      <c r="C24">
        <v>19</v>
      </c>
      <c r="D24">
        <v>370160</v>
      </c>
      <c r="E24">
        <f t="shared" si="0"/>
        <v>1.5833333333333333</v>
      </c>
      <c r="F24">
        <f t="shared" si="2"/>
        <v>19482.105263157893</v>
      </c>
      <c r="I24" t="s">
        <v>18</v>
      </c>
      <c r="J24">
        <f>SUM(J4:J23)</f>
        <v>131030</v>
      </c>
      <c r="K24">
        <f>J24/SUM(I4:I23)</f>
        <v>992.65151515151513</v>
      </c>
      <c r="L24" t="s">
        <v>20</v>
      </c>
      <c r="U24">
        <v>135</v>
      </c>
    </row>
    <row r="25" spans="1:21" x14ac:dyDescent="0.25">
      <c r="A25">
        <v>20001</v>
      </c>
      <c r="B25">
        <v>25000</v>
      </c>
      <c r="C25">
        <v>52</v>
      </c>
      <c r="D25">
        <v>1144620</v>
      </c>
      <c r="E25">
        <f t="shared" si="0"/>
        <v>4.333333333333333</v>
      </c>
      <c r="F25">
        <f t="shared" si="2"/>
        <v>22011.923076923078</v>
      </c>
      <c r="U25">
        <v>175</v>
      </c>
    </row>
    <row r="26" spans="1:21" x14ac:dyDescent="0.25">
      <c r="A26">
        <v>25001</v>
      </c>
      <c r="B26">
        <v>50000</v>
      </c>
      <c r="C26">
        <v>56</v>
      </c>
      <c r="D26">
        <v>1779620</v>
      </c>
      <c r="E26">
        <f t="shared" si="0"/>
        <v>4.666666666666667</v>
      </c>
      <c r="F26">
        <f t="shared" si="2"/>
        <v>31778.928571428572</v>
      </c>
      <c r="U26">
        <v>127</v>
      </c>
    </row>
    <row r="27" spans="1:21" x14ac:dyDescent="0.25">
      <c r="A27">
        <v>50001</v>
      </c>
      <c r="B27">
        <v>99999999</v>
      </c>
      <c r="C27">
        <v>16</v>
      </c>
      <c r="D27">
        <v>2544350</v>
      </c>
      <c r="E27">
        <f t="shared" si="0"/>
        <v>1.3333333333333333</v>
      </c>
      <c r="F27">
        <f t="shared" si="2"/>
        <v>159021.875</v>
      </c>
      <c r="U27">
        <v>93</v>
      </c>
    </row>
    <row r="28" spans="1:21" x14ac:dyDescent="0.25">
      <c r="D28">
        <f>SUM(D4:D27)</f>
        <v>40920330</v>
      </c>
      <c r="E28">
        <f>D28/SUM(C4:C27)</f>
        <v>4038.3233001085564</v>
      </c>
      <c r="U28">
        <v>52</v>
      </c>
    </row>
    <row r="29" spans="1:21" x14ac:dyDescent="0.25">
      <c r="C29">
        <f>SUM(C4:C27,I4:I23)</f>
        <v>10265</v>
      </c>
      <c r="U29">
        <v>34</v>
      </c>
    </row>
    <row r="30" spans="1:21" x14ac:dyDescent="0.25">
      <c r="A30" t="s">
        <v>21</v>
      </c>
      <c r="B30" t="s">
        <v>14</v>
      </c>
      <c r="C30" t="s">
        <v>18</v>
      </c>
      <c r="D30" t="s">
        <v>19</v>
      </c>
      <c r="E30" t="s">
        <v>20</v>
      </c>
      <c r="J30" t="s">
        <v>22</v>
      </c>
      <c r="U30">
        <v>25</v>
      </c>
    </row>
    <row r="31" spans="1:21" x14ac:dyDescent="0.25">
      <c r="A31" t="s">
        <v>6</v>
      </c>
      <c r="B31">
        <f>SUM(C4:C6,I4:I6)</f>
        <v>3309</v>
      </c>
      <c r="C31">
        <f>SUM(D4:D6,J4:J6)</f>
        <v>3200700</v>
      </c>
      <c r="D31">
        <f>B31/12</f>
        <v>275.75</v>
      </c>
      <c r="E31">
        <f t="shared" ref="E31:E34" si="3">C31/B31</f>
        <v>967.27107887579325</v>
      </c>
      <c r="J31">
        <f>SUM(K4:K5,)</f>
        <v>7.9166666666666661</v>
      </c>
      <c r="O31">
        <f>SUM(D4:D5)</f>
        <v>678170</v>
      </c>
      <c r="U31">
        <v>17</v>
      </c>
    </row>
    <row r="32" spans="1:21" x14ac:dyDescent="0.25">
      <c r="A32" t="s">
        <v>7</v>
      </c>
      <c r="B32">
        <f>SUM(C7:C11,I7:I11)</f>
        <v>5795</v>
      </c>
      <c r="C32">
        <f>SUM(D7:D11,J7:J11)</f>
        <v>21628090</v>
      </c>
      <c r="D32">
        <f t="shared" ref="D32:D34" si="4">B32/12</f>
        <v>482.91666666666669</v>
      </c>
      <c r="E32">
        <f t="shared" si="3"/>
        <v>3732.1984469370145</v>
      </c>
      <c r="J32">
        <f>SUM(K6:K7,)</f>
        <v>2.1666666666666665</v>
      </c>
      <c r="O32">
        <f>SUM(D6:D7)</f>
        <v>7718450</v>
      </c>
      <c r="U32">
        <v>9</v>
      </c>
    </row>
    <row r="33" spans="1:21" x14ac:dyDescent="0.25">
      <c r="A33" t="s">
        <v>8</v>
      </c>
      <c r="B33">
        <f>SUM(C12:C24,I12:I23)</f>
        <v>1037</v>
      </c>
      <c r="C33">
        <f>SUM(D12:D24,J12:J23)</f>
        <v>10753980</v>
      </c>
      <c r="D33">
        <f t="shared" si="4"/>
        <v>86.416666666666671</v>
      </c>
      <c r="E33">
        <f t="shared" si="3"/>
        <v>10370.279652844745</v>
      </c>
      <c r="J33">
        <f>SUM(K8:K10,)</f>
        <v>0.75</v>
      </c>
      <c r="O33">
        <f>SUM(D8:D10,)</f>
        <v>13686240</v>
      </c>
      <c r="U33">
        <v>9</v>
      </c>
    </row>
    <row r="34" spans="1:21" x14ac:dyDescent="0.25">
      <c r="A34" t="s">
        <v>9</v>
      </c>
      <c r="B34">
        <f>SUM(C25:C27)</f>
        <v>124</v>
      </c>
      <c r="C34">
        <f>SUM(D25:D27)</f>
        <v>5468590</v>
      </c>
      <c r="D34">
        <f t="shared" si="4"/>
        <v>10.333333333333334</v>
      </c>
      <c r="E34">
        <f t="shared" si="3"/>
        <v>44101.532258064515</v>
      </c>
      <c r="J34">
        <f>SUM(K11:K23,)</f>
        <v>0.16666666666666666</v>
      </c>
      <c r="O34">
        <f>SUM(D11:D25,)</f>
        <v>14513500</v>
      </c>
      <c r="U34">
        <v>4</v>
      </c>
    </row>
    <row r="35" spans="1:21" x14ac:dyDescent="0.25">
      <c r="J35">
        <f>SUM(K26)</f>
        <v>0</v>
      </c>
      <c r="O35">
        <f>SUM(D26)</f>
        <v>1779620</v>
      </c>
      <c r="U35">
        <v>5</v>
      </c>
    </row>
    <row r="36" spans="1:21" x14ac:dyDescent="0.25">
      <c r="J36">
        <f>SUM(K27)</f>
        <v>0</v>
      </c>
      <c r="O36">
        <f>SUM(D27)</f>
        <v>2544350</v>
      </c>
      <c r="U36">
        <v>4</v>
      </c>
    </row>
    <row r="37" spans="1:21" x14ac:dyDescent="0.25">
      <c r="U37">
        <v>3</v>
      </c>
    </row>
    <row r="38" spans="1:21" x14ac:dyDescent="0.25">
      <c r="U38">
        <v>3</v>
      </c>
    </row>
    <row r="39" spans="1:21" x14ac:dyDescent="0.25">
      <c r="U39">
        <v>2</v>
      </c>
    </row>
    <row r="40" spans="1:21" x14ac:dyDescent="0.25">
      <c r="U40">
        <v>2</v>
      </c>
    </row>
    <row r="41" spans="1:21" x14ac:dyDescent="0.25">
      <c r="U41">
        <v>2</v>
      </c>
    </row>
    <row r="42" spans="1:21" x14ac:dyDescent="0.25">
      <c r="U42">
        <v>2</v>
      </c>
    </row>
    <row r="43" spans="1:21" x14ac:dyDescent="0.25">
      <c r="U43">
        <v>4</v>
      </c>
    </row>
    <row r="44" spans="1:21" x14ac:dyDescent="0.25">
      <c r="U44">
        <v>4</v>
      </c>
    </row>
    <row r="45" spans="1:21" x14ac:dyDescent="0.25">
      <c r="U45">
        <v>1</v>
      </c>
    </row>
    <row r="46" spans="1:21" x14ac:dyDescent="0.25">
      <c r="U46">
        <f>SUM(U23:U45)</f>
        <v>842</v>
      </c>
    </row>
  </sheetData>
  <mergeCells count="3">
    <mergeCell ref="A2:C2"/>
    <mergeCell ref="G2:I2"/>
    <mergeCell ref="A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Current Rate Blocks</vt:lpstr>
      <vt:lpstr>Proposed Rate Blocks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Upton</dc:creator>
  <cp:lastModifiedBy>Mark Upton</cp:lastModifiedBy>
  <dcterms:created xsi:type="dcterms:W3CDTF">2019-08-14T13:10:02Z</dcterms:created>
  <dcterms:modified xsi:type="dcterms:W3CDTF">2021-01-29T16:02:41Z</dcterms:modified>
</cp:coreProperties>
</file>