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Latisha\Desktop\For PSC Review\"/>
    </mc:Choice>
  </mc:AlternateContent>
  <xr:revisionPtr revIDLastSave="0" documentId="13_ncr:1_{FF3ED4A4-47D2-4EA2-8037-CAC9A0823192}" xr6:coauthVersionLast="46" xr6:coauthVersionMax="46" xr10:uidLastSave="{00000000-0000-0000-0000-000000000000}"/>
  <bookViews>
    <workbookView xWindow="-120" yWindow="-120" windowWidth="24240" windowHeight="13140" xr2:uid="{B42B1672-2465-4E65-B7AD-95B04165922E}"/>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B43" i="1"/>
  <c r="C43" i="1"/>
  <c r="D34" i="1"/>
  <c r="B34" i="1"/>
  <c r="C33" i="1"/>
  <c r="F33" i="1" s="1"/>
  <c r="C32" i="1"/>
  <c r="E32" i="1" s="1"/>
  <c r="C31" i="1"/>
  <c r="G31" i="1" s="1"/>
  <c r="C30" i="1"/>
  <c r="G30" i="1" s="1"/>
  <c r="C29" i="1"/>
  <c r="G29" i="1" s="1"/>
  <c r="C28" i="1"/>
  <c r="G28" i="1" s="1"/>
  <c r="C27" i="1"/>
  <c r="G27" i="1" s="1"/>
  <c r="C26" i="1"/>
  <c r="G26" i="1" s="1"/>
  <c r="C25" i="1"/>
  <c r="F25" i="1" s="1"/>
  <c r="C24" i="1"/>
  <c r="E24" i="1" s="1"/>
  <c r="C23" i="1"/>
  <c r="E23" i="1" s="1"/>
  <c r="C22" i="1"/>
  <c r="G22" i="1" s="1"/>
  <c r="C21" i="1"/>
  <c r="G21" i="1" s="1"/>
  <c r="C20" i="1"/>
  <c r="G20" i="1" s="1"/>
  <c r="C19" i="1"/>
  <c r="G19" i="1" s="1"/>
  <c r="F23" i="1" l="1"/>
  <c r="G23" i="1"/>
  <c r="G32" i="1"/>
  <c r="F24" i="1"/>
  <c r="G24" i="1"/>
  <c r="G33" i="1"/>
  <c r="E31" i="1"/>
  <c r="I31" i="1" s="1"/>
  <c r="G25" i="1"/>
  <c r="F31" i="1"/>
  <c r="F32" i="1"/>
  <c r="I24" i="1"/>
  <c r="H24" i="1"/>
  <c r="I32" i="1"/>
  <c r="H32" i="1"/>
  <c r="E22" i="1"/>
  <c r="E30" i="1"/>
  <c r="E21" i="1"/>
  <c r="F22" i="1"/>
  <c r="E29" i="1"/>
  <c r="F30" i="1"/>
  <c r="E20" i="1"/>
  <c r="F21" i="1"/>
  <c r="H23" i="1"/>
  <c r="E28" i="1"/>
  <c r="F29" i="1"/>
  <c r="E19" i="1"/>
  <c r="F20" i="1"/>
  <c r="I23" i="1"/>
  <c r="E27" i="1"/>
  <c r="F28" i="1"/>
  <c r="F19" i="1"/>
  <c r="E26" i="1"/>
  <c r="F27" i="1"/>
  <c r="I27" i="1" s="1"/>
  <c r="C34" i="1"/>
  <c r="E25" i="1"/>
  <c r="F26" i="1"/>
  <c r="E33" i="1"/>
  <c r="J32" i="1" l="1"/>
  <c r="G34" i="1"/>
  <c r="J23" i="1"/>
  <c r="J24" i="1"/>
  <c r="H31" i="1"/>
  <c r="J31" i="1" s="1"/>
  <c r="E34" i="1"/>
  <c r="H19" i="1"/>
  <c r="I19" i="1"/>
  <c r="I29" i="1"/>
  <c r="H29" i="1"/>
  <c r="I26" i="1"/>
  <c r="H26" i="1"/>
  <c r="F34" i="1"/>
  <c r="I21" i="1"/>
  <c r="H21" i="1"/>
  <c r="I28" i="1"/>
  <c r="H28" i="1"/>
  <c r="I30" i="1"/>
  <c r="H30" i="1"/>
  <c r="I33" i="1"/>
  <c r="H33" i="1"/>
  <c r="I22" i="1"/>
  <c r="H22" i="1"/>
  <c r="H27" i="1"/>
  <c r="J27" i="1" s="1"/>
  <c r="I25" i="1"/>
  <c r="H25" i="1"/>
  <c r="I20" i="1"/>
  <c r="H20" i="1"/>
  <c r="J22" i="1" l="1"/>
  <c r="J30" i="1"/>
  <c r="J28" i="1"/>
  <c r="J21" i="1"/>
  <c r="J26" i="1"/>
  <c r="J20" i="1"/>
  <c r="J29" i="1"/>
  <c r="J33" i="1"/>
  <c r="J25" i="1"/>
  <c r="I34" i="1"/>
  <c r="J19" i="1"/>
  <c r="H34" i="1"/>
  <c r="J34" i="1" l="1"/>
</calcChain>
</file>

<file path=xl/sharedStrings.xml><?xml version="1.0" encoding="utf-8"?>
<sst xmlns="http://schemas.openxmlformats.org/spreadsheetml/2006/main" count="53" uniqueCount="48">
  <si>
    <t># of Days</t>
  </si>
  <si>
    <t># of Hours</t>
  </si>
  <si>
    <t xml:space="preserve">Rate of </t>
  </si>
  <si>
    <t>Insurance Per Hr</t>
  </si>
  <si>
    <t>Metlife</t>
  </si>
  <si>
    <t>Retirement</t>
  </si>
  <si>
    <t>Tax</t>
  </si>
  <si>
    <t>Total</t>
  </si>
  <si>
    <t>Pay</t>
  </si>
  <si>
    <t>Total2</t>
  </si>
  <si>
    <t>B GL#60131</t>
  </si>
  <si>
    <t>C. GL#60132</t>
  </si>
  <si>
    <t>D. GL#60150</t>
  </si>
  <si>
    <t>E. GL# 60170</t>
  </si>
  <si>
    <t>F. GL#60180</t>
  </si>
  <si>
    <t>GL#24000</t>
  </si>
  <si>
    <t xml:space="preserve">The following adjustments were made to adjust accumulative vacation to actual. Bookkeeper entered some of the entries throughout the year. </t>
  </si>
  <si>
    <t>EMP#</t>
  </si>
  <si>
    <t>#0008</t>
  </si>
  <si>
    <t>#0052</t>
  </si>
  <si>
    <t>#0068</t>
  </si>
  <si>
    <t>#0064</t>
  </si>
  <si>
    <t>#0043</t>
  </si>
  <si>
    <t>#0058</t>
  </si>
  <si>
    <t>#0017</t>
  </si>
  <si>
    <t>#0061</t>
  </si>
  <si>
    <t>#0013</t>
  </si>
  <si>
    <t>#0049</t>
  </si>
  <si>
    <t>#0070</t>
  </si>
  <si>
    <t>#0075</t>
  </si>
  <si>
    <t>#0073</t>
  </si>
  <si>
    <t>#0071</t>
  </si>
  <si>
    <t>#0080</t>
  </si>
  <si>
    <t>(A culmination of 8 "clean up" adjustments)</t>
  </si>
  <si>
    <t>(Online Fees that Hadn't Been Entered for Oct 2017)</t>
  </si>
  <si>
    <t>(Online Fees that Hadn't Been Entered for Nov 2017)</t>
  </si>
  <si>
    <t>(error in GL#24300)</t>
  </si>
  <si>
    <t xml:space="preserve">This was corrected in 2019 when it was realized that retained earnings were off. </t>
  </si>
  <si>
    <t>Debit</t>
  </si>
  <si>
    <t xml:space="preserve">Credit </t>
  </si>
  <si>
    <t>A. GL#471000</t>
  </si>
  <si>
    <t>GL#21500</t>
  </si>
  <si>
    <t>In 2018 After Auditors were given their trial balance for 2017 year end Bookkeeper made general ledger entries. The auditors were mistakenly not given an updated trial balance before they completed their report.</t>
  </si>
  <si>
    <t>Adjustments were made to account for the additional entries. The below spreadsheet was given to the auditors showing actual totals of accumulative vacation for the year 2019</t>
  </si>
  <si>
    <t>G. GL#60580</t>
  </si>
  <si>
    <t>GL#24910</t>
  </si>
  <si>
    <t xml:space="preserve">Bookkeeper did not make any entries to the Retiree Health Payable account (GL#24910). An audit entry was made to record transactions for the year in the payable account. </t>
  </si>
  <si>
    <t xml:space="preserve">Audit entry made to record transacations for retiree health for year 2019. In 2019 Bookkeeper just recorded transacations in the cash (GL#1391) and the expense (GL#60580) accounts.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</si>
</sst>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 x14ac:knownFonts="1">
    <font>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0" fillId="0" borderId="1" xfId="0" applyBorder="1"/>
    <xf numFmtId="0" fontId="0" fillId="0" borderId="2" xfId="0" applyBorder="1"/>
    <xf numFmtId="0" fontId="0" fillId="0" borderId="3" xfId="0" applyBorder="1"/>
    <xf numFmtId="0" fontId="0" fillId="0" borderId="3" xfId="0" applyBorder="1" applyAlignment="1">
      <alignment horizontal="center"/>
    </xf>
    <xf numFmtId="164" fontId="0" fillId="0" borderId="3" xfId="0" applyNumberFormat="1" applyBorder="1" applyAlignment="1">
      <alignment horizontal="center"/>
    </xf>
    <xf numFmtId="9" fontId="0" fillId="0" borderId="3" xfId="0" applyNumberFormat="1" applyBorder="1" applyAlignment="1">
      <alignment horizontal="center"/>
    </xf>
    <xf numFmtId="0" fontId="0" fillId="0" borderId="4" xfId="1" applyNumberFormat="1" applyFont="1" applyBorder="1" applyAlignment="1">
      <alignment horizontal="center"/>
    </xf>
    <xf numFmtId="0" fontId="0" fillId="0" borderId="4" xfId="0" applyBorder="1"/>
    <xf numFmtId="0" fontId="0" fillId="0" borderId="5" xfId="0" applyBorder="1"/>
    <xf numFmtId="44" fontId="0" fillId="0" borderId="5" xfId="1" applyFont="1" applyBorder="1"/>
    <xf numFmtId="44" fontId="0" fillId="0" borderId="5" xfId="0" applyNumberFormat="1" applyBorder="1"/>
    <xf numFmtId="164" fontId="0" fillId="0" borderId="5" xfId="0" applyNumberFormat="1" applyBorder="1"/>
    <xf numFmtId="0" fontId="0" fillId="0" borderId="6" xfId="0" applyBorder="1"/>
    <xf numFmtId="0" fontId="0" fillId="0" borderId="7" xfId="0" applyBorder="1"/>
    <xf numFmtId="44" fontId="0" fillId="0" borderId="8" xfId="0" applyNumberFormat="1" applyBorder="1"/>
    <xf numFmtId="0" fontId="0" fillId="0" borderId="9" xfId="0" applyBorder="1"/>
    <xf numFmtId="0" fontId="0" fillId="0" borderId="10" xfId="0" applyBorder="1"/>
    <xf numFmtId="0" fontId="0" fillId="0" borderId="10" xfId="0" applyBorder="1" applyAlignment="1">
      <alignment horizontal="center"/>
    </xf>
    <xf numFmtId="0" fontId="0" fillId="0" borderId="9" xfId="0" applyBorder="1" applyAlignment="1">
      <alignment horizontal="center"/>
    </xf>
    <xf numFmtId="0" fontId="0" fillId="0" borderId="0" xfId="0" applyBorder="1"/>
    <xf numFmtId="44" fontId="0" fillId="0" borderId="1" xfId="1" applyFont="1" applyBorder="1"/>
    <xf numFmtId="44" fontId="0" fillId="0" borderId="1" xfId="0" applyNumberFormat="1" applyBorder="1"/>
    <xf numFmtId="164" fontId="0" fillId="0" borderId="1" xfId="0" applyNumberFormat="1" applyBorder="1"/>
    <xf numFmtId="44" fontId="0" fillId="0" borderId="11" xfId="0" applyNumberFormat="1" applyBorder="1"/>
    <xf numFmtId="44" fontId="0" fillId="0" borderId="0" xfId="1" applyFont="1"/>
    <xf numFmtId="44" fontId="0" fillId="0" borderId="7" xfId="1" applyFont="1" applyBorder="1"/>
    <xf numFmtId="0" fontId="0" fillId="2" borderId="0" xfId="0" applyFill="1"/>
    <xf numFmtId="44" fontId="0" fillId="0" borderId="12" xfId="1" applyFont="1" applyBorder="1"/>
    <xf numFmtId="0" fontId="0" fillId="0" borderId="0" xfId="0" applyFill="1"/>
    <xf numFmtId="0" fontId="0" fillId="2" borderId="0" xfId="0" applyFill="1" applyBorder="1"/>
    <xf numFmtId="44" fontId="0" fillId="2" borderId="0" xfId="1" applyFont="1" applyFill="1"/>
  </cellXfs>
  <cellStyles count="2">
    <cellStyle name="Currency" xfId="1" builtinId="4"/>
    <cellStyle name="Normal" xfId="0" builtinId="0"/>
  </cellStyles>
  <dxfs count="12">
    <dxf>
      <numFmt numFmtId="34" formatCode="_(&quot;$&quot;* #,##0.00_);_(&quot;$&quot;* \(#,##0.00\);_(&quot;$&quot;* &quot;-&quot;??_);_(@_)"/>
      <border diagonalUp="0" diagonalDown="0">
        <left style="thin">
          <color indexed="64"/>
        </left>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numFmt numFmtId="164" formatCode="&quot;$&quot;#,##0.00"/>
      <border diagonalUp="0" diagonalDown="0">
        <left style="thin">
          <color indexed="64"/>
        </left>
        <right style="thin">
          <color indexed="64"/>
        </right>
        <top style="thin">
          <color indexed="64"/>
        </top>
        <bottom style="thin">
          <color indexed="64"/>
        </bottom>
        <vertical/>
        <horizontal/>
      </border>
    </dxf>
    <dxf>
      <numFmt numFmtId="164" formatCode="&quot;$&quot;#,##0.00"/>
      <border diagonalUp="0" diagonalDown="0">
        <left style="thin">
          <color indexed="64"/>
        </left>
        <right style="thin">
          <color indexed="64"/>
        </right>
        <top style="thin">
          <color indexed="64"/>
        </top>
        <bottom style="thin">
          <color indexed="64"/>
        </bottom>
        <vertical/>
        <horizontal/>
      </border>
    </dxf>
    <dxf>
      <numFmt numFmtId="34" formatCode="_(&quot;$&quot;* #,##0.00_);_(&quot;$&quot;* \(#,##0.00\);_(&quot;$&quot;* &quot;-&quot;??_);_(@_)"/>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963816-8299-489F-A7B3-9F031218746A}" name="Table3" displayName="Table3" ref="A17:J34" totalsRowShown="0" headerRowDxfId="11" tableBorderDxfId="10">
  <autoFilter ref="A17:J34" xr:uid="{ED62B8A8-919A-42F3-85AF-03F73194F906}"/>
  <tableColumns count="10">
    <tableColumn id="1" xr3:uid="{151A8959-B9B7-43EA-A01D-56D15DD59600}" name="EMP#" dataDxfId="9"/>
    <tableColumn id="2" xr3:uid="{00BBCB7E-351C-43AF-AC0F-EF223EFEF5D5}" name="# of Days" dataDxfId="8"/>
    <tableColumn id="3" xr3:uid="{24749648-4B45-4EFD-8E18-19CAEFADD5D2}" name="# of Hours" dataDxfId="7"/>
    <tableColumn id="4" xr3:uid="{4057B344-980A-4894-B136-38C3F25E2E49}" name="Rate of " dataDxfId="6" dataCellStyle="Currency"/>
    <tableColumn id="5" xr3:uid="{5C941C42-C0A4-4B89-B3E5-0D2407505FDF}" name="Total" dataDxfId="5"/>
    <tableColumn id="6" xr3:uid="{0755F8B2-A7D8-45E3-AF95-63739CDAF9A2}" name="Insurance Per Hr" dataDxfId="4"/>
    <tableColumn id="7" xr3:uid="{38DB38AE-4989-423A-B261-A6BEE172E9F5}" name="Metlife" dataDxfId="3"/>
    <tableColumn id="8" xr3:uid="{8FFD47DE-B898-41CE-B1A2-31A8134A9E00}" name="Retirement" dataDxfId="2" dataCellStyle="Currency"/>
    <tableColumn id="9" xr3:uid="{901D928A-1D06-462E-A24F-9D7A3E0C3DD8}" name="Tax" dataDxfId="1"/>
    <tableColumn id="10" xr3:uid="{C479E140-9438-4598-8BC6-9F62FA86C52A}" name="Total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26D12-9EEF-4593-A789-2F896E6024AD}">
  <dimension ref="A1:N51"/>
  <sheetViews>
    <sheetView tabSelected="1" workbookViewId="0">
      <selection activeCell="J47" sqref="J47"/>
    </sheetView>
  </sheetViews>
  <sheetFormatPr defaultRowHeight="15" x14ac:dyDescent="0.25"/>
  <cols>
    <col min="1" max="1" width="18.28515625" bestFit="1" customWidth="1"/>
    <col min="2" max="2" width="12.7109375" customWidth="1"/>
    <col min="3" max="3" width="12.28515625" customWidth="1"/>
    <col min="4" max="4" width="11" customWidth="1"/>
    <col min="5" max="5" width="11.5703125" bestFit="1" customWidth="1"/>
    <col min="6" max="6" width="15.5703125" bestFit="1" customWidth="1"/>
    <col min="7" max="7" width="11" customWidth="1"/>
    <col min="8" max="8" width="12.5703125" bestFit="1" customWidth="1"/>
    <col min="9" max="9" width="12.5703125" customWidth="1"/>
    <col min="10" max="10" width="12.5703125" bestFit="1" customWidth="1"/>
  </cols>
  <sheetData>
    <row r="1" spans="1:14" x14ac:dyDescent="0.25">
      <c r="A1" s="29" t="s">
        <v>42</v>
      </c>
      <c r="B1" s="29"/>
      <c r="C1" s="29"/>
      <c r="D1" s="29"/>
      <c r="E1" s="29"/>
      <c r="F1" s="29"/>
      <c r="G1" s="29"/>
      <c r="H1" s="29"/>
      <c r="I1" s="29"/>
      <c r="J1" s="29"/>
      <c r="K1" s="29"/>
      <c r="L1" s="29"/>
      <c r="M1" s="29"/>
      <c r="N1" s="29"/>
    </row>
    <row r="2" spans="1:14" x14ac:dyDescent="0.25">
      <c r="A2" s="29" t="s">
        <v>37</v>
      </c>
      <c r="B2" s="29"/>
      <c r="C2" s="29"/>
      <c r="D2" s="29"/>
      <c r="E2" s="29"/>
      <c r="F2" s="29"/>
      <c r="G2" s="29"/>
      <c r="H2" s="29"/>
      <c r="I2" s="29"/>
      <c r="J2" s="29"/>
      <c r="K2" s="29"/>
      <c r="L2" s="29"/>
      <c r="M2" s="29"/>
      <c r="N2" s="29"/>
    </row>
    <row r="4" spans="1:14" x14ac:dyDescent="0.25">
      <c r="A4" s="25">
        <v>2810.37</v>
      </c>
      <c r="B4" t="s">
        <v>34</v>
      </c>
    </row>
    <row r="5" spans="1:14" x14ac:dyDescent="0.25">
      <c r="A5" s="25">
        <v>2516.75</v>
      </c>
      <c r="B5" t="s">
        <v>35</v>
      </c>
    </row>
    <row r="6" spans="1:14" x14ac:dyDescent="0.25">
      <c r="A6" s="25">
        <v>73.459999999999994</v>
      </c>
      <c r="B6" t="s">
        <v>33</v>
      </c>
    </row>
    <row r="7" spans="1:14" x14ac:dyDescent="0.25">
      <c r="A7" s="25">
        <v>20</v>
      </c>
      <c r="B7" t="s">
        <v>36</v>
      </c>
    </row>
    <row r="8" spans="1:14" x14ac:dyDescent="0.25">
      <c r="A8" s="28">
        <f>A4+A5+A6+A7</f>
        <v>5420.58</v>
      </c>
    </row>
    <row r="9" spans="1:14" x14ac:dyDescent="0.25">
      <c r="A9" s="20"/>
    </row>
    <row r="10" spans="1:14" x14ac:dyDescent="0.25">
      <c r="A10" s="20"/>
      <c r="B10" t="s">
        <v>38</v>
      </c>
      <c r="C10" t="s">
        <v>39</v>
      </c>
    </row>
    <row r="11" spans="1:14" x14ac:dyDescent="0.25">
      <c r="A11" s="30" t="s">
        <v>40</v>
      </c>
      <c r="B11" s="31">
        <v>5425</v>
      </c>
    </row>
    <row r="12" spans="1:14" x14ac:dyDescent="0.25">
      <c r="A12" s="20" t="s">
        <v>41</v>
      </c>
      <c r="C12" s="25">
        <v>5425</v>
      </c>
    </row>
    <row r="13" spans="1:14" x14ac:dyDescent="0.25">
      <c r="A13" s="20"/>
    </row>
    <row r="14" spans="1:14" x14ac:dyDescent="0.25">
      <c r="A14" s="29" t="s">
        <v>16</v>
      </c>
      <c r="B14" s="29"/>
      <c r="C14" s="29"/>
      <c r="D14" s="29"/>
      <c r="E14" s="29"/>
      <c r="F14" s="29"/>
      <c r="G14" s="29"/>
      <c r="H14" s="29"/>
      <c r="I14" s="29"/>
      <c r="J14" s="29"/>
      <c r="K14" s="29"/>
      <c r="L14" s="29"/>
      <c r="M14" s="29"/>
      <c r="N14" s="29"/>
    </row>
    <row r="15" spans="1:14" x14ac:dyDescent="0.25">
      <c r="A15" s="29" t="s">
        <v>43</v>
      </c>
      <c r="B15" s="29"/>
      <c r="C15" s="29"/>
      <c r="D15" s="29"/>
      <c r="E15" s="29"/>
      <c r="F15" s="29"/>
      <c r="G15" s="29"/>
      <c r="H15" s="29"/>
      <c r="I15" s="29"/>
      <c r="J15" s="29"/>
      <c r="K15" s="29"/>
      <c r="L15" s="29"/>
      <c r="M15" s="29"/>
      <c r="N15" s="29"/>
    </row>
    <row r="17" spans="1:10" x14ac:dyDescent="0.25">
      <c r="A17" s="16" t="s">
        <v>17</v>
      </c>
      <c r="B17" s="17" t="s">
        <v>0</v>
      </c>
      <c r="C17" s="17" t="s">
        <v>1</v>
      </c>
      <c r="D17" s="18" t="s">
        <v>2</v>
      </c>
      <c r="E17" s="17" t="s">
        <v>7</v>
      </c>
      <c r="F17" s="17" t="s">
        <v>3</v>
      </c>
      <c r="G17" s="17" t="s">
        <v>4</v>
      </c>
      <c r="H17" s="17" t="s">
        <v>5</v>
      </c>
      <c r="I17" s="19" t="s">
        <v>6</v>
      </c>
      <c r="J17" s="20" t="s">
        <v>9</v>
      </c>
    </row>
    <row r="18" spans="1:10" x14ac:dyDescent="0.25">
      <c r="A18" s="8"/>
      <c r="B18" s="3"/>
      <c r="C18" s="3"/>
      <c r="D18" s="4" t="s">
        <v>8</v>
      </c>
      <c r="E18" s="3"/>
      <c r="F18" s="5">
        <v>2.84</v>
      </c>
      <c r="G18" s="5">
        <v>7.6399999999999996E-2</v>
      </c>
      <c r="H18" s="6">
        <v>0.08</v>
      </c>
      <c r="I18" s="7">
        <v>8.6499999999999994E-2</v>
      </c>
      <c r="J18" s="14"/>
    </row>
    <row r="19" spans="1:10" x14ac:dyDescent="0.25">
      <c r="A19" s="13" t="s">
        <v>18</v>
      </c>
      <c r="B19" s="9">
        <v>187</v>
      </c>
      <c r="C19" s="9">
        <f>B19*8</f>
        <v>1496</v>
      </c>
      <c r="D19" s="10">
        <v>24.16</v>
      </c>
      <c r="E19" s="11">
        <f t="shared" ref="E19:E33" si="0">C19*D19</f>
        <v>36143.360000000001</v>
      </c>
      <c r="F19" s="12">
        <f>F18*C19</f>
        <v>4248.6399999999994</v>
      </c>
      <c r="G19" s="12">
        <f>G18*C19</f>
        <v>114.2944</v>
      </c>
      <c r="H19" s="11">
        <f>E19*H18</f>
        <v>2891.4688000000001</v>
      </c>
      <c r="I19" s="11">
        <f>E19*I18</f>
        <v>3126.4006399999998</v>
      </c>
      <c r="J19" s="15">
        <f t="shared" ref="J19:J30" si="1">E19+F19+G19+H19+I19</f>
        <v>46524.163840000001</v>
      </c>
    </row>
    <row r="20" spans="1:10" x14ac:dyDescent="0.25">
      <c r="A20" s="13" t="s">
        <v>19</v>
      </c>
      <c r="B20" s="9">
        <v>45</v>
      </c>
      <c r="C20" s="9">
        <f>B20*8</f>
        <v>360</v>
      </c>
      <c r="D20" s="10">
        <v>18.96</v>
      </c>
      <c r="E20" s="11">
        <f t="shared" si="0"/>
        <v>6825.6</v>
      </c>
      <c r="F20" s="12">
        <f>F18*C20</f>
        <v>1022.4</v>
      </c>
      <c r="G20" s="12">
        <f>G18*C20</f>
        <v>27.503999999999998</v>
      </c>
      <c r="H20" s="10">
        <f>E20*H18</f>
        <v>546.048</v>
      </c>
      <c r="I20" s="11">
        <f>E20*I18</f>
        <v>590.4144</v>
      </c>
      <c r="J20" s="15">
        <f t="shared" si="1"/>
        <v>9011.9663999999993</v>
      </c>
    </row>
    <row r="21" spans="1:10" x14ac:dyDescent="0.25">
      <c r="A21" s="13" t="s">
        <v>20</v>
      </c>
      <c r="B21" s="9">
        <v>2</v>
      </c>
      <c r="C21" s="9">
        <f t="shared" ref="C21:C33" si="2">B21*8</f>
        <v>16</v>
      </c>
      <c r="D21" s="10">
        <v>16.52</v>
      </c>
      <c r="E21" s="11">
        <f t="shared" si="0"/>
        <v>264.32</v>
      </c>
      <c r="F21" s="12">
        <f>F18*C21</f>
        <v>45.44</v>
      </c>
      <c r="G21" s="12">
        <f>G18*C21</f>
        <v>1.2223999999999999</v>
      </c>
      <c r="H21" s="10">
        <f>E21*H18</f>
        <v>21.145599999999998</v>
      </c>
      <c r="I21" s="11">
        <f>E21*I18</f>
        <v>22.863679999999999</v>
      </c>
      <c r="J21" s="15">
        <f t="shared" si="1"/>
        <v>354.99167999999997</v>
      </c>
    </row>
    <row r="22" spans="1:10" x14ac:dyDescent="0.25">
      <c r="A22" s="13" t="s">
        <v>21</v>
      </c>
      <c r="B22" s="9">
        <v>12</v>
      </c>
      <c r="C22" s="9">
        <f>B22*8</f>
        <v>96</v>
      </c>
      <c r="D22" s="10">
        <v>16.82</v>
      </c>
      <c r="E22" s="11">
        <f t="shared" si="0"/>
        <v>1614.72</v>
      </c>
      <c r="F22" s="12">
        <f>F18*C22</f>
        <v>272.64</v>
      </c>
      <c r="G22" s="12">
        <f>G18*C22</f>
        <v>7.3343999999999996</v>
      </c>
      <c r="H22" s="10">
        <f>E22*H18</f>
        <v>129.17760000000001</v>
      </c>
      <c r="I22" s="11">
        <f>E22*I18</f>
        <v>139.67328000000001</v>
      </c>
      <c r="J22" s="15">
        <f t="shared" si="1"/>
        <v>2163.5452800000003</v>
      </c>
    </row>
    <row r="23" spans="1:10" x14ac:dyDescent="0.25">
      <c r="A23" s="13" t="s">
        <v>22</v>
      </c>
      <c r="B23" s="9">
        <v>0.5</v>
      </c>
      <c r="C23" s="9">
        <f t="shared" si="2"/>
        <v>4</v>
      </c>
      <c r="D23" s="10">
        <v>17.010000000000002</v>
      </c>
      <c r="E23" s="11">
        <f t="shared" si="0"/>
        <v>68.040000000000006</v>
      </c>
      <c r="F23" s="12">
        <f>F18*C23</f>
        <v>11.36</v>
      </c>
      <c r="G23" s="12">
        <f>G18*C23</f>
        <v>0.30559999999999998</v>
      </c>
      <c r="H23" s="10">
        <f>E23*H18</f>
        <v>5.4432000000000009</v>
      </c>
      <c r="I23" s="11">
        <f>E23*I18</f>
        <v>5.8854600000000001</v>
      </c>
      <c r="J23" s="15">
        <f t="shared" si="1"/>
        <v>91.034260000000003</v>
      </c>
    </row>
    <row r="24" spans="1:10" x14ac:dyDescent="0.25">
      <c r="A24" s="13" t="s">
        <v>23</v>
      </c>
      <c r="B24" s="9">
        <v>1.5</v>
      </c>
      <c r="C24" s="9">
        <f t="shared" si="2"/>
        <v>12</v>
      </c>
      <c r="D24" s="10">
        <v>16.32</v>
      </c>
      <c r="E24" s="11">
        <f t="shared" si="0"/>
        <v>195.84</v>
      </c>
      <c r="F24" s="12">
        <f>F18*C24</f>
        <v>34.08</v>
      </c>
      <c r="G24" s="12">
        <f>G18*C24</f>
        <v>0.91679999999999995</v>
      </c>
      <c r="H24" s="10">
        <f>E24*H18</f>
        <v>15.667200000000001</v>
      </c>
      <c r="I24" s="11">
        <f>E24*I18</f>
        <v>16.940159999999999</v>
      </c>
      <c r="J24" s="15">
        <f t="shared" si="1"/>
        <v>263.44416000000001</v>
      </c>
    </row>
    <row r="25" spans="1:10" x14ac:dyDescent="0.25">
      <c r="A25" s="13" t="s">
        <v>24</v>
      </c>
      <c r="B25" s="9">
        <v>40.5</v>
      </c>
      <c r="C25" s="9">
        <f>B25*8</f>
        <v>324</v>
      </c>
      <c r="D25" s="10">
        <v>23.08</v>
      </c>
      <c r="E25" s="11">
        <f t="shared" si="0"/>
        <v>7477.9199999999992</v>
      </c>
      <c r="F25" s="12">
        <f>F18*C25</f>
        <v>920.16</v>
      </c>
      <c r="G25" s="12">
        <f>G18*C25</f>
        <v>24.753599999999999</v>
      </c>
      <c r="H25" s="10">
        <f>E25*H18</f>
        <v>598.23359999999991</v>
      </c>
      <c r="I25" s="11">
        <f>E25*I18</f>
        <v>646.84007999999983</v>
      </c>
      <c r="J25" s="15">
        <f t="shared" si="1"/>
        <v>9667.9072799999994</v>
      </c>
    </row>
    <row r="26" spans="1:10" x14ac:dyDescent="0.25">
      <c r="A26" s="13" t="s">
        <v>25</v>
      </c>
      <c r="B26" s="9">
        <v>49</v>
      </c>
      <c r="C26" s="9">
        <f>B26*8</f>
        <v>392</v>
      </c>
      <c r="D26" s="10">
        <v>21.62</v>
      </c>
      <c r="E26" s="11">
        <f t="shared" si="0"/>
        <v>8475.0400000000009</v>
      </c>
      <c r="F26" s="12">
        <f>F18*C26</f>
        <v>1113.28</v>
      </c>
      <c r="G26" s="12">
        <f>G18*C26</f>
        <v>29.948799999999999</v>
      </c>
      <c r="H26" s="10">
        <f>E26*H18</f>
        <v>678.00320000000011</v>
      </c>
      <c r="I26" s="11">
        <f>E26*I18</f>
        <v>733.09096</v>
      </c>
      <c r="J26" s="15">
        <f t="shared" si="1"/>
        <v>11029.36296</v>
      </c>
    </row>
    <row r="27" spans="1:10" x14ac:dyDescent="0.25">
      <c r="A27" s="13" t="s">
        <v>26</v>
      </c>
      <c r="B27" s="9">
        <v>97.5</v>
      </c>
      <c r="C27" s="9">
        <f t="shared" si="2"/>
        <v>780</v>
      </c>
      <c r="D27" s="10">
        <v>31.54</v>
      </c>
      <c r="E27" s="11">
        <f t="shared" si="0"/>
        <v>24601.200000000001</v>
      </c>
      <c r="F27" s="12">
        <f>F18*C27</f>
        <v>2215.1999999999998</v>
      </c>
      <c r="G27" s="12">
        <f>G18*C27</f>
        <v>59.591999999999999</v>
      </c>
      <c r="H27" s="10">
        <f>E27*H18</f>
        <v>1968.096</v>
      </c>
      <c r="I27" s="11">
        <f>F27*I18</f>
        <v>191.61479999999997</v>
      </c>
      <c r="J27" s="15">
        <f t="shared" si="1"/>
        <v>29035.702800000003</v>
      </c>
    </row>
    <row r="28" spans="1:10" x14ac:dyDescent="0.25">
      <c r="A28" s="13" t="s">
        <v>27</v>
      </c>
      <c r="B28" s="9">
        <v>9</v>
      </c>
      <c r="C28" s="9">
        <f t="shared" si="2"/>
        <v>72</v>
      </c>
      <c r="D28" s="10">
        <v>23.08</v>
      </c>
      <c r="E28" s="11">
        <f t="shared" si="0"/>
        <v>1661.7599999999998</v>
      </c>
      <c r="F28" s="12">
        <f>F18*C28</f>
        <v>204.48</v>
      </c>
      <c r="G28" s="12">
        <f>G18*C28</f>
        <v>5.5007999999999999</v>
      </c>
      <c r="H28" s="10">
        <f>E28*H18</f>
        <v>132.9408</v>
      </c>
      <c r="I28" s="11">
        <f>E28*I18</f>
        <v>143.74223999999998</v>
      </c>
      <c r="J28" s="15">
        <f t="shared" si="1"/>
        <v>2148.4238399999999</v>
      </c>
    </row>
    <row r="29" spans="1:10" x14ac:dyDescent="0.25">
      <c r="A29" s="13" t="s">
        <v>28</v>
      </c>
      <c r="B29" s="9">
        <v>4</v>
      </c>
      <c r="C29" s="9">
        <f t="shared" si="2"/>
        <v>32</v>
      </c>
      <c r="D29" s="10">
        <v>16.7</v>
      </c>
      <c r="E29" s="11">
        <f t="shared" si="0"/>
        <v>534.4</v>
      </c>
      <c r="F29" s="12">
        <f>F18*C29</f>
        <v>90.88</v>
      </c>
      <c r="G29" s="12">
        <f>G18*C29</f>
        <v>2.4447999999999999</v>
      </c>
      <c r="H29" s="10">
        <f>E29*H18</f>
        <v>42.752000000000002</v>
      </c>
      <c r="I29" s="11">
        <f>E29*I18</f>
        <v>46.225599999999993</v>
      </c>
      <c r="J29" s="15">
        <f t="shared" si="1"/>
        <v>716.7023999999999</v>
      </c>
    </row>
    <row r="30" spans="1:10" x14ac:dyDescent="0.25">
      <c r="A30" s="13" t="s">
        <v>29</v>
      </c>
      <c r="B30" s="9">
        <v>1</v>
      </c>
      <c r="C30" s="9">
        <f t="shared" si="2"/>
        <v>8</v>
      </c>
      <c r="D30" s="10">
        <v>13.94</v>
      </c>
      <c r="E30" s="11">
        <f t="shared" si="0"/>
        <v>111.52</v>
      </c>
      <c r="F30" s="12">
        <f>F18*C30</f>
        <v>22.72</v>
      </c>
      <c r="G30" s="12">
        <f>G18*C30</f>
        <v>0.61119999999999997</v>
      </c>
      <c r="H30" s="10">
        <f>E30*H18</f>
        <v>8.9215999999999998</v>
      </c>
      <c r="I30" s="11">
        <f>E30*I18</f>
        <v>9.6464799999999986</v>
      </c>
      <c r="J30" s="15">
        <f t="shared" si="1"/>
        <v>153.41928000000001</v>
      </c>
    </row>
    <row r="31" spans="1:10" x14ac:dyDescent="0.25">
      <c r="A31" s="13" t="s">
        <v>30</v>
      </c>
      <c r="B31" s="9">
        <v>2</v>
      </c>
      <c r="C31" s="9">
        <f t="shared" si="2"/>
        <v>16</v>
      </c>
      <c r="D31" s="10">
        <v>14.78</v>
      </c>
      <c r="E31" s="11">
        <f t="shared" si="0"/>
        <v>236.48</v>
      </c>
      <c r="F31" s="12">
        <f>F18*C31</f>
        <v>45.44</v>
      </c>
      <c r="G31" s="12">
        <f>G18*C31</f>
        <v>1.2223999999999999</v>
      </c>
      <c r="H31" s="10">
        <f>E31*H18</f>
        <v>18.918399999999998</v>
      </c>
      <c r="I31" s="11">
        <f>E31*I18</f>
        <v>20.455519999999996</v>
      </c>
      <c r="J31" s="15">
        <f>E31+F31+G31+H31+I31</f>
        <v>322.51631999999995</v>
      </c>
    </row>
    <row r="32" spans="1:10" x14ac:dyDescent="0.25">
      <c r="A32" s="13" t="s">
        <v>31</v>
      </c>
      <c r="B32" s="9">
        <v>2</v>
      </c>
      <c r="C32" s="9">
        <f t="shared" si="2"/>
        <v>16</v>
      </c>
      <c r="D32" s="10">
        <v>14.77</v>
      </c>
      <c r="E32" s="11">
        <f t="shared" si="0"/>
        <v>236.32</v>
      </c>
      <c r="F32" s="12">
        <f>F18*C32</f>
        <v>45.44</v>
      </c>
      <c r="G32" s="12">
        <f>G18*C32</f>
        <v>1.2223999999999999</v>
      </c>
      <c r="H32" s="10">
        <f>E32*H18</f>
        <v>18.9056</v>
      </c>
      <c r="I32" s="11">
        <f>E32*I18</f>
        <v>20.441679999999998</v>
      </c>
      <c r="J32" s="15">
        <f>E32+F32+G32+H32+I32</f>
        <v>322.32968</v>
      </c>
    </row>
    <row r="33" spans="1:10" x14ac:dyDescent="0.25">
      <c r="A33" s="13" t="s">
        <v>32</v>
      </c>
      <c r="B33" s="9">
        <v>1</v>
      </c>
      <c r="C33" s="9">
        <f t="shared" si="2"/>
        <v>8</v>
      </c>
      <c r="D33" s="10">
        <v>14.52</v>
      </c>
      <c r="E33" s="11">
        <f t="shared" si="0"/>
        <v>116.16</v>
      </c>
      <c r="F33" s="12">
        <f>C33*F18</f>
        <v>22.72</v>
      </c>
      <c r="G33" s="12">
        <f>C33*G18</f>
        <v>0.61119999999999997</v>
      </c>
      <c r="H33" s="10">
        <f>E33*H18</f>
        <v>9.2927999999999997</v>
      </c>
      <c r="I33" s="11">
        <f>E33*I18</f>
        <v>10.047839999999999</v>
      </c>
      <c r="J33" s="15">
        <f>E33+F33+G33+H33+I33</f>
        <v>158.83184</v>
      </c>
    </row>
    <row r="34" spans="1:10" x14ac:dyDescent="0.25">
      <c r="A34" s="2" t="s">
        <v>7</v>
      </c>
      <c r="B34" s="1">
        <f>SUM(B19:B33)</f>
        <v>454</v>
      </c>
      <c r="C34" s="1">
        <f>SUM(C19:C33)</f>
        <v>3632</v>
      </c>
      <c r="D34" s="21">
        <f>SUM(D19:D33)</f>
        <v>283.82</v>
      </c>
      <c r="E34" s="22">
        <f>SUM(E19:E33)</f>
        <v>88562.68</v>
      </c>
      <c r="F34" s="23">
        <f t="shared" ref="F34:I34" si="3">SUM(F19:F32)</f>
        <v>10292.159999999996</v>
      </c>
      <c r="G34" s="23">
        <f t="shared" si="3"/>
        <v>276.87359999999995</v>
      </c>
      <c r="H34" s="21">
        <f t="shared" si="3"/>
        <v>7075.7215999999999</v>
      </c>
      <c r="I34" s="22">
        <f t="shared" si="3"/>
        <v>5714.2349800000002</v>
      </c>
      <c r="J34" s="24">
        <f>SUM(J19:J33)</f>
        <v>111964.34201999998</v>
      </c>
    </row>
    <row r="36" spans="1:10" x14ac:dyDescent="0.25">
      <c r="B36" t="s">
        <v>38</v>
      </c>
      <c r="C36" t="s">
        <v>39</v>
      </c>
    </row>
    <row r="37" spans="1:10" x14ac:dyDescent="0.25">
      <c r="A37" s="27" t="s">
        <v>10</v>
      </c>
      <c r="B37" s="31">
        <v>627</v>
      </c>
      <c r="C37" s="31"/>
    </row>
    <row r="38" spans="1:10" x14ac:dyDescent="0.25">
      <c r="A38" s="27" t="s">
        <v>11</v>
      </c>
      <c r="B38" s="31">
        <v>128</v>
      </c>
      <c r="C38" s="31"/>
    </row>
    <row r="39" spans="1:10" x14ac:dyDescent="0.25">
      <c r="A39" s="27" t="s">
        <v>12</v>
      </c>
      <c r="B39" s="31"/>
      <c r="C39" s="31">
        <v>2572</v>
      </c>
    </row>
    <row r="40" spans="1:10" x14ac:dyDescent="0.25">
      <c r="A40" s="27" t="s">
        <v>13</v>
      </c>
      <c r="B40" s="31">
        <v>666</v>
      </c>
      <c r="C40" s="31"/>
    </row>
    <row r="41" spans="1:10" x14ac:dyDescent="0.25">
      <c r="A41" s="27" t="s">
        <v>14</v>
      </c>
      <c r="B41" s="31">
        <v>4298</v>
      </c>
      <c r="C41" s="31"/>
    </row>
    <row r="42" spans="1:10" x14ac:dyDescent="0.25">
      <c r="A42" t="s">
        <v>15</v>
      </c>
      <c r="B42" s="26"/>
      <c r="C42" s="26">
        <v>3147</v>
      </c>
    </row>
    <row r="43" spans="1:10" x14ac:dyDescent="0.25">
      <c r="B43" s="25">
        <f>B37+B38+B40+B41</f>
        <v>5719</v>
      </c>
      <c r="C43" s="25">
        <f>C39+C42</f>
        <v>5719</v>
      </c>
    </row>
    <row r="46" spans="1:10" x14ac:dyDescent="0.25">
      <c r="A46" t="s">
        <v>47</v>
      </c>
    </row>
    <row r="47" spans="1:10" x14ac:dyDescent="0.25">
      <c r="A47" t="s">
        <v>46</v>
      </c>
    </row>
    <row r="49" spans="1:3" x14ac:dyDescent="0.25">
      <c r="B49" t="s">
        <v>38</v>
      </c>
      <c r="C49" t="s">
        <v>39</v>
      </c>
    </row>
    <row r="50" spans="1:3" x14ac:dyDescent="0.25">
      <c r="A50" s="27" t="s">
        <v>44</v>
      </c>
      <c r="B50" s="31">
        <v>13432</v>
      </c>
    </row>
    <row r="51" spans="1:3" x14ac:dyDescent="0.25">
      <c r="A51" t="s">
        <v>45</v>
      </c>
      <c r="C51" s="25">
        <v>13432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Latisha Elmore</dc:creator>
  <cp:lastModifiedBy>Latisha Elmore</cp:lastModifiedBy>
  <dcterms:created xsi:type="dcterms:W3CDTF">2021-03-19T15:40:09Z</dcterms:created>
  <dcterms:modified xsi:type="dcterms:W3CDTF">2021-03-26T15:31:29Z</dcterms:modified>
</cp:coreProperties>
</file>