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tisha\Desktop\For PSC Review\"/>
    </mc:Choice>
  </mc:AlternateContent>
  <xr:revisionPtr revIDLastSave="0" documentId="13_ncr:1_{5E48C5CB-88D6-4559-978C-E40D21053DCE}" xr6:coauthVersionLast="46" xr6:coauthVersionMax="46" xr10:uidLastSave="{00000000-0000-0000-0000-000000000000}"/>
  <bookViews>
    <workbookView xWindow="23880" yWindow="-120" windowWidth="21840" windowHeight="13140" xr2:uid="{B499E1C2-D277-41EA-94AB-A3B45BCC643B}"/>
  </bookViews>
  <sheets>
    <sheet name="2016" sheetId="1" r:id="rId1"/>
    <sheet name="2017" sheetId="2" r:id="rId2"/>
    <sheet name="2018" sheetId="3" r:id="rId3"/>
    <sheet name="2019" sheetId="4" r:id="rId4"/>
    <sheet name="2020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D31" i="1"/>
  <c r="E30" i="1"/>
  <c r="F19" i="5"/>
  <c r="F9" i="5"/>
  <c r="F5" i="5"/>
  <c r="F19" i="4"/>
  <c r="F9" i="4"/>
  <c r="F5" i="4"/>
  <c r="F21" i="3"/>
  <c r="F10" i="3"/>
  <c r="F6" i="3"/>
  <c r="F27" i="2"/>
  <c r="F13" i="2"/>
  <c r="F7" i="2"/>
  <c r="E15" i="1"/>
  <c r="E9" i="1"/>
  <c r="E34" i="5" l="1"/>
  <c r="D34" i="5"/>
  <c r="C34" i="5"/>
  <c r="F2" i="5"/>
  <c r="F3" i="5"/>
  <c r="F4" i="5"/>
  <c r="F6" i="5"/>
  <c r="F7" i="5"/>
  <c r="F8" i="5"/>
  <c r="F10" i="5"/>
  <c r="F11" i="5"/>
  <c r="F12" i="5"/>
  <c r="F13" i="5"/>
  <c r="F14" i="5"/>
  <c r="F15" i="5"/>
  <c r="F16" i="5"/>
  <c r="F17" i="5"/>
  <c r="F18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E32" i="4"/>
  <c r="D32" i="4"/>
  <c r="C32" i="4"/>
  <c r="F2" i="4"/>
  <c r="F3" i="4"/>
  <c r="F4" i="4"/>
  <c r="F6" i="4"/>
  <c r="F7" i="4"/>
  <c r="F8" i="4"/>
  <c r="F10" i="4"/>
  <c r="F11" i="4"/>
  <c r="F12" i="4"/>
  <c r="F13" i="4"/>
  <c r="F14" i="4"/>
  <c r="F15" i="4"/>
  <c r="F16" i="4"/>
  <c r="F17" i="4"/>
  <c r="F18" i="4"/>
  <c r="F20" i="4"/>
  <c r="F21" i="4"/>
  <c r="F22" i="4"/>
  <c r="F23" i="4"/>
  <c r="F24" i="4"/>
  <c r="F25" i="4"/>
  <c r="F26" i="4"/>
  <c r="F27" i="4"/>
  <c r="F28" i="4"/>
  <c r="F29" i="4"/>
  <c r="F30" i="4"/>
  <c r="E36" i="3"/>
  <c r="D36" i="3"/>
  <c r="C36" i="3"/>
  <c r="F2" i="3"/>
  <c r="F3" i="3"/>
  <c r="F4" i="3"/>
  <c r="F5" i="3"/>
  <c r="F7" i="3"/>
  <c r="F8" i="3"/>
  <c r="F9" i="3"/>
  <c r="F11" i="3"/>
  <c r="F12" i="3"/>
  <c r="F13" i="3"/>
  <c r="F14" i="3"/>
  <c r="F15" i="3"/>
  <c r="F16" i="3"/>
  <c r="F17" i="3"/>
  <c r="F18" i="3"/>
  <c r="F19" i="3"/>
  <c r="F20" i="3"/>
  <c r="F22" i="3"/>
  <c r="F23" i="3"/>
  <c r="F24" i="3"/>
  <c r="F25" i="3"/>
  <c r="F26" i="3"/>
  <c r="F27" i="3"/>
  <c r="F28" i="3"/>
  <c r="F29" i="3"/>
  <c r="F30" i="3"/>
  <c r="F31" i="3"/>
  <c r="F32" i="3"/>
  <c r="F33" i="3"/>
  <c r="E37" i="2"/>
  <c r="D37" i="2"/>
  <c r="C37" i="2"/>
  <c r="F2" i="2"/>
  <c r="F3" i="2"/>
  <c r="F4" i="2"/>
  <c r="F5" i="2"/>
  <c r="F6" i="2"/>
  <c r="F8" i="2"/>
  <c r="F9" i="2"/>
  <c r="F10" i="2"/>
  <c r="F11" i="2"/>
  <c r="F12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8" i="2"/>
  <c r="F29" i="2"/>
  <c r="F30" i="2"/>
  <c r="F31" i="2"/>
  <c r="F32" i="2"/>
  <c r="F33" i="2"/>
  <c r="F34" i="2"/>
  <c r="F35" i="2"/>
  <c r="E2" i="1"/>
  <c r="E3" i="1"/>
  <c r="E4" i="1"/>
  <c r="E5" i="1"/>
  <c r="E6" i="1"/>
  <c r="E7" i="1"/>
  <c r="E8" i="1"/>
  <c r="E10" i="1"/>
  <c r="E11" i="1"/>
  <c r="E12" i="1"/>
  <c r="E13" i="1"/>
  <c r="E14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F34" i="5" l="1"/>
  <c r="F36" i="3"/>
  <c r="F32" i="4"/>
  <c r="E31" i="1"/>
  <c r="F37" i="2"/>
</calcChain>
</file>

<file path=xl/sharedStrings.xml><?xml version="1.0" encoding="utf-8"?>
<sst xmlns="http://schemas.openxmlformats.org/spreadsheetml/2006/main" count="354" uniqueCount="79">
  <si>
    <t>Employee Name</t>
  </si>
  <si>
    <t>#0004</t>
  </si>
  <si>
    <t>#0008</t>
  </si>
  <si>
    <t>#0012</t>
  </si>
  <si>
    <t>#0013</t>
  </si>
  <si>
    <t>#0014</t>
  </si>
  <si>
    <t>#0016</t>
  </si>
  <si>
    <t>#0017</t>
  </si>
  <si>
    <t>#0043</t>
  </si>
  <si>
    <t>#0045</t>
  </si>
  <si>
    <t>#0046</t>
  </si>
  <si>
    <t>#0049</t>
  </si>
  <si>
    <t>#0052</t>
  </si>
  <si>
    <t>#0056</t>
  </si>
  <si>
    <t>#0057</t>
  </si>
  <si>
    <t>#0058</t>
  </si>
  <si>
    <t>#0060</t>
  </si>
  <si>
    <t>#0061</t>
  </si>
  <si>
    <t>#0062</t>
  </si>
  <si>
    <t>#0064</t>
  </si>
  <si>
    <t>#0065</t>
  </si>
  <si>
    <t>#0066</t>
  </si>
  <si>
    <t>#0067</t>
  </si>
  <si>
    <t>#0068</t>
  </si>
  <si>
    <t>#0069</t>
  </si>
  <si>
    <t>#0070</t>
  </si>
  <si>
    <t>#0071</t>
  </si>
  <si>
    <t>#0073</t>
  </si>
  <si>
    <t>#0074</t>
  </si>
  <si>
    <t>#0075</t>
  </si>
  <si>
    <t>#0076</t>
  </si>
  <si>
    <t>#0077</t>
  </si>
  <si>
    <t>#0078</t>
  </si>
  <si>
    <t>#0079</t>
  </si>
  <si>
    <t>#0080</t>
  </si>
  <si>
    <t>#0081</t>
  </si>
  <si>
    <t>#0082</t>
  </si>
  <si>
    <t>#0083</t>
  </si>
  <si>
    <t>#0084</t>
  </si>
  <si>
    <t>#0085</t>
  </si>
  <si>
    <t>#0086</t>
  </si>
  <si>
    <t>#0087</t>
  </si>
  <si>
    <t>#0088</t>
  </si>
  <si>
    <t>#0089</t>
  </si>
  <si>
    <t>#0090</t>
  </si>
  <si>
    <t>Regular Pay</t>
  </si>
  <si>
    <t>Overtime Pay</t>
  </si>
  <si>
    <t>Retro Pay</t>
  </si>
  <si>
    <t>Emp #</t>
  </si>
  <si>
    <t xml:space="preserve">Total </t>
  </si>
  <si>
    <t>Total</t>
  </si>
  <si>
    <t>Vacation Hours</t>
  </si>
  <si>
    <t xml:space="preserve">Each supervisor as well as the office manager keeps track of employee's vacation time. </t>
  </si>
  <si>
    <t xml:space="preserve">Vacation hours are coded as regular hours in our payroll system. </t>
  </si>
  <si>
    <t>Vacation</t>
  </si>
  <si>
    <t>Job Title</t>
  </si>
  <si>
    <t>Manager</t>
  </si>
  <si>
    <t>Treatment Plant Operator/Supervisor</t>
  </si>
  <si>
    <t>Equipment Operator</t>
  </si>
  <si>
    <t>Certified Treatment Plant Operator</t>
  </si>
  <si>
    <t>Office Manager</t>
  </si>
  <si>
    <t>Inventory Clerk</t>
  </si>
  <si>
    <t>Bookkeeper</t>
  </si>
  <si>
    <t>Certified Distribution Line Operator</t>
  </si>
  <si>
    <t>Certified Distribution Line Operator/ Supervisor</t>
  </si>
  <si>
    <t>Certified Distribution Line Operator/Meter Tester</t>
  </si>
  <si>
    <t>Accounts Recievable Clerk</t>
  </si>
  <si>
    <t>Billing Clerk</t>
  </si>
  <si>
    <t>Certified Distribution Line Operator/ Equipment Operator</t>
  </si>
  <si>
    <t xml:space="preserve">Certified Distribution Line Operator/Equipment Operator </t>
  </si>
  <si>
    <t>Certified Distribution Line Operator/Treatment Plant Operator</t>
  </si>
  <si>
    <t>Equipment Operator/Laborer</t>
  </si>
  <si>
    <t>Treatment Plant Trainee</t>
  </si>
  <si>
    <t>Laborer</t>
  </si>
  <si>
    <t>Temporary Employee</t>
  </si>
  <si>
    <t>#0036</t>
  </si>
  <si>
    <t>Commissioner</t>
  </si>
  <si>
    <t>#0054</t>
  </si>
  <si>
    <t>#0072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</si>
</sst>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44" fontId="0" fillId="0" borderId="0" xfId="1" applyFont="1"/>
    <xf numFmtId="44" fontId="0" fillId="0" borderId="0" xfId="0" applyNumberFormat="1"/>
    <xf numFmtId="0" fontId="0" fillId="0" borderId="5" xfId="0" applyFill="1" applyBorder="1"/>
    <xf numFmtId="0" fontId="0" fillId="0" borderId="2" xfId="0" applyFill="1" applyBorder="1"/>
    <xf numFmtId="44" fontId="0" fillId="0" borderId="2" xfId="1" applyFont="1" applyBorder="1"/>
    <xf numFmtId="44" fontId="0" fillId="0" borderId="0" xfId="0" applyNumberFormat="1" applyFill="1"/>
    <xf numFmtId="0" fontId="0" fillId="0" borderId="4" xfId="0" applyBorder="1"/>
    <xf numFmtId="0" fontId="0" fillId="0" borderId="1" xfId="0" applyBorder="1"/>
    <xf numFmtId="0" fontId="0" fillId="0" borderId="0" xfId="1" applyNumberFormat="1" applyFont="1" applyBorder="1"/>
    <xf numFmtId="0" fontId="0" fillId="0" borderId="3" xfId="1" applyNumberFormat="1" applyFont="1" applyBorder="1"/>
    <xf numFmtId="0" fontId="0" fillId="0" borderId="2" xfId="1" applyNumberFormat="1" applyFont="1" applyBorder="1"/>
    <xf numFmtId="0" fontId="0" fillId="0" borderId="1" xfId="1" applyNumberFormat="1" applyFont="1" applyBorder="1"/>
    <xf numFmtId="0" fontId="0" fillId="2" borderId="0" xfId="0" applyFill="1"/>
    <xf numFmtId="0" fontId="0" fillId="0" borderId="0" xfId="1" applyNumberFormat="1" applyFont="1"/>
    <xf numFmtId="0" fontId="0" fillId="0" borderId="7" xfId="0" applyBorder="1"/>
    <xf numFmtId="0" fontId="0" fillId="3" borderId="2" xfId="0" applyFill="1" applyBorder="1"/>
    <xf numFmtId="0" fontId="0" fillId="3" borderId="2" xfId="0" applyFont="1" applyFill="1" applyBorder="1"/>
    <xf numFmtId="44" fontId="0" fillId="0" borderId="0" xfId="0" applyNumberFormat="1" applyFont="1" applyBorder="1"/>
    <xf numFmtId="44" fontId="0" fillId="0" borderId="8" xfId="1" applyNumberFormat="1" applyFont="1" applyBorder="1"/>
    <xf numFmtId="44" fontId="0" fillId="0" borderId="2" xfId="1" applyNumberFormat="1" applyFont="1" applyBorder="1"/>
    <xf numFmtId="44" fontId="0" fillId="0" borderId="0" xfId="1" applyNumberFormat="1" applyFont="1"/>
    <xf numFmtId="44" fontId="0" fillId="0" borderId="1" xfId="1" applyFont="1" applyBorder="1"/>
    <xf numFmtId="44" fontId="0" fillId="0" borderId="9" xfId="1" applyNumberFormat="1" applyFont="1" applyBorder="1"/>
  </cellXfs>
  <cellStyles count="2">
    <cellStyle name="Currency" xfId="1" builtinId="4"/>
    <cellStyle name="Normal" xfId="0" builtinId="0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4" formatCode="_(&quot;$&quot;* #,##0.00_);_(&quot;$&quot;* \(#,##0.00\);_(&quot;$&quot;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numFmt numFmtId="34" formatCode="_(&quot;$&quot;* #,##0.00_);_(&quot;$&quot;* \(#,##0.00\);_(&quot;$&quot;* &quot;-&quot;??_);_(@_)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B904940-2BB5-4FFC-B037-1C0BC85DCEF9}" name="Table1" displayName="Table1" ref="A1:F30" totalsRowShown="0" tableBorderDxfId="41">
  <autoFilter ref="A1:F30" xr:uid="{20885CFA-6DEF-43B8-B758-910040298ABC}"/>
  <tableColumns count="6">
    <tableColumn id="1" xr3:uid="{4C116A15-FF19-4EFA-BF28-ED99B3435195}" name="Emp #" dataDxfId="40"/>
    <tableColumn id="2" xr3:uid="{17C2486F-3502-441E-B905-5906B37A359F}" name="Job Title" dataDxfId="39"/>
    <tableColumn id="3" xr3:uid="{413A22A0-AC8C-4030-AABF-891D0CFB0E63}" name="Regular Pay" dataDxfId="38" dataCellStyle="Currency"/>
    <tableColumn id="4" xr3:uid="{76C030DE-A7E0-48B2-8CFB-7D0AF437CB10}" name="Overtime Pay" dataDxfId="37" dataCellStyle="Currency"/>
    <tableColumn id="6" xr3:uid="{B770B21F-C912-4658-AA4E-915EFB9D10F3}" name="Total " dataDxfId="36" dataCellStyle="Currency">
      <calculatedColumnFormula>Table1[[#This Row],[Regular Pay]]+Table1[[#This Row],[Overtime Pay]]</calculatedColumnFormula>
    </tableColumn>
    <tableColumn id="5" xr3:uid="{40F4274A-629F-4F44-A4FC-3229CB94F5AF}" name="Vacation Hours" dataDxfId="35" dataCellStyle="Currenc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C355DE1-98AC-41BD-80F3-A25AB67C2C2A}" name="Table15" displayName="Table15" ref="A1:G35" totalsRowShown="0" tableBorderDxfId="34">
  <autoFilter ref="A1:G35" xr:uid="{D25C53A1-62B3-49DA-B630-439D3F2DE4EE}"/>
  <tableColumns count="7">
    <tableColumn id="1" xr3:uid="{FD8DAD67-7B76-4258-9A5D-212E8AA207B5}" name="Emp #" dataDxfId="33"/>
    <tableColumn id="2" xr3:uid="{4E48915C-8B3D-46CC-8392-40AFAD1F23EC}" name="Job Title" dataDxfId="32"/>
    <tableColumn id="3" xr3:uid="{3D845BEF-F57A-4DDD-AADA-7DC9D9CD2FFF}" name="Regular Pay" dataDxfId="31" dataCellStyle="Currency"/>
    <tableColumn id="4" xr3:uid="{2941F59C-A23B-4B14-94CC-D6E36E0000A7}" name="Overtime Pay" dataDxfId="30" dataCellStyle="Currency"/>
    <tableColumn id="5" xr3:uid="{D54A711F-50BD-4608-A74D-AE9256E507C4}" name="Retro Pay" dataDxfId="29" dataCellStyle="Currency"/>
    <tableColumn id="6" xr3:uid="{1F37A2F3-18C5-47C4-A6B1-C3054DDC74A6}" name="Total" dataDxfId="28" dataCellStyle="Currency">
      <calculatedColumnFormula>Table15[[#This Row],[Regular Pay]]+Table15[[#This Row],[Overtime Pay]]+Table15[[#This Row],[Retro Pay]]</calculatedColumnFormula>
    </tableColumn>
    <tableColumn id="7" xr3:uid="{BD2E2519-8F13-475C-A4B3-BB14237D5A86}" name="Vacation Hours" dataDxfId="27" dataCellStyle="Currenc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9112ABA-B0CA-4F33-B38C-48CC877029A9}" name="Table17" displayName="Table17" ref="A1:G34" totalsRowCount="1" tableBorderDxfId="26">
  <autoFilter ref="A1:G33" xr:uid="{1B7C20C3-7D7D-48B8-9D92-C092AC5006D2}"/>
  <tableColumns count="7">
    <tableColumn id="1" xr3:uid="{D2042825-7857-4723-967F-A80E0B0E8FDE}" name="Emp #" dataDxfId="25" totalsRowDxfId="6"/>
    <tableColumn id="2" xr3:uid="{EBC2FF6D-2352-4854-BABE-ABBD6732B4DF}" name="Job Title" dataDxfId="24" totalsRowDxfId="5"/>
    <tableColumn id="3" xr3:uid="{E9ACB38A-C3AB-4041-8EF0-291788CD713E}" name="Regular Pay" totalsRowDxfId="4" dataCellStyle="Currency"/>
    <tableColumn id="4" xr3:uid="{E0930D5C-4445-4C68-816A-BFA7C73F6985}" name="Overtime Pay" totalsRowDxfId="3" dataCellStyle="Currency"/>
    <tableColumn id="5" xr3:uid="{1A554930-93F5-4FF8-B462-30CA9479AE1A}" name="Retro Pay" totalsRowDxfId="2" dataCellStyle="Currency"/>
    <tableColumn id="6" xr3:uid="{9428F275-5C9B-4EC3-B1A6-116DFD71852C}" name="Total" totalsRowDxfId="1" dataCellStyle="Currency">
      <calculatedColumnFormula>Table17[[#This Row],[Regular Pay]]+Table17[[#This Row],[Overtime Pay]]+Table17[[#This Row],[Retro Pay]]</calculatedColumnFormula>
    </tableColumn>
    <tableColumn id="7" xr3:uid="{9738CC0A-B83D-4852-9645-666034E822D5}" name="Vacation" dataDxfId="23" totalsRowDxfId="0" dataCellStyle="Currenc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44292BD-3A46-490C-B499-40D38BFDF43A}" name="Table18" displayName="Table18" ref="A1:G31" totalsRowCount="1" tableBorderDxfId="22">
  <autoFilter ref="A1:G30" xr:uid="{4FAC440F-E15F-48AF-88D1-20DA09DCF954}"/>
  <tableColumns count="7">
    <tableColumn id="1" xr3:uid="{DFAEF6F2-6356-475B-90A9-B0830DB9670F}" name="Emp #" dataDxfId="21" totalsRowDxfId="20"/>
    <tableColumn id="2" xr3:uid="{3AE30E5F-000D-4067-B323-F5C97D99A226}" name="Job Title" dataDxfId="19" totalsRowDxfId="18"/>
    <tableColumn id="3" xr3:uid="{0D073E56-1BD1-4144-8479-4EA394086CE9}" name="Regular Pay" totalsRowDxfId="17" dataCellStyle="Currency"/>
    <tableColumn id="4" xr3:uid="{5BC78A4A-0801-4B2F-A430-DAEEF7083DB5}" name="Overtime Pay" totalsRowDxfId="16" dataCellStyle="Currency"/>
    <tableColumn id="5" xr3:uid="{E50B9AA5-E80C-41A9-A900-FC924913EF7B}" name="Retro Pay" totalsRowDxfId="15" dataCellStyle="Currency"/>
    <tableColumn id="6" xr3:uid="{B8AE42AE-0744-49F9-A142-78371B950B5F}" name="Total" dataDxfId="14" totalsRowDxfId="13" dataCellStyle="Currency">
      <calculatedColumnFormula>Table18[[#This Row],[Regular Pay]]+Table18[[#This Row],[Overtime Pay]]+Table18[[#This Row],[Retro Pay]]</calculatedColumnFormula>
    </tableColumn>
    <tableColumn id="7" xr3:uid="{BB087CE7-C25E-4B44-B5EB-17F4FAABDBC0}" name="Vacation Hours" dataDxfId="12" totalsRowDxfId="11" dataCellStyle="Currency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2CC316D-7F35-4CAA-B162-32B214F24610}" name="Table19" displayName="Table19" ref="A1:G32" totalsRowShown="0" tableBorderDxfId="10">
  <autoFilter ref="A1:G32" xr:uid="{56BCF11B-DE7E-45F6-9D0B-E12A06949351}"/>
  <tableColumns count="7">
    <tableColumn id="1" xr3:uid="{42149F73-59A2-4926-AB6D-C83E9FC1739B}" name="Emp #" dataDxfId="9"/>
    <tableColumn id="2" xr3:uid="{DE707F60-9C38-40DB-9EF6-77485B658E71}" name="Employee Name" dataDxfId="8"/>
    <tableColumn id="3" xr3:uid="{5E30D88A-1C1D-438E-880B-483DAB00B1EB}" name="Regular Pay" dataCellStyle="Currency"/>
    <tableColumn id="4" xr3:uid="{A3BF680E-7B5C-4A5D-93CB-D3391A064248}" name="Overtime Pay" dataCellStyle="Currency"/>
    <tableColumn id="5" xr3:uid="{288C0B00-90D3-489D-8B21-4F83817CDE06}" name="Retro Pay" dataCellStyle="Currency"/>
    <tableColumn id="6" xr3:uid="{DBACD6EF-F7FE-4B34-AC49-6EFEE0210457}" name="Total" dataCellStyle="Currency">
      <calculatedColumnFormula>Table19[[#This Row],[Regular Pay]]+Table19[[#This Row],[Overtime Pay]]+Table19[[#This Row],[Retro Pay]]</calculatedColumnFormula>
    </tableColumn>
    <tableColumn id="7" xr3:uid="{3BD3A633-5213-4D25-8406-E3A70074770D}" name="Vacation Hours" dataDxfId="7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9864C-BE40-4107-8190-0DD86C134DE3}">
  <dimension ref="A1:F34"/>
  <sheetViews>
    <sheetView tabSelected="1" zoomScaleNormal="100" workbookViewId="0">
      <selection activeCell="C31" sqref="C31"/>
    </sheetView>
  </sheetViews>
  <sheetFormatPr defaultRowHeight="15" x14ac:dyDescent="0.25"/>
  <cols>
    <col min="1" max="1" width="11" customWidth="1"/>
    <col min="2" max="2" width="57.5703125" bestFit="1" customWidth="1"/>
    <col min="3" max="3" width="13.5703125" bestFit="1" customWidth="1"/>
    <col min="4" max="4" width="15.42578125" bestFit="1" customWidth="1"/>
    <col min="5" max="6" width="12.5703125" bestFit="1" customWidth="1"/>
  </cols>
  <sheetData>
    <row r="1" spans="1:6" x14ac:dyDescent="0.25">
      <c r="A1" s="4" t="s">
        <v>48</v>
      </c>
      <c r="B1" s="1" t="s">
        <v>55</v>
      </c>
      <c r="C1" t="s">
        <v>45</v>
      </c>
      <c r="D1" t="s">
        <v>46</v>
      </c>
      <c r="E1" t="s">
        <v>49</v>
      </c>
      <c r="F1" t="s">
        <v>51</v>
      </c>
    </row>
    <row r="2" spans="1:6" x14ac:dyDescent="0.25">
      <c r="A2" s="2" t="s">
        <v>1</v>
      </c>
      <c r="B2" s="2" t="s">
        <v>56</v>
      </c>
      <c r="C2" s="11">
        <v>46604.45</v>
      </c>
      <c r="D2" s="11">
        <v>0</v>
      </c>
      <c r="E2" s="11">
        <f>Table1[[#This Row],[Regular Pay]]+Table1[[#This Row],[Overtime Pay]]</f>
        <v>46604.45</v>
      </c>
      <c r="F2" s="15">
        <v>160</v>
      </c>
    </row>
    <row r="3" spans="1:6" x14ac:dyDescent="0.25">
      <c r="A3" s="2" t="s">
        <v>2</v>
      </c>
      <c r="B3" s="21" t="s">
        <v>57</v>
      </c>
      <c r="C3" s="11">
        <v>48609.1</v>
      </c>
      <c r="D3" s="11">
        <v>9291.5300000000007</v>
      </c>
      <c r="E3" s="11">
        <f>Table1[[#This Row],[Regular Pay]]+Table1[[#This Row],[Overtime Pay]]</f>
        <v>57900.63</v>
      </c>
      <c r="F3" s="15">
        <v>160</v>
      </c>
    </row>
    <row r="4" spans="1:6" x14ac:dyDescent="0.25">
      <c r="A4" s="10" t="s">
        <v>3</v>
      </c>
      <c r="B4" s="22" t="s">
        <v>58</v>
      </c>
      <c r="C4" s="11">
        <v>41575.5</v>
      </c>
      <c r="D4" s="11">
        <v>2692.56</v>
      </c>
      <c r="E4" s="11">
        <f>Table1[[#This Row],[Regular Pay]]+Table1[[#This Row],[Overtime Pay]]</f>
        <v>44268.06</v>
      </c>
      <c r="F4" s="15">
        <v>160</v>
      </c>
    </row>
    <row r="5" spans="1:6" x14ac:dyDescent="0.25">
      <c r="A5" s="2" t="s">
        <v>4</v>
      </c>
      <c r="B5" s="2" t="s">
        <v>56</v>
      </c>
      <c r="C5" s="11">
        <v>63157.99</v>
      </c>
      <c r="D5" s="11">
        <v>0</v>
      </c>
      <c r="E5" s="11">
        <f>Table1[[#This Row],[Regular Pay]]+Table1[[#This Row],[Overtime Pay]]</f>
        <v>63157.99</v>
      </c>
      <c r="F5" s="15">
        <v>160</v>
      </c>
    </row>
    <row r="6" spans="1:6" x14ac:dyDescent="0.25">
      <c r="A6" s="2" t="s">
        <v>5</v>
      </c>
      <c r="B6" s="22" t="s">
        <v>59</v>
      </c>
      <c r="C6" s="11">
        <v>14588.6</v>
      </c>
      <c r="D6" s="11">
        <v>0</v>
      </c>
      <c r="E6" s="11">
        <f>Table1[[#This Row],[Regular Pay]]+Table1[[#This Row],[Overtime Pay]]</f>
        <v>14588.6</v>
      </c>
      <c r="F6" s="15">
        <v>160</v>
      </c>
    </row>
    <row r="7" spans="1:6" x14ac:dyDescent="0.25">
      <c r="A7" s="2" t="s">
        <v>6</v>
      </c>
      <c r="B7" s="2" t="s">
        <v>60</v>
      </c>
      <c r="C7" s="11">
        <v>51694.04</v>
      </c>
      <c r="D7" s="11">
        <v>373.62</v>
      </c>
      <c r="E7" s="11">
        <f>Table1[[#This Row],[Regular Pay]]+Table1[[#This Row],[Overtime Pay]]</f>
        <v>52067.66</v>
      </c>
      <c r="F7" s="15">
        <v>160</v>
      </c>
    </row>
    <row r="8" spans="1:6" x14ac:dyDescent="0.25">
      <c r="A8" s="2" t="s">
        <v>7</v>
      </c>
      <c r="B8" s="23" t="s">
        <v>60</v>
      </c>
      <c r="C8" s="11">
        <v>40871.4</v>
      </c>
      <c r="D8" s="11">
        <v>80.05</v>
      </c>
      <c r="E8" s="11">
        <f>Table1[[#This Row],[Regular Pay]]+Table1[[#This Row],[Overtime Pay]]</f>
        <v>40951.450000000004</v>
      </c>
      <c r="F8" s="15">
        <v>160</v>
      </c>
    </row>
    <row r="9" spans="1:6" x14ac:dyDescent="0.25">
      <c r="A9" s="2" t="s">
        <v>75</v>
      </c>
      <c r="B9" s="23" t="s">
        <v>76</v>
      </c>
      <c r="C9" s="11">
        <v>6000</v>
      </c>
      <c r="D9" s="11">
        <v>0</v>
      </c>
      <c r="E9" s="25">
        <f>Table1[[#This Row],[Regular Pay]]+Table1[[#This Row],[Overtime Pay]]</f>
        <v>6000</v>
      </c>
      <c r="F9" s="15">
        <v>0</v>
      </c>
    </row>
    <row r="10" spans="1:6" x14ac:dyDescent="0.25">
      <c r="A10" s="2" t="s">
        <v>8</v>
      </c>
      <c r="B10" s="2" t="s">
        <v>61</v>
      </c>
      <c r="C10" s="11">
        <v>30539.279999999999</v>
      </c>
      <c r="D10" s="11">
        <v>27.65</v>
      </c>
      <c r="E10" s="11">
        <f>Table1[[#This Row],[Regular Pay]]+Table1[[#This Row],[Overtime Pay]]</f>
        <v>30566.93</v>
      </c>
      <c r="F10" s="15">
        <v>80</v>
      </c>
    </row>
    <row r="11" spans="1:6" x14ac:dyDescent="0.25">
      <c r="A11" s="2" t="s">
        <v>9</v>
      </c>
      <c r="B11" s="22" t="s">
        <v>62</v>
      </c>
      <c r="C11" s="11">
        <v>41757.46</v>
      </c>
      <c r="D11" s="11">
        <v>36.82</v>
      </c>
      <c r="E11" s="11">
        <f>Table1[[#This Row],[Regular Pay]]+Table1[[#This Row],[Overtime Pay]]</f>
        <v>41794.28</v>
      </c>
      <c r="F11" s="15">
        <v>80</v>
      </c>
    </row>
    <row r="12" spans="1:6" x14ac:dyDescent="0.25">
      <c r="A12" s="2" t="s">
        <v>10</v>
      </c>
      <c r="B12" s="2" t="s">
        <v>63</v>
      </c>
      <c r="C12" s="11">
        <v>35681.86</v>
      </c>
      <c r="D12" s="11">
        <v>1398.33</v>
      </c>
      <c r="E12" s="11">
        <f>Table1[[#This Row],[Regular Pay]]+Table1[[#This Row],[Overtime Pay]]</f>
        <v>37080.19</v>
      </c>
      <c r="F12" s="15">
        <v>80</v>
      </c>
    </row>
    <row r="13" spans="1:6" x14ac:dyDescent="0.25">
      <c r="A13" s="2" t="s">
        <v>11</v>
      </c>
      <c r="B13" s="22" t="s">
        <v>64</v>
      </c>
      <c r="C13" s="11">
        <v>45909.2</v>
      </c>
      <c r="D13" s="11">
        <v>4615.41</v>
      </c>
      <c r="E13" s="11">
        <f>Table1[[#This Row],[Regular Pay]]+Table1[[#This Row],[Overtime Pay]]</f>
        <v>50524.61</v>
      </c>
      <c r="F13" s="15">
        <v>80</v>
      </c>
    </row>
    <row r="14" spans="1:6" x14ac:dyDescent="0.25">
      <c r="A14" s="2" t="s">
        <v>12</v>
      </c>
      <c r="B14" s="2" t="s">
        <v>65</v>
      </c>
      <c r="C14" s="11">
        <v>37006.51</v>
      </c>
      <c r="D14" s="11">
        <v>2029.98</v>
      </c>
      <c r="E14" s="11">
        <f>Table1[[#This Row],[Regular Pay]]+Table1[[#This Row],[Overtime Pay]]</f>
        <v>39036.490000000005</v>
      </c>
      <c r="F14" s="15">
        <v>80</v>
      </c>
    </row>
    <row r="15" spans="1:6" x14ac:dyDescent="0.25">
      <c r="A15" s="2" t="s">
        <v>77</v>
      </c>
      <c r="B15" s="2" t="s">
        <v>76</v>
      </c>
      <c r="C15" s="11">
        <v>6000</v>
      </c>
      <c r="D15" s="11">
        <v>0</v>
      </c>
      <c r="E15" s="25">
        <f>Table1[[#This Row],[Regular Pay]]+Table1[[#This Row],[Overtime Pay]]</f>
        <v>6000</v>
      </c>
      <c r="F15" s="15">
        <v>0</v>
      </c>
    </row>
    <row r="16" spans="1:6" x14ac:dyDescent="0.25">
      <c r="A16" s="2" t="s">
        <v>13</v>
      </c>
      <c r="B16" s="22" t="s">
        <v>59</v>
      </c>
      <c r="C16" s="11">
        <v>35123.33</v>
      </c>
      <c r="D16" s="11">
        <v>2283.5100000000002</v>
      </c>
      <c r="E16" s="11">
        <f>Table1[[#This Row],[Regular Pay]]+Table1[[#This Row],[Overtime Pay]]</f>
        <v>37406.840000000004</v>
      </c>
      <c r="F16" s="15">
        <v>80</v>
      </c>
    </row>
    <row r="17" spans="1:6" x14ac:dyDescent="0.25">
      <c r="A17" s="2" t="s">
        <v>14</v>
      </c>
      <c r="B17" s="2" t="s">
        <v>66</v>
      </c>
      <c r="C17" s="11">
        <v>25088.53</v>
      </c>
      <c r="D17" s="11">
        <v>172.49</v>
      </c>
      <c r="E17" s="11">
        <f>Table1[[#This Row],[Regular Pay]]+Table1[[#This Row],[Overtime Pay]]</f>
        <v>25261.02</v>
      </c>
      <c r="F17" s="15">
        <v>80</v>
      </c>
    </row>
    <row r="18" spans="1:6" x14ac:dyDescent="0.25">
      <c r="A18" s="2" t="s">
        <v>15</v>
      </c>
      <c r="B18" s="22" t="s">
        <v>67</v>
      </c>
      <c r="C18" s="11">
        <v>28761.599999999999</v>
      </c>
      <c r="D18" s="11">
        <v>147.36000000000001</v>
      </c>
      <c r="E18" s="11">
        <f>Table1[[#This Row],[Regular Pay]]+Table1[[#This Row],[Overtime Pay]]</f>
        <v>28908.959999999999</v>
      </c>
      <c r="F18" s="15">
        <v>80</v>
      </c>
    </row>
    <row r="19" spans="1:6" x14ac:dyDescent="0.25">
      <c r="A19" s="2" t="s">
        <v>16</v>
      </c>
      <c r="B19" s="2" t="s">
        <v>63</v>
      </c>
      <c r="C19" s="11">
        <v>19641.560000000001</v>
      </c>
      <c r="D19" s="11">
        <v>513.80999999999995</v>
      </c>
      <c r="E19" s="11">
        <f>Table1[[#This Row],[Regular Pay]]+Table1[[#This Row],[Overtime Pay]]</f>
        <v>20155.370000000003</v>
      </c>
      <c r="F19" s="15">
        <v>80</v>
      </c>
    </row>
    <row r="20" spans="1:6" x14ac:dyDescent="0.25">
      <c r="A20" s="2" t="s">
        <v>17</v>
      </c>
      <c r="B20" s="22" t="s">
        <v>59</v>
      </c>
      <c r="C20" s="11">
        <v>37950.65</v>
      </c>
      <c r="D20" s="11">
        <v>1799.42</v>
      </c>
      <c r="E20" s="11">
        <f>Table1[[#This Row],[Regular Pay]]+Table1[[#This Row],[Overtime Pay]]</f>
        <v>39750.07</v>
      </c>
      <c r="F20" s="15">
        <v>80</v>
      </c>
    </row>
    <row r="21" spans="1:6" x14ac:dyDescent="0.25">
      <c r="A21" s="2" t="s">
        <v>18</v>
      </c>
      <c r="B21" s="2" t="s">
        <v>63</v>
      </c>
      <c r="C21" s="11">
        <v>32179.200000000001</v>
      </c>
      <c r="D21" s="11">
        <v>2584.13</v>
      </c>
      <c r="E21" s="11">
        <f>Table1[[#This Row],[Regular Pay]]+Table1[[#This Row],[Overtime Pay]]</f>
        <v>34763.33</v>
      </c>
      <c r="F21" s="15">
        <v>80</v>
      </c>
    </row>
    <row r="22" spans="1:6" x14ac:dyDescent="0.25">
      <c r="A22" s="2" t="s">
        <v>19</v>
      </c>
      <c r="B22" s="22" t="s">
        <v>59</v>
      </c>
      <c r="C22" s="11">
        <v>26225.5</v>
      </c>
      <c r="D22" s="11">
        <v>1344.46</v>
      </c>
      <c r="E22" s="11">
        <f>Table1[[#This Row],[Regular Pay]]+Table1[[#This Row],[Overtime Pay]]</f>
        <v>27569.96</v>
      </c>
      <c r="F22" s="15">
        <v>40</v>
      </c>
    </row>
    <row r="23" spans="1:6" x14ac:dyDescent="0.25">
      <c r="A23" s="2" t="s">
        <v>20</v>
      </c>
      <c r="B23" s="2" t="s">
        <v>68</v>
      </c>
      <c r="C23" s="11">
        <v>32548.7</v>
      </c>
      <c r="D23" s="11">
        <v>4877.67</v>
      </c>
      <c r="E23" s="11">
        <f>Table1[[#This Row],[Regular Pay]]+Table1[[#This Row],[Overtime Pay]]</f>
        <v>37426.370000000003</v>
      </c>
      <c r="F23" s="15">
        <v>40</v>
      </c>
    </row>
    <row r="24" spans="1:6" x14ac:dyDescent="0.25">
      <c r="A24" s="2" t="s">
        <v>21</v>
      </c>
      <c r="B24" s="2" t="s">
        <v>66</v>
      </c>
      <c r="C24" s="11">
        <v>26808.880000000001</v>
      </c>
      <c r="D24" s="11">
        <v>53.04</v>
      </c>
      <c r="E24" s="11">
        <f>Table1[[#This Row],[Regular Pay]]+Table1[[#This Row],[Overtime Pay]]</f>
        <v>26861.920000000002</v>
      </c>
      <c r="F24" s="15">
        <v>40</v>
      </c>
    </row>
    <row r="25" spans="1:6" x14ac:dyDescent="0.25">
      <c r="A25" s="2" t="s">
        <v>22</v>
      </c>
      <c r="B25" s="2" t="s">
        <v>69</v>
      </c>
      <c r="C25" s="11">
        <v>30098.02</v>
      </c>
      <c r="D25" s="11">
        <v>3780.19</v>
      </c>
      <c r="E25" s="11">
        <f>Table1[[#This Row],[Regular Pay]]+Table1[[#This Row],[Overtime Pay]]</f>
        <v>33878.21</v>
      </c>
      <c r="F25" s="15">
        <v>40</v>
      </c>
    </row>
    <row r="26" spans="1:6" x14ac:dyDescent="0.25">
      <c r="A26" s="2" t="s">
        <v>23</v>
      </c>
      <c r="B26" s="22" t="s">
        <v>63</v>
      </c>
      <c r="C26" s="11">
        <v>29982</v>
      </c>
      <c r="D26" s="11">
        <v>2885.75</v>
      </c>
      <c r="E26" s="11">
        <f>Table1[[#This Row],[Regular Pay]]+Table1[[#This Row],[Overtime Pay]]</f>
        <v>32867.75</v>
      </c>
      <c r="F26" s="15">
        <v>40</v>
      </c>
    </row>
    <row r="27" spans="1:6" x14ac:dyDescent="0.25">
      <c r="A27" s="2" t="s">
        <v>24</v>
      </c>
      <c r="B27" s="2" t="s">
        <v>59</v>
      </c>
      <c r="C27" s="11">
        <v>29669.53</v>
      </c>
      <c r="D27" s="11">
        <v>2032.13</v>
      </c>
      <c r="E27" s="11">
        <f>Table1[[#This Row],[Regular Pay]]+Table1[[#This Row],[Overtime Pay]]</f>
        <v>31701.66</v>
      </c>
      <c r="F27" s="15">
        <v>40</v>
      </c>
    </row>
    <row r="28" spans="1:6" x14ac:dyDescent="0.25">
      <c r="A28" s="2" t="s">
        <v>25</v>
      </c>
      <c r="B28" s="22" t="s">
        <v>70</v>
      </c>
      <c r="C28" s="11">
        <v>28997.43</v>
      </c>
      <c r="D28" s="11">
        <v>1353.64</v>
      </c>
      <c r="E28" s="11">
        <f>Table1[[#This Row],[Regular Pay]]+Table1[[#This Row],[Overtime Pay]]</f>
        <v>30351.07</v>
      </c>
      <c r="F28" s="15">
        <v>0</v>
      </c>
    </row>
    <row r="29" spans="1:6" x14ac:dyDescent="0.25">
      <c r="A29" s="2" t="s">
        <v>26</v>
      </c>
      <c r="B29" s="2" t="s">
        <v>71</v>
      </c>
      <c r="C29" s="11">
        <v>10008.51</v>
      </c>
      <c r="D29" s="11">
        <v>453.94</v>
      </c>
      <c r="E29" s="11">
        <f>Table1[[#This Row],[Regular Pay]]+Table1[[#This Row],[Overtime Pay]]</f>
        <v>10462.450000000001</v>
      </c>
      <c r="F29" s="15">
        <v>0</v>
      </c>
    </row>
    <row r="30" spans="1:6" x14ac:dyDescent="0.25">
      <c r="A30" s="14" t="s">
        <v>78</v>
      </c>
      <c r="B30" s="14" t="s">
        <v>76</v>
      </c>
      <c r="C30" s="28">
        <v>6000</v>
      </c>
      <c r="D30" s="28"/>
      <c r="E30" s="29">
        <f>Table1[[#This Row],[Regular Pay]]+Table1[[#This Row],[Overtime Pay]]</f>
        <v>6000</v>
      </c>
      <c r="F30" s="15"/>
    </row>
    <row r="31" spans="1:6" x14ac:dyDescent="0.25">
      <c r="C31" s="8">
        <f>SUM(C2:C30)</f>
        <v>909078.83000000007</v>
      </c>
      <c r="D31" s="8">
        <f>SUM(D2:D30)</f>
        <v>44827.490000000005</v>
      </c>
      <c r="E31" s="8">
        <f>SUM(Table1[[Total ]])</f>
        <v>953906.31999999983</v>
      </c>
      <c r="F31" s="8"/>
    </row>
    <row r="33" spans="2:6" x14ac:dyDescent="0.25">
      <c r="B33" s="19" t="s">
        <v>53</v>
      </c>
      <c r="C33" s="19"/>
      <c r="D33" s="19"/>
      <c r="E33" s="19"/>
      <c r="F33" s="19"/>
    </row>
    <row r="34" spans="2:6" x14ac:dyDescent="0.25">
      <c r="B34" s="19" t="s">
        <v>52</v>
      </c>
      <c r="C34" s="19"/>
      <c r="D34" s="19"/>
      <c r="E34" s="19"/>
      <c r="F34" s="19"/>
    </row>
  </sheetData>
  <pageMargins left="0.7" right="0.7" top="0.75" bottom="0.75" header="0.3" footer="0.3"/>
  <pageSetup orientation="portrait" horizontalDpi="4294967295" verticalDpi="4294967295" r:id="rId1"/>
  <headerFooter>
    <oddHeader>&amp;C2016 Employee Gross Wages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BE078-DE40-48FE-A346-0D6E75917FE7}">
  <dimension ref="A1:G43"/>
  <sheetViews>
    <sheetView zoomScaleNormal="100" workbookViewId="0">
      <selection activeCell="G13" sqref="G13"/>
    </sheetView>
  </sheetViews>
  <sheetFormatPr defaultRowHeight="15" x14ac:dyDescent="0.25"/>
  <cols>
    <col min="1" max="1" width="11" customWidth="1"/>
    <col min="2" max="2" width="80" bestFit="1" customWidth="1"/>
    <col min="3" max="3" width="13.5703125" bestFit="1" customWidth="1"/>
    <col min="4" max="4" width="15.42578125" bestFit="1" customWidth="1"/>
    <col min="5" max="5" width="11.7109375" bestFit="1" customWidth="1"/>
    <col min="6" max="6" width="12.5703125" bestFit="1" customWidth="1"/>
    <col min="7" max="7" width="16.7109375" bestFit="1" customWidth="1"/>
  </cols>
  <sheetData>
    <row r="1" spans="1:7" x14ac:dyDescent="0.25">
      <c r="A1" s="4" t="s">
        <v>48</v>
      </c>
      <c r="B1" s="1" t="s">
        <v>55</v>
      </c>
      <c r="C1" t="s">
        <v>45</v>
      </c>
      <c r="D1" t="s">
        <v>46</v>
      </c>
      <c r="E1" t="s">
        <v>47</v>
      </c>
      <c r="F1" t="s">
        <v>50</v>
      </c>
      <c r="G1" t="s">
        <v>51</v>
      </c>
    </row>
    <row r="2" spans="1:7" x14ac:dyDescent="0.25">
      <c r="A2" s="6" t="s">
        <v>2</v>
      </c>
      <c r="B2" s="3" t="s">
        <v>57</v>
      </c>
      <c r="C2" s="11">
        <v>47971.21</v>
      </c>
      <c r="D2" s="11">
        <v>8723.36</v>
      </c>
      <c r="E2" s="11">
        <v>500</v>
      </c>
      <c r="F2" s="11">
        <f>Table15[[#This Row],[Regular Pay]]+Table15[[#This Row],[Overtime Pay]]+Table15[[#This Row],[Retro Pay]]</f>
        <v>57194.57</v>
      </c>
      <c r="G2" s="16">
        <v>160</v>
      </c>
    </row>
    <row r="3" spans="1:7" x14ac:dyDescent="0.25">
      <c r="A3" s="9" t="s">
        <v>3</v>
      </c>
      <c r="B3" s="10" t="s">
        <v>58</v>
      </c>
      <c r="C3" s="11">
        <v>36625.54</v>
      </c>
      <c r="D3" s="11">
        <v>1271.56</v>
      </c>
      <c r="E3" s="11">
        <v>0</v>
      </c>
      <c r="F3" s="11">
        <f>Table15[[#This Row],[Regular Pay]]+Table15[[#This Row],[Overtime Pay]]+Table15[[#This Row],[Retro Pay]]</f>
        <v>37897.1</v>
      </c>
      <c r="G3" s="17">
        <v>160</v>
      </c>
    </row>
    <row r="4" spans="1:7" x14ac:dyDescent="0.25">
      <c r="A4" s="5" t="s">
        <v>4</v>
      </c>
      <c r="B4" s="2" t="s">
        <v>56</v>
      </c>
      <c r="C4" s="11">
        <v>62488.06</v>
      </c>
      <c r="D4" s="11">
        <v>0</v>
      </c>
      <c r="E4" s="11">
        <v>500</v>
      </c>
      <c r="F4" s="11">
        <f>Table15[[#This Row],[Regular Pay]]+Table15[[#This Row],[Overtime Pay]]+Table15[[#This Row],[Retro Pay]]</f>
        <v>62988.06</v>
      </c>
      <c r="G4" s="17">
        <v>160</v>
      </c>
    </row>
    <row r="5" spans="1:7" x14ac:dyDescent="0.25">
      <c r="A5" s="5" t="s">
        <v>6</v>
      </c>
      <c r="B5" s="2" t="s">
        <v>60</v>
      </c>
      <c r="C5" s="11">
        <v>33345.68</v>
      </c>
      <c r="D5" s="11">
        <v>373.63</v>
      </c>
      <c r="E5" s="11">
        <v>0</v>
      </c>
      <c r="F5" s="11">
        <f>Table15[[#This Row],[Regular Pay]]+Table15[[#This Row],[Overtime Pay]]+Table15[[#This Row],[Retro Pay]]</f>
        <v>33719.31</v>
      </c>
      <c r="G5" s="17">
        <v>160</v>
      </c>
    </row>
    <row r="6" spans="1:7" x14ac:dyDescent="0.25">
      <c r="A6" s="5" t="s">
        <v>7</v>
      </c>
      <c r="B6" s="2" t="s">
        <v>60</v>
      </c>
      <c r="C6" s="11">
        <v>42426.46</v>
      </c>
      <c r="D6" s="11">
        <v>2080.1</v>
      </c>
      <c r="E6" s="11">
        <v>500</v>
      </c>
      <c r="F6" s="11">
        <f>Table15[[#This Row],[Regular Pay]]+Table15[[#This Row],[Overtime Pay]]+Table15[[#This Row],[Retro Pay]]</f>
        <v>45006.559999999998</v>
      </c>
      <c r="G6" s="17">
        <v>200</v>
      </c>
    </row>
    <row r="7" spans="1:7" x14ac:dyDescent="0.25">
      <c r="A7" s="5" t="s">
        <v>75</v>
      </c>
      <c r="B7" s="2" t="s">
        <v>76</v>
      </c>
      <c r="C7" s="11">
        <v>6000</v>
      </c>
      <c r="D7" s="11">
        <v>0</v>
      </c>
      <c r="E7" s="11"/>
      <c r="F7" s="26">
        <f>Table15[[#This Row],[Regular Pay]]+Table15[[#This Row],[Overtime Pay]]+Table15[[#This Row],[Retro Pay]]</f>
        <v>6000</v>
      </c>
      <c r="G7" s="17">
        <v>0</v>
      </c>
    </row>
    <row r="8" spans="1:7" x14ac:dyDescent="0.25">
      <c r="A8" s="5" t="s">
        <v>8</v>
      </c>
      <c r="B8" s="2" t="s">
        <v>61</v>
      </c>
      <c r="C8" s="11">
        <v>30699.3</v>
      </c>
      <c r="D8" s="11">
        <v>1449.24</v>
      </c>
      <c r="E8" s="11">
        <v>500</v>
      </c>
      <c r="F8" s="11">
        <f>Table15[[#This Row],[Regular Pay]]+Table15[[#This Row],[Overtime Pay]]+Table15[[#This Row],[Retro Pay]]</f>
        <v>32648.54</v>
      </c>
      <c r="G8" s="17">
        <v>120</v>
      </c>
    </row>
    <row r="9" spans="1:7" x14ac:dyDescent="0.25">
      <c r="A9" s="5" t="s">
        <v>9</v>
      </c>
      <c r="B9" s="2" t="s">
        <v>62</v>
      </c>
      <c r="C9" s="11">
        <v>34646.61</v>
      </c>
      <c r="D9" s="11">
        <v>2828.06</v>
      </c>
      <c r="E9" s="11">
        <v>0</v>
      </c>
      <c r="F9" s="11">
        <f>Table15[[#This Row],[Regular Pay]]+Table15[[#This Row],[Overtime Pay]]+Table15[[#This Row],[Retro Pay]]</f>
        <v>37474.67</v>
      </c>
      <c r="G9" s="17">
        <v>120</v>
      </c>
    </row>
    <row r="10" spans="1:7" x14ac:dyDescent="0.25">
      <c r="A10" s="5" t="s">
        <v>10</v>
      </c>
      <c r="B10" s="2" t="s">
        <v>63</v>
      </c>
      <c r="C10" s="11">
        <v>37152.400000000001</v>
      </c>
      <c r="D10" s="11">
        <v>557.74</v>
      </c>
      <c r="E10" s="11">
        <v>500</v>
      </c>
      <c r="F10" s="11">
        <f>Table15[[#This Row],[Regular Pay]]+Table15[[#This Row],[Overtime Pay]]+Table15[[#This Row],[Retro Pay]]</f>
        <v>38210.14</v>
      </c>
      <c r="G10" s="17">
        <v>120</v>
      </c>
    </row>
    <row r="11" spans="1:7" x14ac:dyDescent="0.25">
      <c r="A11" s="5" t="s">
        <v>11</v>
      </c>
      <c r="B11" s="2" t="s">
        <v>64</v>
      </c>
      <c r="C11" s="11">
        <v>45292.800000000003</v>
      </c>
      <c r="D11" s="11">
        <v>3196.42</v>
      </c>
      <c r="E11" s="11">
        <v>500</v>
      </c>
      <c r="F11" s="11">
        <f>Table15[[#This Row],[Regular Pay]]+Table15[[#This Row],[Overtime Pay]]+Table15[[#This Row],[Retro Pay]]</f>
        <v>48989.22</v>
      </c>
      <c r="G11" s="17">
        <v>80</v>
      </c>
    </row>
    <row r="12" spans="1:7" x14ac:dyDescent="0.25">
      <c r="A12" s="5" t="s">
        <v>12</v>
      </c>
      <c r="B12" s="2" t="s">
        <v>65</v>
      </c>
      <c r="C12" s="11">
        <v>36445.629999999997</v>
      </c>
      <c r="D12" s="11">
        <v>2633.33</v>
      </c>
      <c r="E12" s="11">
        <v>500</v>
      </c>
      <c r="F12" s="11">
        <f>Table15[[#This Row],[Regular Pay]]+Table15[[#This Row],[Overtime Pay]]+Table15[[#This Row],[Retro Pay]]</f>
        <v>39578.959999999999</v>
      </c>
      <c r="G12" s="17">
        <v>80</v>
      </c>
    </row>
    <row r="13" spans="1:7" x14ac:dyDescent="0.25">
      <c r="A13" s="5" t="s">
        <v>77</v>
      </c>
      <c r="B13" s="2" t="s">
        <v>76</v>
      </c>
      <c r="C13" s="11">
        <v>6000</v>
      </c>
      <c r="D13" s="11">
        <v>0</v>
      </c>
      <c r="E13" s="11">
        <v>0</v>
      </c>
      <c r="F13" s="26">
        <f>Table15[[#This Row],[Regular Pay]]+Table15[[#This Row],[Overtime Pay]]+Table15[[#This Row],[Retro Pay]]</f>
        <v>6000</v>
      </c>
      <c r="G13" s="17">
        <v>0</v>
      </c>
    </row>
    <row r="14" spans="1:7" x14ac:dyDescent="0.25">
      <c r="A14" s="5" t="s">
        <v>13</v>
      </c>
      <c r="B14" s="2" t="s">
        <v>59</v>
      </c>
      <c r="C14" s="11">
        <v>8027.6</v>
      </c>
      <c r="D14" s="11">
        <v>0</v>
      </c>
      <c r="E14" s="11">
        <v>0</v>
      </c>
      <c r="F14" s="11">
        <f>Table15[[#This Row],[Regular Pay]]+Table15[[#This Row],[Overtime Pay]]+Table15[[#This Row],[Retro Pay]]</f>
        <v>8027.6</v>
      </c>
      <c r="G14" s="17">
        <v>80</v>
      </c>
    </row>
    <row r="15" spans="1:7" x14ac:dyDescent="0.25">
      <c r="A15" s="5" t="s">
        <v>14</v>
      </c>
      <c r="B15" s="2" t="s">
        <v>66</v>
      </c>
      <c r="C15" s="11">
        <v>6028</v>
      </c>
      <c r="D15" s="11">
        <v>10.28</v>
      </c>
      <c r="E15" s="11">
        <v>0</v>
      </c>
      <c r="F15" s="11">
        <f>Table15[[#This Row],[Regular Pay]]+Table15[[#This Row],[Overtime Pay]]+Table15[[#This Row],[Retro Pay]]</f>
        <v>6038.28</v>
      </c>
      <c r="G15" s="17">
        <v>80</v>
      </c>
    </row>
    <row r="16" spans="1:7" x14ac:dyDescent="0.25">
      <c r="A16" s="5" t="s">
        <v>15</v>
      </c>
      <c r="B16" s="2" t="s">
        <v>67</v>
      </c>
      <c r="C16" s="11">
        <v>29580.27</v>
      </c>
      <c r="D16" s="11">
        <v>441.22</v>
      </c>
      <c r="E16" s="11">
        <v>500</v>
      </c>
      <c r="F16" s="11">
        <f>Table15[[#This Row],[Regular Pay]]+Table15[[#This Row],[Overtime Pay]]+Table15[[#This Row],[Retro Pay]]</f>
        <v>30521.49</v>
      </c>
      <c r="G16" s="17">
        <v>80</v>
      </c>
    </row>
    <row r="17" spans="1:7" x14ac:dyDescent="0.25">
      <c r="A17" s="5" t="s">
        <v>17</v>
      </c>
      <c r="B17" s="2" t="s">
        <v>59</v>
      </c>
      <c r="C17" s="11">
        <v>38172.53</v>
      </c>
      <c r="D17" s="11">
        <v>1654.58</v>
      </c>
      <c r="E17" s="11">
        <v>500</v>
      </c>
      <c r="F17" s="11">
        <f>Table15[[#This Row],[Regular Pay]]+Table15[[#This Row],[Overtime Pay]]+Table15[[#This Row],[Retro Pay]]</f>
        <v>40327.11</v>
      </c>
      <c r="G17" s="17">
        <v>80</v>
      </c>
    </row>
    <row r="18" spans="1:7" x14ac:dyDescent="0.25">
      <c r="A18" s="5" t="s">
        <v>18</v>
      </c>
      <c r="B18" s="2" t="s">
        <v>63</v>
      </c>
      <c r="C18" s="11">
        <v>33003.33</v>
      </c>
      <c r="D18" s="11">
        <v>2901.03</v>
      </c>
      <c r="E18" s="11">
        <v>500</v>
      </c>
      <c r="F18" s="11">
        <f>Table15[[#This Row],[Regular Pay]]+Table15[[#This Row],[Overtime Pay]]+Table15[[#This Row],[Retro Pay]]</f>
        <v>36404.36</v>
      </c>
      <c r="G18" s="17">
        <v>80</v>
      </c>
    </row>
    <row r="19" spans="1:7" x14ac:dyDescent="0.25">
      <c r="A19" s="5" t="s">
        <v>19</v>
      </c>
      <c r="B19" s="2" t="s">
        <v>59</v>
      </c>
      <c r="C19" s="11">
        <v>30832.400000000001</v>
      </c>
      <c r="D19" s="11">
        <v>3885.88</v>
      </c>
      <c r="E19" s="11">
        <v>500</v>
      </c>
      <c r="F19" s="11">
        <f>Table15[[#This Row],[Regular Pay]]+Table15[[#This Row],[Overtime Pay]]+Table15[[#This Row],[Retro Pay]]</f>
        <v>35218.28</v>
      </c>
      <c r="G19" s="17">
        <v>40</v>
      </c>
    </row>
    <row r="20" spans="1:7" x14ac:dyDescent="0.25">
      <c r="A20" s="5" t="s">
        <v>20</v>
      </c>
      <c r="B20" s="2" t="s">
        <v>68</v>
      </c>
      <c r="C20" s="11">
        <v>33582.449999999997</v>
      </c>
      <c r="D20" s="11">
        <v>4394.16</v>
      </c>
      <c r="E20" s="11">
        <v>500</v>
      </c>
      <c r="F20" s="11">
        <f>Table15[[#This Row],[Regular Pay]]+Table15[[#This Row],[Overtime Pay]]+Table15[[#This Row],[Retro Pay]]</f>
        <v>38476.61</v>
      </c>
      <c r="G20" s="17">
        <v>40</v>
      </c>
    </row>
    <row r="21" spans="1:7" x14ac:dyDescent="0.25">
      <c r="A21" s="5" t="s">
        <v>21</v>
      </c>
      <c r="B21" s="2" t="s">
        <v>66</v>
      </c>
      <c r="C21" s="11">
        <v>24856.05</v>
      </c>
      <c r="D21" s="11">
        <v>171.25</v>
      </c>
      <c r="E21" s="11">
        <v>500</v>
      </c>
      <c r="F21" s="11">
        <f>Table15[[#This Row],[Regular Pay]]+Table15[[#This Row],[Overtime Pay]]+Table15[[#This Row],[Retro Pay]]</f>
        <v>25527.3</v>
      </c>
      <c r="G21" s="17">
        <v>40</v>
      </c>
    </row>
    <row r="22" spans="1:7" x14ac:dyDescent="0.25">
      <c r="A22" s="5" t="s">
        <v>22</v>
      </c>
      <c r="B22" s="2" t="s">
        <v>69</v>
      </c>
      <c r="C22" s="11">
        <v>29554.04</v>
      </c>
      <c r="D22" s="11">
        <v>3655.42</v>
      </c>
      <c r="E22" s="11">
        <v>500</v>
      </c>
      <c r="F22" s="11">
        <f>Table15[[#This Row],[Regular Pay]]+Table15[[#This Row],[Overtime Pay]]+Table15[[#This Row],[Retro Pay]]</f>
        <v>33709.46</v>
      </c>
      <c r="G22" s="17">
        <v>40</v>
      </c>
    </row>
    <row r="23" spans="1:7" x14ac:dyDescent="0.25">
      <c r="A23" s="5" t="s">
        <v>23</v>
      </c>
      <c r="B23" s="2" t="s">
        <v>63</v>
      </c>
      <c r="C23" s="11">
        <v>29322.55</v>
      </c>
      <c r="D23" s="11">
        <v>2437.27</v>
      </c>
      <c r="E23" s="11">
        <v>500</v>
      </c>
      <c r="F23" s="11">
        <f>Table15[[#This Row],[Regular Pay]]+Table15[[#This Row],[Overtime Pay]]+Table15[[#This Row],[Retro Pay]]</f>
        <v>32259.82</v>
      </c>
      <c r="G23" s="17">
        <v>40</v>
      </c>
    </row>
    <row r="24" spans="1:7" x14ac:dyDescent="0.25">
      <c r="A24" s="5" t="s">
        <v>24</v>
      </c>
      <c r="B24" s="2" t="s">
        <v>59</v>
      </c>
      <c r="C24" s="11">
        <v>13005.36</v>
      </c>
      <c r="D24" s="11">
        <v>1144.58</v>
      </c>
      <c r="E24" s="11"/>
      <c r="F24" s="11">
        <f>Table15[[#This Row],[Regular Pay]]+Table15[[#This Row],[Overtime Pay]]+Table15[[#This Row],[Retro Pay]]</f>
        <v>14149.94</v>
      </c>
      <c r="G24" s="17">
        <v>40</v>
      </c>
    </row>
    <row r="25" spans="1:7" x14ac:dyDescent="0.25">
      <c r="A25" s="5" t="s">
        <v>25</v>
      </c>
      <c r="B25" s="2" t="s">
        <v>70</v>
      </c>
      <c r="C25" s="11">
        <v>30356.76</v>
      </c>
      <c r="D25" s="11">
        <v>1017.37</v>
      </c>
      <c r="E25" s="11">
        <v>500</v>
      </c>
      <c r="F25" s="11">
        <f>Table15[[#This Row],[Regular Pay]]+Table15[[#This Row],[Overtime Pay]]+Table15[[#This Row],[Retro Pay]]</f>
        <v>31874.129999999997</v>
      </c>
      <c r="G25" s="17">
        <v>40</v>
      </c>
    </row>
    <row r="26" spans="1:7" x14ac:dyDescent="0.25">
      <c r="A26" s="5" t="s">
        <v>26</v>
      </c>
      <c r="B26" s="2" t="s">
        <v>71</v>
      </c>
      <c r="C26" s="11">
        <v>28570.22</v>
      </c>
      <c r="D26" s="11">
        <v>2861.24</v>
      </c>
      <c r="E26" s="11">
        <v>500</v>
      </c>
      <c r="F26" s="11">
        <f>Table15[[#This Row],[Regular Pay]]+Table15[[#This Row],[Overtime Pay]]+Table15[[#This Row],[Retro Pay]]</f>
        <v>31931.46</v>
      </c>
      <c r="G26" s="17">
        <v>40</v>
      </c>
    </row>
    <row r="27" spans="1:7" x14ac:dyDescent="0.25">
      <c r="A27" s="5" t="s">
        <v>78</v>
      </c>
      <c r="B27" s="2" t="s">
        <v>76</v>
      </c>
      <c r="C27" s="11">
        <v>6000</v>
      </c>
      <c r="D27" s="11"/>
      <c r="E27" s="11"/>
      <c r="F27" s="26">
        <f>Table15[[#This Row],[Regular Pay]]+Table15[[#This Row],[Overtime Pay]]+Table15[[#This Row],[Retro Pay]]</f>
        <v>6000</v>
      </c>
      <c r="G27" s="17">
        <v>0</v>
      </c>
    </row>
    <row r="28" spans="1:7" x14ac:dyDescent="0.25">
      <c r="A28" s="5" t="s">
        <v>27</v>
      </c>
      <c r="B28" s="2" t="s">
        <v>59</v>
      </c>
      <c r="C28" s="11">
        <v>25810.27</v>
      </c>
      <c r="D28" s="11">
        <v>3545.73</v>
      </c>
      <c r="E28" s="11">
        <v>500</v>
      </c>
      <c r="F28" s="11">
        <f>Table15[[#This Row],[Regular Pay]]+Table15[[#This Row],[Overtime Pay]]+Table15[[#This Row],[Retro Pay]]</f>
        <v>29856</v>
      </c>
      <c r="G28" s="17">
        <v>0</v>
      </c>
    </row>
    <row r="29" spans="1:7" x14ac:dyDescent="0.25">
      <c r="A29" s="5" t="s">
        <v>28</v>
      </c>
      <c r="B29" s="2" t="s">
        <v>66</v>
      </c>
      <c r="C29" s="11">
        <v>22445.59</v>
      </c>
      <c r="D29" s="11">
        <v>263.18</v>
      </c>
      <c r="E29" s="11">
        <v>500</v>
      </c>
      <c r="F29" s="11">
        <f>Table15[[#This Row],[Regular Pay]]+Table15[[#This Row],[Overtime Pay]]+Table15[[#This Row],[Retro Pay]]</f>
        <v>23208.77</v>
      </c>
      <c r="G29" s="17">
        <v>0</v>
      </c>
    </row>
    <row r="30" spans="1:7" x14ac:dyDescent="0.25">
      <c r="A30" s="5" t="s">
        <v>29</v>
      </c>
      <c r="B30" s="2" t="s">
        <v>66</v>
      </c>
      <c r="C30" s="11">
        <v>21693.439999999999</v>
      </c>
      <c r="D30" s="11">
        <v>264.7</v>
      </c>
      <c r="E30" s="11">
        <v>500</v>
      </c>
      <c r="F30" s="11">
        <f>Table15[[#This Row],[Regular Pay]]+Table15[[#This Row],[Overtime Pay]]+Table15[[#This Row],[Retro Pay]]</f>
        <v>22458.14</v>
      </c>
      <c r="G30" s="17">
        <v>0</v>
      </c>
    </row>
    <row r="31" spans="1:7" x14ac:dyDescent="0.25">
      <c r="A31" s="5" t="s">
        <v>30</v>
      </c>
      <c r="B31" s="2" t="s">
        <v>59</v>
      </c>
      <c r="C31" s="11">
        <v>16014.67</v>
      </c>
      <c r="D31" s="11">
        <v>1221.52</v>
      </c>
      <c r="E31" s="11">
        <v>375</v>
      </c>
      <c r="F31" s="11">
        <f>Table15[[#This Row],[Regular Pay]]+Table15[[#This Row],[Overtime Pay]]+Table15[[#This Row],[Retro Pay]]</f>
        <v>17611.189999999999</v>
      </c>
      <c r="G31" s="17">
        <v>0</v>
      </c>
    </row>
    <row r="32" spans="1:7" x14ac:dyDescent="0.25">
      <c r="A32" s="5" t="s">
        <v>31</v>
      </c>
      <c r="B32" s="2" t="s">
        <v>72</v>
      </c>
      <c r="C32" s="11">
        <v>5976.16</v>
      </c>
      <c r="D32" s="11">
        <v>0</v>
      </c>
      <c r="E32" s="11">
        <v>0</v>
      </c>
      <c r="F32" s="11">
        <f>Table15[[#This Row],[Regular Pay]]+Table15[[#This Row],[Overtime Pay]]+Table15[[#This Row],[Retro Pay]]</f>
        <v>5976.16</v>
      </c>
      <c r="G32" s="17">
        <v>0</v>
      </c>
    </row>
    <row r="33" spans="1:7" x14ac:dyDescent="0.25">
      <c r="A33" s="5" t="s">
        <v>32</v>
      </c>
      <c r="B33" s="2" t="s">
        <v>73</v>
      </c>
      <c r="C33" s="11">
        <v>9957.81</v>
      </c>
      <c r="D33" s="11">
        <v>434.27</v>
      </c>
      <c r="E33" s="11">
        <v>250</v>
      </c>
      <c r="F33" s="11">
        <f>Table15[[#This Row],[Regular Pay]]+Table15[[#This Row],[Overtime Pay]]+Table15[[#This Row],[Retro Pay]]</f>
        <v>10642.08</v>
      </c>
      <c r="G33" s="17">
        <v>0</v>
      </c>
    </row>
    <row r="34" spans="1:7" x14ac:dyDescent="0.25">
      <c r="A34" s="5" t="s">
        <v>33</v>
      </c>
      <c r="B34" s="2" t="s">
        <v>62</v>
      </c>
      <c r="C34" s="11">
        <v>6719.28</v>
      </c>
      <c r="D34" s="11">
        <v>0</v>
      </c>
      <c r="E34" s="11">
        <v>250</v>
      </c>
      <c r="F34" s="11">
        <f>Table15[[#This Row],[Regular Pay]]+Table15[[#This Row],[Overtime Pay]]+Table15[[#This Row],[Retro Pay]]</f>
        <v>6969.28</v>
      </c>
      <c r="G34" s="17">
        <v>0</v>
      </c>
    </row>
    <row r="35" spans="1:7" x14ac:dyDescent="0.25">
      <c r="A35" s="5" t="s">
        <v>34</v>
      </c>
      <c r="B35" s="2" t="s">
        <v>72</v>
      </c>
      <c r="C35" s="11">
        <v>1578</v>
      </c>
      <c r="D35" s="11">
        <v>0</v>
      </c>
      <c r="E35" s="11">
        <v>125</v>
      </c>
      <c r="F35" s="11">
        <f>Table15[[#This Row],[Regular Pay]]+Table15[[#This Row],[Overtime Pay]]+Table15[[#This Row],[Retro Pay]]</f>
        <v>1703</v>
      </c>
      <c r="G35" s="18">
        <v>0</v>
      </c>
    </row>
    <row r="37" spans="1:7" x14ac:dyDescent="0.25">
      <c r="C37" s="8">
        <f>SUM(C2:C35)</f>
        <v>870180.47000000009</v>
      </c>
      <c r="D37" s="12">
        <f t="shared" ref="D37:E37" si="0">SUM(D2:D35)</f>
        <v>53417.119999999995</v>
      </c>
      <c r="E37" s="12">
        <f t="shared" si="0"/>
        <v>11000</v>
      </c>
      <c r="F37" s="8">
        <f>SUM(F2:F35)</f>
        <v>934597.58999999985</v>
      </c>
    </row>
    <row r="38" spans="1:7" x14ac:dyDescent="0.25">
      <c r="C38" s="8"/>
      <c r="D38" s="12"/>
      <c r="E38" s="12"/>
      <c r="F38" s="8"/>
    </row>
    <row r="39" spans="1:7" x14ac:dyDescent="0.25">
      <c r="B39" s="19" t="s">
        <v>53</v>
      </c>
      <c r="C39" s="19"/>
      <c r="D39" s="19"/>
      <c r="E39" s="19"/>
      <c r="F39" s="19"/>
    </row>
    <row r="40" spans="1:7" x14ac:dyDescent="0.25">
      <c r="B40" s="19" t="s">
        <v>52</v>
      </c>
      <c r="C40" s="19"/>
      <c r="D40" s="19"/>
      <c r="E40" s="19"/>
      <c r="F40" s="19"/>
    </row>
    <row r="43" spans="1:7" x14ac:dyDescent="0.25">
      <c r="C43" s="8"/>
      <c r="F43" s="8"/>
    </row>
  </sheetData>
  <pageMargins left="0.7" right="0.7" top="0.75" bottom="0.75" header="0.3" footer="0.3"/>
  <pageSetup orientation="portrait" horizontalDpi="4294967295" verticalDpi="4294967295" r:id="rId1"/>
  <headerFooter>
    <oddHeader xml:space="preserve">&amp;C2017 Employee Gross Wages
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2319D-E9C5-499A-B5A2-D23D6AF68CB2}">
  <dimension ref="A1:G39"/>
  <sheetViews>
    <sheetView zoomScaleNormal="100" workbookViewId="0">
      <selection activeCell="I7" sqref="I7"/>
    </sheetView>
  </sheetViews>
  <sheetFormatPr defaultRowHeight="15" x14ac:dyDescent="0.25"/>
  <cols>
    <col min="1" max="1" width="11" customWidth="1"/>
    <col min="2" max="2" width="80" bestFit="1" customWidth="1"/>
    <col min="3" max="3" width="13.5703125" bestFit="1" customWidth="1"/>
    <col min="4" max="4" width="15.42578125" bestFit="1" customWidth="1"/>
    <col min="5" max="5" width="11.7109375" bestFit="1" customWidth="1"/>
    <col min="6" max="6" width="12.5703125" bestFit="1" customWidth="1"/>
    <col min="7" max="7" width="11" bestFit="1" customWidth="1"/>
  </cols>
  <sheetData>
    <row r="1" spans="1:7" x14ac:dyDescent="0.25">
      <c r="A1" s="4" t="s">
        <v>48</v>
      </c>
      <c r="B1" s="1" t="s">
        <v>55</v>
      </c>
      <c r="C1" t="s">
        <v>45</v>
      </c>
      <c r="D1" t="s">
        <v>46</v>
      </c>
      <c r="E1" t="s">
        <v>47</v>
      </c>
      <c r="F1" t="s">
        <v>50</v>
      </c>
      <c r="G1" t="s">
        <v>54</v>
      </c>
    </row>
    <row r="2" spans="1:7" x14ac:dyDescent="0.25">
      <c r="A2" s="6" t="s">
        <v>2</v>
      </c>
      <c r="B2" s="3" t="s">
        <v>57</v>
      </c>
      <c r="C2" s="7">
        <v>52225.52</v>
      </c>
      <c r="D2" s="7">
        <v>11626.16</v>
      </c>
      <c r="E2" s="7">
        <v>500</v>
      </c>
      <c r="F2" s="7">
        <f>Table17[[#This Row],[Regular Pay]]+Table17[[#This Row],[Overtime Pay]]+Table17[[#This Row],[Retro Pay]]</f>
        <v>64351.679999999993</v>
      </c>
      <c r="G2" s="20">
        <v>200</v>
      </c>
    </row>
    <row r="3" spans="1:7" x14ac:dyDescent="0.25">
      <c r="A3" s="9" t="s">
        <v>3</v>
      </c>
      <c r="B3" s="10" t="s">
        <v>58</v>
      </c>
      <c r="C3" s="7">
        <v>3733.14</v>
      </c>
      <c r="D3" s="7">
        <v>0</v>
      </c>
      <c r="E3" s="7">
        <v>0</v>
      </c>
      <c r="F3" s="7">
        <f>Table17[[#This Row],[Regular Pay]]+Table17[[#This Row],[Overtime Pay]]+Table17[[#This Row],[Retro Pay]]</f>
        <v>3733.14</v>
      </c>
      <c r="G3" s="20">
        <v>0</v>
      </c>
    </row>
    <row r="4" spans="1:7" x14ac:dyDescent="0.25">
      <c r="A4" s="5" t="s">
        <v>4</v>
      </c>
      <c r="B4" s="2" t="s">
        <v>56</v>
      </c>
      <c r="C4" s="7">
        <v>64230.52</v>
      </c>
      <c r="D4" s="7"/>
      <c r="E4" s="7">
        <v>500</v>
      </c>
      <c r="F4" s="7">
        <f>Table17[[#This Row],[Regular Pay]]+Table17[[#This Row],[Overtime Pay]]+Table17[[#This Row],[Retro Pay]]</f>
        <v>64730.52</v>
      </c>
      <c r="G4" s="20">
        <v>160</v>
      </c>
    </row>
    <row r="5" spans="1:7" x14ac:dyDescent="0.25">
      <c r="A5" s="5" t="s">
        <v>7</v>
      </c>
      <c r="B5" s="2" t="s">
        <v>60</v>
      </c>
      <c r="C5" s="7">
        <v>46568.56</v>
      </c>
      <c r="D5" s="7">
        <v>3494.69</v>
      </c>
      <c r="E5" s="7">
        <v>500</v>
      </c>
      <c r="F5" s="7">
        <f>Table17[[#This Row],[Regular Pay]]+Table17[[#This Row],[Overtime Pay]]+Table17[[#This Row],[Retro Pay]]</f>
        <v>50563.25</v>
      </c>
      <c r="G5" s="20">
        <v>200</v>
      </c>
    </row>
    <row r="6" spans="1:7" x14ac:dyDescent="0.25">
      <c r="A6" s="5" t="s">
        <v>75</v>
      </c>
      <c r="B6" s="2" t="s">
        <v>76</v>
      </c>
      <c r="C6" s="7">
        <v>6000</v>
      </c>
      <c r="D6" s="7"/>
      <c r="E6" s="7"/>
      <c r="F6" s="7">
        <f>Table17[[#This Row],[Regular Pay]]+Table17[[#This Row],[Overtime Pay]]+Table17[[#This Row],[Retro Pay]]</f>
        <v>6000</v>
      </c>
      <c r="G6" s="20">
        <v>0</v>
      </c>
    </row>
    <row r="7" spans="1:7" x14ac:dyDescent="0.25">
      <c r="A7" s="5" t="s">
        <v>8</v>
      </c>
      <c r="B7" s="2" t="s">
        <v>61</v>
      </c>
      <c r="C7" s="7">
        <v>32587.439999999999</v>
      </c>
      <c r="D7" s="7">
        <v>399.39</v>
      </c>
      <c r="E7" s="7">
        <v>500</v>
      </c>
      <c r="F7" s="7">
        <f>Table17[[#This Row],[Regular Pay]]+Table17[[#This Row],[Overtime Pay]]+Table17[[#This Row],[Retro Pay]]</f>
        <v>33486.83</v>
      </c>
      <c r="G7" s="20">
        <v>120</v>
      </c>
    </row>
    <row r="8" spans="1:7" x14ac:dyDescent="0.25">
      <c r="A8" s="5" t="s">
        <v>11</v>
      </c>
      <c r="B8" s="2" t="s">
        <v>64</v>
      </c>
      <c r="C8" s="7">
        <v>46700.800000000003</v>
      </c>
      <c r="D8" s="7">
        <v>5228.3500000000004</v>
      </c>
      <c r="E8" s="7">
        <v>500</v>
      </c>
      <c r="F8" s="7">
        <f>Table17[[#This Row],[Regular Pay]]+Table17[[#This Row],[Overtime Pay]]+Table17[[#This Row],[Retro Pay]]</f>
        <v>52429.15</v>
      </c>
      <c r="G8" s="20">
        <v>120</v>
      </c>
    </row>
    <row r="9" spans="1:7" x14ac:dyDescent="0.25">
      <c r="A9" s="5" t="s">
        <v>12</v>
      </c>
      <c r="B9" s="2" t="s">
        <v>65</v>
      </c>
      <c r="C9" s="7">
        <v>38267.32</v>
      </c>
      <c r="D9" s="7">
        <v>4648.12</v>
      </c>
      <c r="E9" s="7">
        <v>500</v>
      </c>
      <c r="F9" s="7">
        <f>Table17[[#This Row],[Regular Pay]]+Table17[[#This Row],[Overtime Pay]]+Table17[[#This Row],[Retro Pay]]</f>
        <v>43415.44</v>
      </c>
      <c r="G9" s="20">
        <v>80</v>
      </c>
    </row>
    <row r="10" spans="1:7" x14ac:dyDescent="0.25">
      <c r="A10" s="5" t="s">
        <v>77</v>
      </c>
      <c r="B10" s="2" t="s">
        <v>76</v>
      </c>
      <c r="C10" s="7">
        <v>6000</v>
      </c>
      <c r="D10" s="7"/>
      <c r="E10" s="7"/>
      <c r="F10" s="7">
        <f>Table17[[#This Row],[Regular Pay]]+Table17[[#This Row],[Overtime Pay]]+Table17[[#This Row],[Retro Pay]]</f>
        <v>6000</v>
      </c>
      <c r="G10" s="20">
        <v>0</v>
      </c>
    </row>
    <row r="11" spans="1:7" x14ac:dyDescent="0.25">
      <c r="A11" s="5" t="s">
        <v>15</v>
      </c>
      <c r="B11" s="2" t="s">
        <v>67</v>
      </c>
      <c r="C11" s="7">
        <v>31848.34</v>
      </c>
      <c r="D11" s="7">
        <v>505.13</v>
      </c>
      <c r="E11" s="7">
        <v>500</v>
      </c>
      <c r="F11" s="7">
        <f>Table17[[#This Row],[Regular Pay]]+Table17[[#This Row],[Overtime Pay]]+Table17[[#This Row],[Retro Pay]]</f>
        <v>32853.47</v>
      </c>
      <c r="G11" s="20">
        <v>80</v>
      </c>
    </row>
    <row r="12" spans="1:7" x14ac:dyDescent="0.25">
      <c r="A12" s="5" t="s">
        <v>17</v>
      </c>
      <c r="B12" s="2" t="s">
        <v>59</v>
      </c>
      <c r="C12" s="7">
        <v>38802.449999999997</v>
      </c>
      <c r="D12" s="7">
        <v>2415.35</v>
      </c>
      <c r="E12" s="7">
        <v>500</v>
      </c>
      <c r="F12" s="7">
        <f>Table17[[#This Row],[Regular Pay]]+Table17[[#This Row],[Overtime Pay]]+Table17[[#This Row],[Retro Pay]]</f>
        <v>41717.799999999996</v>
      </c>
      <c r="G12" s="20">
        <v>80</v>
      </c>
    </row>
    <row r="13" spans="1:7" x14ac:dyDescent="0.25">
      <c r="A13" s="5" t="s">
        <v>18</v>
      </c>
      <c r="B13" s="2" t="s">
        <v>63</v>
      </c>
      <c r="C13" s="7">
        <v>2349.2800000000002</v>
      </c>
      <c r="D13" s="7">
        <v>0</v>
      </c>
      <c r="E13" s="7">
        <v>0</v>
      </c>
      <c r="F13" s="7">
        <f>Table17[[#This Row],[Regular Pay]]+Table17[[#This Row],[Overtime Pay]]+Table17[[#This Row],[Retro Pay]]</f>
        <v>2349.2800000000002</v>
      </c>
      <c r="G13" s="20">
        <v>80</v>
      </c>
    </row>
    <row r="14" spans="1:7" x14ac:dyDescent="0.25">
      <c r="A14" s="5" t="s">
        <v>19</v>
      </c>
      <c r="B14" s="2" t="s">
        <v>59</v>
      </c>
      <c r="C14" s="7">
        <v>34076.14</v>
      </c>
      <c r="D14" s="7">
        <v>3234.33</v>
      </c>
      <c r="E14" s="7">
        <v>500</v>
      </c>
      <c r="F14" s="7">
        <f>Table17[[#This Row],[Regular Pay]]+Table17[[#This Row],[Overtime Pay]]+Table17[[#This Row],[Retro Pay]]</f>
        <v>37810.47</v>
      </c>
      <c r="G14" s="20">
        <v>80</v>
      </c>
    </row>
    <row r="15" spans="1:7" x14ac:dyDescent="0.25">
      <c r="A15" s="5" t="s">
        <v>20</v>
      </c>
      <c r="B15" s="2" t="s">
        <v>68</v>
      </c>
      <c r="C15" s="7">
        <v>35750.47</v>
      </c>
      <c r="D15" s="7">
        <v>7252.13</v>
      </c>
      <c r="E15" s="7">
        <v>500</v>
      </c>
      <c r="F15" s="7">
        <f>Table17[[#This Row],[Regular Pay]]+Table17[[#This Row],[Overtime Pay]]+Table17[[#This Row],[Retro Pay]]</f>
        <v>43502.6</v>
      </c>
      <c r="G15" s="20">
        <v>80</v>
      </c>
    </row>
    <row r="16" spans="1:7" x14ac:dyDescent="0.25">
      <c r="A16" s="5" t="s">
        <v>21</v>
      </c>
      <c r="B16" s="2" t="s">
        <v>66</v>
      </c>
      <c r="C16" s="7">
        <v>22176.51</v>
      </c>
      <c r="D16" s="7">
        <v>98.02</v>
      </c>
      <c r="E16" s="7">
        <v>500</v>
      </c>
      <c r="F16" s="7">
        <f>Table17[[#This Row],[Regular Pay]]+Table17[[#This Row],[Overtime Pay]]+Table17[[#This Row],[Retro Pay]]</f>
        <v>22774.53</v>
      </c>
      <c r="G16" s="20">
        <v>40</v>
      </c>
    </row>
    <row r="17" spans="1:7" x14ac:dyDescent="0.25">
      <c r="A17" s="5" t="s">
        <v>22</v>
      </c>
      <c r="B17" s="2" t="s">
        <v>69</v>
      </c>
      <c r="C17" s="7">
        <v>32309.72</v>
      </c>
      <c r="D17" s="7">
        <v>7476.99</v>
      </c>
      <c r="E17" s="7">
        <v>500</v>
      </c>
      <c r="F17" s="7">
        <f>Table17[[#This Row],[Regular Pay]]+Table17[[#This Row],[Overtime Pay]]+Table17[[#This Row],[Retro Pay]]</f>
        <v>40286.71</v>
      </c>
      <c r="G17" s="20">
        <v>40</v>
      </c>
    </row>
    <row r="18" spans="1:7" x14ac:dyDescent="0.25">
      <c r="A18" s="5" t="s">
        <v>23</v>
      </c>
      <c r="B18" s="2" t="s">
        <v>63</v>
      </c>
      <c r="C18" s="7">
        <v>30702.04</v>
      </c>
      <c r="D18" s="7">
        <v>3977.48</v>
      </c>
      <c r="E18" s="7">
        <v>500</v>
      </c>
      <c r="F18" s="7">
        <f>Table17[[#This Row],[Regular Pay]]+Table17[[#This Row],[Overtime Pay]]+Table17[[#This Row],[Retro Pay]]</f>
        <v>35179.520000000004</v>
      </c>
      <c r="G18" s="20">
        <v>40</v>
      </c>
    </row>
    <row r="19" spans="1:7" x14ac:dyDescent="0.25">
      <c r="A19" s="5" t="s">
        <v>25</v>
      </c>
      <c r="B19" s="2" t="s">
        <v>70</v>
      </c>
      <c r="C19" s="7">
        <v>32453.88</v>
      </c>
      <c r="D19" s="7">
        <v>2532.9899999999998</v>
      </c>
      <c r="E19" s="7">
        <v>500</v>
      </c>
      <c r="F19" s="7">
        <f>Table17[[#This Row],[Regular Pay]]+Table17[[#This Row],[Overtime Pay]]+Table17[[#This Row],[Retro Pay]]</f>
        <v>35486.870000000003</v>
      </c>
      <c r="G19" s="20">
        <v>40</v>
      </c>
    </row>
    <row r="20" spans="1:7" x14ac:dyDescent="0.25">
      <c r="A20" s="5" t="s">
        <v>26</v>
      </c>
      <c r="B20" s="2" t="s">
        <v>71</v>
      </c>
      <c r="C20" s="7">
        <v>29713.040000000001</v>
      </c>
      <c r="D20" s="7">
        <v>4614.46</v>
      </c>
      <c r="E20" s="7">
        <v>500</v>
      </c>
      <c r="F20" s="7">
        <f>Table17[[#This Row],[Regular Pay]]+Table17[[#This Row],[Overtime Pay]]+Table17[[#This Row],[Retro Pay]]</f>
        <v>34827.5</v>
      </c>
      <c r="G20" s="20">
        <v>40</v>
      </c>
    </row>
    <row r="21" spans="1:7" x14ac:dyDescent="0.25">
      <c r="A21" s="5" t="s">
        <v>78</v>
      </c>
      <c r="B21" s="2" t="s">
        <v>76</v>
      </c>
      <c r="C21" s="7">
        <v>6000</v>
      </c>
      <c r="D21" s="7"/>
      <c r="E21" s="7"/>
      <c r="F21" s="7">
        <f>Table17[[#This Row],[Regular Pay]]+Table17[[#This Row],[Overtime Pay]]+Table17[[#This Row],[Retro Pay]]</f>
        <v>6000</v>
      </c>
      <c r="G21" s="20">
        <v>0</v>
      </c>
    </row>
    <row r="22" spans="1:7" x14ac:dyDescent="0.25">
      <c r="A22" s="5" t="s">
        <v>27</v>
      </c>
      <c r="B22" s="2" t="s">
        <v>59</v>
      </c>
      <c r="C22" s="7">
        <v>29606</v>
      </c>
      <c r="D22" s="7">
        <v>3634.26</v>
      </c>
      <c r="E22" s="7">
        <v>500</v>
      </c>
      <c r="F22" s="7">
        <f>Table17[[#This Row],[Regular Pay]]+Table17[[#This Row],[Overtime Pay]]+Table17[[#This Row],[Retro Pay]]</f>
        <v>33740.26</v>
      </c>
      <c r="G22" s="20">
        <v>40</v>
      </c>
    </row>
    <row r="23" spans="1:7" x14ac:dyDescent="0.25">
      <c r="A23" s="5" t="s">
        <v>28</v>
      </c>
      <c r="B23" s="2" t="s">
        <v>66</v>
      </c>
      <c r="C23" s="7">
        <v>28112.99</v>
      </c>
      <c r="D23" s="7">
        <v>187.47</v>
      </c>
      <c r="E23" s="7">
        <v>500</v>
      </c>
      <c r="F23" s="7">
        <f>Table17[[#This Row],[Regular Pay]]+Table17[[#This Row],[Overtime Pay]]+Table17[[#This Row],[Retro Pay]]</f>
        <v>28800.460000000003</v>
      </c>
      <c r="G23" s="20">
        <v>40</v>
      </c>
    </row>
    <row r="24" spans="1:7" x14ac:dyDescent="0.25">
      <c r="A24" s="5" t="s">
        <v>29</v>
      </c>
      <c r="B24" s="2" t="s">
        <v>66</v>
      </c>
      <c r="C24" s="7">
        <v>27723.31</v>
      </c>
      <c r="D24" s="7">
        <v>359.15</v>
      </c>
      <c r="E24" s="7">
        <v>500</v>
      </c>
      <c r="F24" s="7">
        <f>Table17[[#This Row],[Regular Pay]]+Table17[[#This Row],[Overtime Pay]]+Table17[[#This Row],[Retro Pay]]</f>
        <v>28582.460000000003</v>
      </c>
      <c r="G24" s="20">
        <v>40</v>
      </c>
    </row>
    <row r="25" spans="1:7" x14ac:dyDescent="0.25">
      <c r="A25" s="5" t="s">
        <v>30</v>
      </c>
      <c r="B25" s="2" t="s">
        <v>59</v>
      </c>
      <c r="C25" s="7">
        <v>9501.9</v>
      </c>
      <c r="D25" s="7">
        <v>1236.6500000000001</v>
      </c>
      <c r="E25" s="7">
        <v>0</v>
      </c>
      <c r="F25" s="7">
        <f>Table17[[#This Row],[Regular Pay]]+Table17[[#This Row],[Overtime Pay]]+Table17[[#This Row],[Retro Pay]]</f>
        <v>10738.55</v>
      </c>
      <c r="G25" s="20">
        <v>40</v>
      </c>
    </row>
    <row r="26" spans="1:7" x14ac:dyDescent="0.25">
      <c r="A26" s="5" t="s">
        <v>32</v>
      </c>
      <c r="B26" s="2" t="s">
        <v>73</v>
      </c>
      <c r="C26" s="7">
        <v>7260.8</v>
      </c>
      <c r="D26" s="7">
        <v>1831.86</v>
      </c>
      <c r="E26" s="7">
        <v>0</v>
      </c>
      <c r="F26" s="7">
        <f>Table17[[#This Row],[Regular Pay]]+Table17[[#This Row],[Overtime Pay]]+Table17[[#This Row],[Retro Pay]]</f>
        <v>9092.66</v>
      </c>
      <c r="G26" s="20">
        <v>40</v>
      </c>
    </row>
    <row r="27" spans="1:7" x14ac:dyDescent="0.25">
      <c r="A27" s="5" t="s">
        <v>33</v>
      </c>
      <c r="B27" s="2" t="s">
        <v>62</v>
      </c>
      <c r="C27" s="7">
        <v>30873.81</v>
      </c>
      <c r="D27" s="7">
        <v>43.72</v>
      </c>
      <c r="E27" s="7">
        <v>500</v>
      </c>
      <c r="F27" s="7">
        <f>Table17[[#This Row],[Regular Pay]]+Table17[[#This Row],[Overtime Pay]]+Table17[[#This Row],[Retro Pay]]</f>
        <v>31417.530000000002</v>
      </c>
      <c r="G27" s="20">
        <v>40</v>
      </c>
    </row>
    <row r="28" spans="1:7" x14ac:dyDescent="0.25">
      <c r="A28" s="5" t="s">
        <v>34</v>
      </c>
      <c r="B28" s="2" t="s">
        <v>72</v>
      </c>
      <c r="C28" s="7">
        <v>28957.74</v>
      </c>
      <c r="D28" s="7">
        <v>1828.16</v>
      </c>
      <c r="E28" s="7">
        <v>500</v>
      </c>
      <c r="F28" s="7">
        <f>Table17[[#This Row],[Regular Pay]]+Table17[[#This Row],[Overtime Pay]]+Table17[[#This Row],[Retro Pay]]</f>
        <v>31285.9</v>
      </c>
      <c r="G28" s="20">
        <v>0</v>
      </c>
    </row>
    <row r="29" spans="1:7" x14ac:dyDescent="0.25">
      <c r="A29" s="5" t="s">
        <v>35</v>
      </c>
      <c r="B29" s="2" t="s">
        <v>73</v>
      </c>
      <c r="C29" s="7">
        <v>25482.720000000001</v>
      </c>
      <c r="D29" s="7">
        <v>4392.3500000000004</v>
      </c>
      <c r="E29" s="7">
        <v>500</v>
      </c>
      <c r="F29" s="7">
        <f>Table17[[#This Row],[Regular Pay]]+Table17[[#This Row],[Overtime Pay]]+Table17[[#This Row],[Retro Pay]]</f>
        <v>30375.07</v>
      </c>
      <c r="G29" s="20">
        <v>0</v>
      </c>
    </row>
    <row r="30" spans="1:7" x14ac:dyDescent="0.25">
      <c r="A30" s="5" t="s">
        <v>36</v>
      </c>
      <c r="B30" s="2" t="s">
        <v>73</v>
      </c>
      <c r="C30" s="7">
        <v>24916.11</v>
      </c>
      <c r="D30" s="7">
        <v>1957.49</v>
      </c>
      <c r="E30" s="7">
        <v>500</v>
      </c>
      <c r="F30" s="7">
        <f>Table17[[#This Row],[Regular Pay]]+Table17[[#This Row],[Overtime Pay]]+Table17[[#This Row],[Retro Pay]]</f>
        <v>27373.600000000002</v>
      </c>
      <c r="G30" s="20">
        <v>0</v>
      </c>
    </row>
    <row r="31" spans="1:7" x14ac:dyDescent="0.25">
      <c r="A31" s="5" t="s">
        <v>37</v>
      </c>
      <c r="B31" s="2" t="s">
        <v>73</v>
      </c>
      <c r="C31" s="7">
        <v>19288.63</v>
      </c>
      <c r="D31" s="7">
        <v>921.19</v>
      </c>
      <c r="E31" s="7">
        <v>375</v>
      </c>
      <c r="F31" s="7">
        <f>Table17[[#This Row],[Regular Pay]]+Table17[[#This Row],[Overtime Pay]]+Table17[[#This Row],[Retro Pay]]</f>
        <v>20584.82</v>
      </c>
      <c r="G31" s="20">
        <v>0</v>
      </c>
    </row>
    <row r="32" spans="1:7" x14ac:dyDescent="0.25">
      <c r="A32" s="5" t="s">
        <v>38</v>
      </c>
      <c r="B32" s="2" t="s">
        <v>73</v>
      </c>
      <c r="C32" s="7">
        <v>13121.99</v>
      </c>
      <c r="D32" s="7">
        <v>869.81</v>
      </c>
      <c r="E32" s="7">
        <v>250</v>
      </c>
      <c r="F32" s="7">
        <f>Table17[[#This Row],[Regular Pay]]+Table17[[#This Row],[Overtime Pay]]+Table17[[#This Row],[Retro Pay]]</f>
        <v>14241.8</v>
      </c>
      <c r="G32" s="20">
        <v>0</v>
      </c>
    </row>
    <row r="33" spans="1:7" x14ac:dyDescent="0.25">
      <c r="A33" s="5" t="s">
        <v>39</v>
      </c>
      <c r="B33" s="2" t="s">
        <v>74</v>
      </c>
      <c r="C33" s="7">
        <v>2580.5700000000002</v>
      </c>
      <c r="D33" s="7">
        <v>0</v>
      </c>
      <c r="E33" s="7">
        <v>0</v>
      </c>
      <c r="F33" s="7">
        <f>Table17[[#This Row],[Regular Pay]]+Table17[[#This Row],[Overtime Pay]]+Table17[[#This Row],[Retro Pay]]</f>
        <v>2580.5700000000002</v>
      </c>
      <c r="G33" s="20">
        <v>0</v>
      </c>
    </row>
    <row r="34" spans="1:7" x14ac:dyDescent="0.25">
      <c r="A34" s="13"/>
      <c r="B34" s="14"/>
      <c r="C34" s="24"/>
      <c r="D34" s="24"/>
      <c r="E34" s="24"/>
      <c r="F34" s="24"/>
      <c r="G34" s="24"/>
    </row>
    <row r="36" spans="1:7" x14ac:dyDescent="0.25">
      <c r="C36" s="8">
        <f>SUM(C2:C33)</f>
        <v>839921.74000000022</v>
      </c>
      <c r="D36" s="12">
        <f>SUM(D2:D33)</f>
        <v>74765.700000000012</v>
      </c>
      <c r="E36" s="12">
        <f>SUM(E2:E33)</f>
        <v>11625</v>
      </c>
      <c r="F36" s="8">
        <f>SUM(F2:F33)</f>
        <v>926312.44</v>
      </c>
    </row>
    <row r="38" spans="1:7" x14ac:dyDescent="0.25">
      <c r="B38" s="19" t="s">
        <v>53</v>
      </c>
      <c r="C38" s="19"/>
      <c r="D38" s="19"/>
      <c r="E38" s="19"/>
      <c r="F38" s="19"/>
    </row>
    <row r="39" spans="1:7" x14ac:dyDescent="0.25">
      <c r="B39" s="19" t="s">
        <v>52</v>
      </c>
      <c r="C39" s="19"/>
      <c r="D39" s="19"/>
      <c r="E39" s="19"/>
      <c r="F39" s="19"/>
    </row>
  </sheetData>
  <pageMargins left="0.7" right="0.7" top="0.75" bottom="0.75" header="0.3" footer="0.3"/>
  <pageSetup orientation="portrait" horizontalDpi="4294967295" verticalDpi="4294967295" r:id="rId1"/>
  <headerFooter>
    <oddHeader xml:space="preserve">&amp;C2018 Employee Gross Wages
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4FDA8-D5D5-434D-95A1-41CBD7A9F294}">
  <dimension ref="A1:G35"/>
  <sheetViews>
    <sheetView zoomScaleNormal="100" workbookViewId="0">
      <selection activeCell="D33" sqref="D33"/>
    </sheetView>
  </sheetViews>
  <sheetFormatPr defaultRowHeight="15" x14ac:dyDescent="0.25"/>
  <cols>
    <col min="1" max="1" width="11" customWidth="1"/>
    <col min="2" max="2" width="80" bestFit="1" customWidth="1"/>
    <col min="3" max="3" width="13.5703125" bestFit="1" customWidth="1"/>
    <col min="4" max="4" width="15.42578125" bestFit="1" customWidth="1"/>
    <col min="5" max="5" width="11.7109375" bestFit="1" customWidth="1"/>
    <col min="6" max="6" width="12.5703125" bestFit="1" customWidth="1"/>
    <col min="7" max="7" width="16.7109375" bestFit="1" customWidth="1"/>
  </cols>
  <sheetData>
    <row r="1" spans="1:7" x14ac:dyDescent="0.25">
      <c r="A1" s="4" t="s">
        <v>48</v>
      </c>
      <c r="B1" s="1" t="s">
        <v>55</v>
      </c>
      <c r="C1" t="s">
        <v>45</v>
      </c>
      <c r="D1" t="s">
        <v>46</v>
      </c>
      <c r="E1" t="s">
        <v>47</v>
      </c>
      <c r="F1" t="s">
        <v>50</v>
      </c>
      <c r="G1" t="s">
        <v>51</v>
      </c>
    </row>
    <row r="2" spans="1:7" x14ac:dyDescent="0.25">
      <c r="A2" s="6" t="s">
        <v>2</v>
      </c>
      <c r="B2" s="3" t="s">
        <v>57</v>
      </c>
      <c r="C2" s="7">
        <v>52800.83</v>
      </c>
      <c r="D2" s="7">
        <v>9153.9500000000007</v>
      </c>
      <c r="E2" s="7">
        <v>500</v>
      </c>
      <c r="F2" s="7">
        <f>Table18[[#This Row],[Regular Pay]]+Table18[[#This Row],[Overtime Pay]]+Table18[[#This Row],[Retro Pay]]</f>
        <v>62454.78</v>
      </c>
      <c r="G2" s="20">
        <v>200</v>
      </c>
    </row>
    <row r="3" spans="1:7" x14ac:dyDescent="0.25">
      <c r="A3" s="5" t="s">
        <v>4</v>
      </c>
      <c r="B3" s="2" t="s">
        <v>56</v>
      </c>
      <c r="C3" s="7">
        <v>65240.95</v>
      </c>
      <c r="D3" s="7">
        <v>0</v>
      </c>
      <c r="E3" s="7">
        <v>500</v>
      </c>
      <c r="F3" s="7">
        <f>Table18[[#This Row],[Regular Pay]]+Table18[[#This Row],[Overtime Pay]]+Table18[[#This Row],[Retro Pay]]</f>
        <v>65740.95</v>
      </c>
      <c r="G3" s="20">
        <v>200</v>
      </c>
    </row>
    <row r="4" spans="1:7" x14ac:dyDescent="0.25">
      <c r="A4" s="5" t="s">
        <v>7</v>
      </c>
      <c r="B4" s="2" t="s">
        <v>60</v>
      </c>
      <c r="C4" s="7">
        <v>47042.32</v>
      </c>
      <c r="D4" s="7">
        <v>3194.6</v>
      </c>
      <c r="E4" s="7">
        <v>500</v>
      </c>
      <c r="F4" s="7">
        <f>Table18[[#This Row],[Regular Pay]]+Table18[[#This Row],[Overtime Pay]]+Table18[[#This Row],[Retro Pay]]</f>
        <v>50736.92</v>
      </c>
      <c r="G4" s="20">
        <v>200</v>
      </c>
    </row>
    <row r="5" spans="1:7" x14ac:dyDescent="0.25">
      <c r="A5" s="5" t="s">
        <v>75</v>
      </c>
      <c r="B5" s="2" t="s">
        <v>76</v>
      </c>
      <c r="C5" s="7">
        <v>6000</v>
      </c>
      <c r="D5" s="7"/>
      <c r="E5" s="7"/>
      <c r="F5" s="27">
        <f>Table18[[#This Row],[Regular Pay]]+Table18[[#This Row],[Overtime Pay]]+Table18[[#This Row],[Retro Pay]]</f>
        <v>6000</v>
      </c>
      <c r="G5" s="20">
        <v>0</v>
      </c>
    </row>
    <row r="6" spans="1:7" x14ac:dyDescent="0.25">
      <c r="A6" s="5" t="s">
        <v>8</v>
      </c>
      <c r="B6" s="2" t="s">
        <v>61</v>
      </c>
      <c r="C6" s="7">
        <v>30398.74</v>
      </c>
      <c r="D6" s="7">
        <v>139.88999999999999</v>
      </c>
      <c r="E6" s="7">
        <v>500</v>
      </c>
      <c r="F6" s="7">
        <f>Table18[[#This Row],[Regular Pay]]+Table18[[#This Row],[Overtime Pay]]+Table18[[#This Row],[Retro Pay]]</f>
        <v>31038.63</v>
      </c>
      <c r="G6" s="20">
        <v>120</v>
      </c>
    </row>
    <row r="7" spans="1:7" x14ac:dyDescent="0.25">
      <c r="A7" s="5" t="s">
        <v>11</v>
      </c>
      <c r="B7" s="2" t="s">
        <v>64</v>
      </c>
      <c r="C7" s="7">
        <v>47474.879999999997</v>
      </c>
      <c r="D7" s="7">
        <v>3644.1</v>
      </c>
      <c r="E7" s="7">
        <v>500</v>
      </c>
      <c r="F7" s="7">
        <f>Table18[[#This Row],[Regular Pay]]+Table18[[#This Row],[Overtime Pay]]+Table18[[#This Row],[Retro Pay]]</f>
        <v>51618.979999999996</v>
      </c>
      <c r="G7" s="20">
        <v>120</v>
      </c>
    </row>
    <row r="8" spans="1:7" x14ac:dyDescent="0.25">
      <c r="A8" s="5" t="s">
        <v>12</v>
      </c>
      <c r="B8" s="2" t="s">
        <v>65</v>
      </c>
      <c r="C8" s="7">
        <v>38833.03</v>
      </c>
      <c r="D8" s="7">
        <v>2982.67</v>
      </c>
      <c r="E8" s="7">
        <v>500</v>
      </c>
      <c r="F8" s="7">
        <f>Table18[[#This Row],[Regular Pay]]+Table18[[#This Row],[Overtime Pay]]+Table18[[#This Row],[Retro Pay]]</f>
        <v>42315.7</v>
      </c>
      <c r="G8" s="20">
        <v>120</v>
      </c>
    </row>
    <row r="9" spans="1:7" x14ac:dyDescent="0.25">
      <c r="A9" s="5" t="s">
        <v>77</v>
      </c>
      <c r="B9" s="2" t="s">
        <v>76</v>
      </c>
      <c r="C9" s="7">
        <v>6000</v>
      </c>
      <c r="D9" s="7"/>
      <c r="E9" s="7"/>
      <c r="F9" s="27">
        <f>Table18[[#This Row],[Regular Pay]]+Table18[[#This Row],[Overtime Pay]]+Table18[[#This Row],[Retro Pay]]</f>
        <v>6000</v>
      </c>
      <c r="G9" s="20">
        <v>0</v>
      </c>
    </row>
    <row r="10" spans="1:7" x14ac:dyDescent="0.25">
      <c r="A10" s="5" t="s">
        <v>15</v>
      </c>
      <c r="B10" s="2" t="s">
        <v>67</v>
      </c>
      <c r="C10" s="7">
        <v>31178.53</v>
      </c>
      <c r="D10" s="7">
        <v>225</v>
      </c>
      <c r="E10" s="7">
        <v>500</v>
      </c>
      <c r="F10" s="7">
        <f>Table18[[#This Row],[Regular Pay]]+Table18[[#This Row],[Overtime Pay]]+Table18[[#This Row],[Retro Pay]]</f>
        <v>31903.53</v>
      </c>
      <c r="G10" s="20">
        <v>80</v>
      </c>
    </row>
    <row r="11" spans="1:7" x14ac:dyDescent="0.25">
      <c r="A11" s="5" t="s">
        <v>17</v>
      </c>
      <c r="B11" s="2" t="s">
        <v>59</v>
      </c>
      <c r="C11" s="7">
        <v>36929.370000000003</v>
      </c>
      <c r="D11" s="7">
        <v>2622.14</v>
      </c>
      <c r="E11" s="7">
        <v>500</v>
      </c>
      <c r="F11" s="7">
        <f>Table18[[#This Row],[Regular Pay]]+Table18[[#This Row],[Overtime Pay]]+Table18[[#This Row],[Retro Pay]]</f>
        <v>40051.51</v>
      </c>
      <c r="G11" s="20">
        <v>80</v>
      </c>
    </row>
    <row r="12" spans="1:7" x14ac:dyDescent="0.25">
      <c r="A12" s="5" t="s">
        <v>19</v>
      </c>
      <c r="B12" s="2" t="s">
        <v>59</v>
      </c>
      <c r="C12" s="7">
        <v>34341.269999999997</v>
      </c>
      <c r="D12" s="7">
        <v>5285.1</v>
      </c>
      <c r="E12" s="7">
        <v>500</v>
      </c>
      <c r="F12" s="7">
        <f>Table18[[#This Row],[Regular Pay]]+Table18[[#This Row],[Overtime Pay]]+Table18[[#This Row],[Retro Pay]]</f>
        <v>40126.369999999995</v>
      </c>
      <c r="G12" s="20">
        <v>80</v>
      </c>
    </row>
    <row r="13" spans="1:7" x14ac:dyDescent="0.25">
      <c r="A13" s="5" t="s">
        <v>20</v>
      </c>
      <c r="B13" s="2" t="s">
        <v>68</v>
      </c>
      <c r="C13" s="7">
        <v>36671.67</v>
      </c>
      <c r="D13" s="7">
        <v>3226.25</v>
      </c>
      <c r="E13" s="7">
        <v>500</v>
      </c>
      <c r="F13" s="7">
        <f>Table18[[#This Row],[Regular Pay]]+Table18[[#This Row],[Overtime Pay]]+Table18[[#This Row],[Retro Pay]]</f>
        <v>40397.919999999998</v>
      </c>
      <c r="G13" s="20">
        <v>80</v>
      </c>
    </row>
    <row r="14" spans="1:7" x14ac:dyDescent="0.25">
      <c r="A14" s="5" t="s">
        <v>21</v>
      </c>
      <c r="B14" s="2" t="s">
        <v>66</v>
      </c>
      <c r="C14" s="7">
        <v>27726.84</v>
      </c>
      <c r="D14" s="7">
        <v>37.28</v>
      </c>
      <c r="E14" s="7">
        <v>500</v>
      </c>
      <c r="F14" s="7">
        <f>Table18[[#This Row],[Regular Pay]]+Table18[[#This Row],[Overtime Pay]]+Table18[[#This Row],[Retro Pay]]</f>
        <v>28264.12</v>
      </c>
      <c r="G14" s="20">
        <v>80</v>
      </c>
    </row>
    <row r="15" spans="1:7" x14ac:dyDescent="0.25">
      <c r="A15" s="5" t="s">
        <v>22</v>
      </c>
      <c r="B15" s="2" t="s">
        <v>69</v>
      </c>
      <c r="C15" s="7">
        <v>34244.800000000003</v>
      </c>
      <c r="D15" s="7">
        <v>5792.22</v>
      </c>
      <c r="E15" s="7">
        <v>500</v>
      </c>
      <c r="F15" s="7">
        <f>Table18[[#This Row],[Regular Pay]]+Table18[[#This Row],[Overtime Pay]]+Table18[[#This Row],[Retro Pay]]</f>
        <v>40537.020000000004</v>
      </c>
      <c r="G15" s="20">
        <v>80</v>
      </c>
    </row>
    <row r="16" spans="1:7" x14ac:dyDescent="0.25">
      <c r="A16" s="5" t="s">
        <v>23</v>
      </c>
      <c r="B16" s="2" t="s">
        <v>63</v>
      </c>
      <c r="C16" s="7">
        <v>32692.03</v>
      </c>
      <c r="D16" s="7">
        <v>3842.71</v>
      </c>
      <c r="E16" s="7">
        <v>500</v>
      </c>
      <c r="F16" s="7">
        <f>Table18[[#This Row],[Regular Pay]]+Table18[[#This Row],[Overtime Pay]]+Table18[[#This Row],[Retro Pay]]</f>
        <v>37034.74</v>
      </c>
      <c r="G16" s="20">
        <v>80</v>
      </c>
    </row>
    <row r="17" spans="1:7" x14ac:dyDescent="0.25">
      <c r="A17" s="5" t="s">
        <v>25</v>
      </c>
      <c r="B17" s="2" t="s">
        <v>70</v>
      </c>
      <c r="C17" s="7">
        <v>33503.730000000003</v>
      </c>
      <c r="D17" s="7">
        <v>1149.77</v>
      </c>
      <c r="E17" s="7">
        <v>500</v>
      </c>
      <c r="F17" s="7">
        <f>Table18[[#This Row],[Regular Pay]]+Table18[[#This Row],[Overtime Pay]]+Table18[[#This Row],[Retro Pay]]</f>
        <v>35153.5</v>
      </c>
      <c r="G17" s="20">
        <v>40</v>
      </c>
    </row>
    <row r="18" spans="1:7" x14ac:dyDescent="0.25">
      <c r="A18" s="5" t="s">
        <v>26</v>
      </c>
      <c r="B18" s="2" t="s">
        <v>71</v>
      </c>
      <c r="C18" s="7">
        <v>30346.62</v>
      </c>
      <c r="D18" s="7">
        <v>2763.95</v>
      </c>
      <c r="E18" s="7">
        <v>500</v>
      </c>
      <c r="F18" s="7">
        <f>Table18[[#This Row],[Regular Pay]]+Table18[[#This Row],[Overtime Pay]]+Table18[[#This Row],[Retro Pay]]</f>
        <v>33610.57</v>
      </c>
      <c r="G18" s="20">
        <v>40</v>
      </c>
    </row>
    <row r="19" spans="1:7" x14ac:dyDescent="0.25">
      <c r="A19" s="5" t="s">
        <v>78</v>
      </c>
      <c r="B19" s="2" t="s">
        <v>76</v>
      </c>
      <c r="C19" s="7">
        <v>6000</v>
      </c>
      <c r="D19" s="7"/>
      <c r="E19" s="7"/>
      <c r="F19" s="27">
        <f>Table18[[#This Row],[Regular Pay]]+Table18[[#This Row],[Overtime Pay]]+Table18[[#This Row],[Retro Pay]]</f>
        <v>6000</v>
      </c>
      <c r="G19" s="20">
        <v>0</v>
      </c>
    </row>
    <row r="20" spans="1:7" x14ac:dyDescent="0.25">
      <c r="A20" s="5" t="s">
        <v>27</v>
      </c>
      <c r="B20" s="2" t="s">
        <v>59</v>
      </c>
      <c r="C20" s="7">
        <v>30146.560000000001</v>
      </c>
      <c r="D20" s="7">
        <v>4690.3500000000004</v>
      </c>
      <c r="E20" s="7">
        <v>500</v>
      </c>
      <c r="F20" s="7">
        <f>Table18[[#This Row],[Regular Pay]]+Table18[[#This Row],[Overtime Pay]]+Table18[[#This Row],[Retro Pay]]</f>
        <v>35336.910000000003</v>
      </c>
      <c r="G20" s="20">
        <v>40</v>
      </c>
    </row>
    <row r="21" spans="1:7" x14ac:dyDescent="0.25">
      <c r="A21" s="5" t="s">
        <v>28</v>
      </c>
      <c r="B21" s="2" t="s">
        <v>66</v>
      </c>
      <c r="C21" s="7">
        <v>28870.42</v>
      </c>
      <c r="D21" s="7">
        <v>150.37</v>
      </c>
      <c r="E21" s="7">
        <v>500</v>
      </c>
      <c r="F21" s="7">
        <f>Table18[[#This Row],[Regular Pay]]+Table18[[#This Row],[Overtime Pay]]+Table18[[#This Row],[Retro Pay]]</f>
        <v>29520.789999999997</v>
      </c>
      <c r="G21" s="20">
        <v>40</v>
      </c>
    </row>
    <row r="22" spans="1:7" x14ac:dyDescent="0.25">
      <c r="A22" s="5" t="s">
        <v>29</v>
      </c>
      <c r="B22" s="2" t="s">
        <v>66</v>
      </c>
      <c r="C22" s="7">
        <v>28398.94</v>
      </c>
      <c r="D22" s="7">
        <v>491.36</v>
      </c>
      <c r="E22" s="7">
        <v>500</v>
      </c>
      <c r="F22" s="7">
        <f>Table18[[#This Row],[Regular Pay]]+Table18[[#This Row],[Overtime Pay]]+Table18[[#This Row],[Retro Pay]]</f>
        <v>29390.3</v>
      </c>
      <c r="G22" s="20">
        <v>40</v>
      </c>
    </row>
    <row r="23" spans="1:7" x14ac:dyDescent="0.25">
      <c r="A23" s="5" t="s">
        <v>33</v>
      </c>
      <c r="B23" s="2" t="s">
        <v>62</v>
      </c>
      <c r="C23" s="7">
        <v>26761.439999999999</v>
      </c>
      <c r="D23" s="7">
        <v>56.08</v>
      </c>
      <c r="E23" s="7">
        <v>500</v>
      </c>
      <c r="F23" s="7">
        <f>Table18[[#This Row],[Regular Pay]]+Table18[[#This Row],[Overtime Pay]]+Table18[[#This Row],[Retro Pay]]</f>
        <v>27317.52</v>
      </c>
      <c r="G23" s="20">
        <v>40</v>
      </c>
    </row>
    <row r="24" spans="1:7" x14ac:dyDescent="0.25">
      <c r="A24" s="5" t="s">
        <v>34</v>
      </c>
      <c r="B24" s="2" t="s">
        <v>72</v>
      </c>
      <c r="C24" s="7">
        <v>29429.119999999999</v>
      </c>
      <c r="D24" s="7">
        <v>3018.35</v>
      </c>
      <c r="E24" s="7">
        <v>500</v>
      </c>
      <c r="F24" s="7">
        <f>Table18[[#This Row],[Regular Pay]]+Table18[[#This Row],[Overtime Pay]]+Table18[[#This Row],[Retro Pay]]</f>
        <v>32947.47</v>
      </c>
      <c r="G24" s="20">
        <v>40</v>
      </c>
    </row>
    <row r="25" spans="1:7" x14ac:dyDescent="0.25">
      <c r="A25" s="5" t="s">
        <v>35</v>
      </c>
      <c r="B25" s="2" t="s">
        <v>73</v>
      </c>
      <c r="C25" s="7">
        <v>29575.82</v>
      </c>
      <c r="D25" s="7">
        <v>5488.48</v>
      </c>
      <c r="E25" s="7">
        <v>500</v>
      </c>
      <c r="F25" s="7">
        <f>Table18[[#This Row],[Regular Pay]]+Table18[[#This Row],[Overtime Pay]]+Table18[[#This Row],[Retro Pay]]</f>
        <v>35564.300000000003</v>
      </c>
      <c r="G25" s="20">
        <v>40</v>
      </c>
    </row>
    <row r="26" spans="1:7" x14ac:dyDescent="0.25">
      <c r="A26" s="5" t="s">
        <v>36</v>
      </c>
      <c r="B26" s="2" t="s">
        <v>73</v>
      </c>
      <c r="C26" s="7">
        <v>29552.55</v>
      </c>
      <c r="D26" s="7">
        <v>2195.5300000000002</v>
      </c>
      <c r="E26" s="7">
        <v>500</v>
      </c>
      <c r="F26" s="7">
        <f>Table18[[#This Row],[Regular Pay]]+Table18[[#This Row],[Overtime Pay]]+Table18[[#This Row],[Retro Pay]]</f>
        <v>32248.079999999998</v>
      </c>
      <c r="G26" s="20">
        <v>40</v>
      </c>
    </row>
    <row r="27" spans="1:7" x14ac:dyDescent="0.25">
      <c r="A27" s="5" t="s">
        <v>37</v>
      </c>
      <c r="B27" s="2" t="s">
        <v>73</v>
      </c>
      <c r="C27" s="7">
        <v>29508.46</v>
      </c>
      <c r="D27" s="7">
        <v>966.42</v>
      </c>
      <c r="E27" s="7">
        <v>500</v>
      </c>
      <c r="F27" s="7">
        <f>Table18[[#This Row],[Regular Pay]]+Table18[[#This Row],[Overtime Pay]]+Table18[[#This Row],[Retro Pay]]</f>
        <v>30974.879999999997</v>
      </c>
      <c r="G27" s="20">
        <v>40</v>
      </c>
    </row>
    <row r="28" spans="1:7" x14ac:dyDescent="0.25">
      <c r="A28" s="5" t="s">
        <v>38</v>
      </c>
      <c r="B28" s="2" t="s">
        <v>73</v>
      </c>
      <c r="C28" s="7">
        <v>3378.82</v>
      </c>
      <c r="D28" s="7">
        <v>180.45</v>
      </c>
      <c r="E28" s="7">
        <v>0</v>
      </c>
      <c r="F28" s="7">
        <f>Table18[[#This Row],[Regular Pay]]+Table18[[#This Row],[Overtime Pay]]+Table18[[#This Row],[Retro Pay]]</f>
        <v>3559.27</v>
      </c>
      <c r="G28" s="20">
        <v>40</v>
      </c>
    </row>
    <row r="29" spans="1:7" x14ac:dyDescent="0.25">
      <c r="A29" s="5" t="s">
        <v>40</v>
      </c>
      <c r="B29" s="2" t="s">
        <v>73</v>
      </c>
      <c r="C29" s="7">
        <v>19421.86</v>
      </c>
      <c r="D29" s="7">
        <v>1945.09</v>
      </c>
      <c r="E29" s="7">
        <v>375</v>
      </c>
      <c r="F29" s="7">
        <f>Table18[[#This Row],[Regular Pay]]+Table18[[#This Row],[Overtime Pay]]+Table18[[#This Row],[Retro Pay]]</f>
        <v>21741.95</v>
      </c>
      <c r="G29" s="20">
        <v>0</v>
      </c>
    </row>
    <row r="30" spans="1:7" x14ac:dyDescent="0.25">
      <c r="A30" s="5" t="s">
        <v>41</v>
      </c>
      <c r="B30" s="2" t="s">
        <v>74</v>
      </c>
      <c r="C30" s="7">
        <v>1638.69</v>
      </c>
      <c r="D30" s="7">
        <v>0</v>
      </c>
      <c r="E30" s="7">
        <v>0</v>
      </c>
      <c r="F30" s="7">
        <f>Table18[[#This Row],[Regular Pay]]+Table18[[#This Row],[Overtime Pay]]+Table18[[#This Row],[Retro Pay]]</f>
        <v>1638.69</v>
      </c>
      <c r="G30" s="20">
        <v>0</v>
      </c>
    </row>
    <row r="31" spans="1:7" x14ac:dyDescent="0.25">
      <c r="A31" s="13"/>
      <c r="B31" s="14"/>
      <c r="C31" s="24"/>
      <c r="D31" s="24"/>
      <c r="E31" s="24"/>
      <c r="F31" s="24"/>
      <c r="G31" s="24"/>
    </row>
    <row r="32" spans="1:7" x14ac:dyDescent="0.25">
      <c r="C32" s="8">
        <f>SUM(C2:C30)</f>
        <v>854108.2899999998</v>
      </c>
      <c r="D32" s="8">
        <f>SUM(D2:D30)</f>
        <v>63242.109999999986</v>
      </c>
      <c r="E32" s="8">
        <f>SUM(E2:E30)</f>
        <v>11875</v>
      </c>
      <c r="F32" s="8">
        <f>SUM(F2:F30)</f>
        <v>929225.39999999991</v>
      </c>
    </row>
    <row r="33" spans="2:6" x14ac:dyDescent="0.25">
      <c r="C33" s="8"/>
      <c r="D33" s="8"/>
      <c r="E33" s="8"/>
      <c r="F33" s="8"/>
    </row>
    <row r="34" spans="2:6" x14ac:dyDescent="0.25">
      <c r="B34" s="19" t="s">
        <v>53</v>
      </c>
      <c r="C34" s="19"/>
      <c r="D34" s="19"/>
      <c r="E34" s="19"/>
      <c r="F34" s="19"/>
    </row>
    <row r="35" spans="2:6" x14ac:dyDescent="0.25">
      <c r="B35" s="19" t="s">
        <v>52</v>
      </c>
      <c r="C35" s="19"/>
      <c r="D35" s="19"/>
      <c r="E35" s="19"/>
      <c r="F35" s="19"/>
    </row>
  </sheetData>
  <pageMargins left="0.7" right="0.7" top="0.75" bottom="0.75" header="0.3" footer="0.3"/>
  <pageSetup orientation="portrait" horizontalDpi="4294967295" verticalDpi="4294967295" r:id="rId1"/>
  <headerFooter>
    <oddHeader xml:space="preserve">&amp;C2019 Employee Gross Wages
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3C8F1-302A-4C68-8C7E-5258CFC22C3B}">
  <dimension ref="A1:G37"/>
  <sheetViews>
    <sheetView zoomScaleNormal="100" workbookViewId="0">
      <selection activeCell="B30" sqref="B30"/>
    </sheetView>
  </sheetViews>
  <sheetFormatPr defaultRowHeight="15" x14ac:dyDescent="0.25"/>
  <cols>
    <col min="1" max="1" width="11" customWidth="1"/>
    <col min="2" max="2" width="80" bestFit="1" customWidth="1"/>
    <col min="3" max="3" width="13.5703125" bestFit="1" customWidth="1"/>
    <col min="4" max="4" width="15.42578125" bestFit="1" customWidth="1"/>
    <col min="5" max="5" width="11.7109375" bestFit="1" customWidth="1"/>
    <col min="6" max="6" width="12.5703125" bestFit="1" customWidth="1"/>
    <col min="7" max="7" width="16.7109375" bestFit="1" customWidth="1"/>
  </cols>
  <sheetData>
    <row r="1" spans="1:7" x14ac:dyDescent="0.25">
      <c r="A1" s="4" t="s">
        <v>48</v>
      </c>
      <c r="B1" s="1" t="s">
        <v>0</v>
      </c>
      <c r="C1" t="s">
        <v>45</v>
      </c>
      <c r="D1" t="s">
        <v>46</v>
      </c>
      <c r="E1" t="s">
        <v>47</v>
      </c>
      <c r="F1" t="s">
        <v>50</v>
      </c>
      <c r="G1" t="s">
        <v>51</v>
      </c>
    </row>
    <row r="2" spans="1:7" x14ac:dyDescent="0.25">
      <c r="A2" s="6" t="s">
        <v>2</v>
      </c>
      <c r="B2" s="3" t="s">
        <v>57</v>
      </c>
      <c r="C2" s="7">
        <v>53152</v>
      </c>
      <c r="D2" s="7">
        <v>9769.9500000000007</v>
      </c>
      <c r="E2" s="7">
        <v>500</v>
      </c>
      <c r="F2" s="7">
        <f>Table19[[#This Row],[Regular Pay]]+Table19[[#This Row],[Overtime Pay]]+Table19[[#This Row],[Retro Pay]]</f>
        <v>63421.95</v>
      </c>
      <c r="G2" s="20">
        <v>200</v>
      </c>
    </row>
    <row r="3" spans="1:7" x14ac:dyDescent="0.25">
      <c r="A3" s="5" t="s">
        <v>4</v>
      </c>
      <c r="B3" s="2" t="s">
        <v>56</v>
      </c>
      <c r="C3" s="7">
        <v>69138.92</v>
      </c>
      <c r="D3" s="7">
        <v>0</v>
      </c>
      <c r="E3" s="7">
        <v>500</v>
      </c>
      <c r="F3" s="7">
        <f>Table19[[#This Row],[Regular Pay]]+Table19[[#This Row],[Overtime Pay]]+Table19[[#This Row],[Retro Pay]]</f>
        <v>69638.92</v>
      </c>
      <c r="G3" s="20">
        <v>200</v>
      </c>
    </row>
    <row r="4" spans="1:7" x14ac:dyDescent="0.25">
      <c r="A4" s="5" t="s">
        <v>7</v>
      </c>
      <c r="B4" s="2" t="s">
        <v>60</v>
      </c>
      <c r="C4" s="7">
        <v>47667.67</v>
      </c>
      <c r="D4" s="7">
        <v>1652.99</v>
      </c>
      <c r="E4" s="7">
        <v>500</v>
      </c>
      <c r="F4" s="7">
        <f>Table19[[#This Row],[Regular Pay]]+Table19[[#This Row],[Overtime Pay]]+Table19[[#This Row],[Retro Pay]]</f>
        <v>49820.659999999996</v>
      </c>
      <c r="G4" s="20">
        <v>200</v>
      </c>
    </row>
    <row r="5" spans="1:7" x14ac:dyDescent="0.25">
      <c r="A5" s="5" t="s">
        <v>75</v>
      </c>
      <c r="B5" s="2" t="s">
        <v>76</v>
      </c>
      <c r="C5" s="7">
        <v>6000</v>
      </c>
      <c r="D5" s="7"/>
      <c r="E5" s="7"/>
      <c r="F5" s="7">
        <f>Table19[[#This Row],[Regular Pay]]+Table19[[#This Row],[Overtime Pay]]+Table19[[#This Row],[Retro Pay]]</f>
        <v>6000</v>
      </c>
      <c r="G5" s="20">
        <v>0</v>
      </c>
    </row>
    <row r="6" spans="1:7" x14ac:dyDescent="0.25">
      <c r="A6" s="5" t="s">
        <v>8</v>
      </c>
      <c r="B6" s="2" t="s">
        <v>61</v>
      </c>
      <c r="C6" s="7">
        <v>33320.17</v>
      </c>
      <c r="D6" s="7">
        <v>342.88</v>
      </c>
      <c r="E6" s="7">
        <v>500</v>
      </c>
      <c r="F6" s="7">
        <f>Table19[[#This Row],[Regular Pay]]+Table19[[#This Row],[Overtime Pay]]+Table19[[#This Row],[Retro Pay]]</f>
        <v>34163.049999999996</v>
      </c>
      <c r="G6" s="20">
        <v>120</v>
      </c>
    </row>
    <row r="7" spans="1:7" x14ac:dyDescent="0.25">
      <c r="A7" s="5" t="s">
        <v>11</v>
      </c>
      <c r="B7" s="2" t="s">
        <v>64</v>
      </c>
      <c r="C7" s="7">
        <v>48216.480000000003</v>
      </c>
      <c r="D7" s="7">
        <v>774.16</v>
      </c>
      <c r="E7" s="7">
        <v>500</v>
      </c>
      <c r="F7" s="7">
        <f>Table19[[#This Row],[Regular Pay]]+Table19[[#This Row],[Overtime Pay]]+Table19[[#This Row],[Retro Pay]]</f>
        <v>49490.640000000007</v>
      </c>
      <c r="G7" s="20">
        <v>120</v>
      </c>
    </row>
    <row r="8" spans="1:7" x14ac:dyDescent="0.25">
      <c r="A8" s="5" t="s">
        <v>12</v>
      </c>
      <c r="B8" s="2" t="s">
        <v>65</v>
      </c>
      <c r="C8" s="7">
        <v>39782.559999999998</v>
      </c>
      <c r="D8" s="7">
        <v>1774.51</v>
      </c>
      <c r="E8" s="7">
        <v>500</v>
      </c>
      <c r="F8" s="7">
        <f>Table19[[#This Row],[Regular Pay]]+Table19[[#This Row],[Overtime Pay]]+Table19[[#This Row],[Retro Pay]]</f>
        <v>42057.07</v>
      </c>
      <c r="G8" s="20">
        <v>120</v>
      </c>
    </row>
    <row r="9" spans="1:7" x14ac:dyDescent="0.25">
      <c r="A9" s="5" t="s">
        <v>77</v>
      </c>
      <c r="B9" s="2" t="s">
        <v>76</v>
      </c>
      <c r="C9" s="7">
        <v>6000</v>
      </c>
      <c r="D9" s="7"/>
      <c r="E9" s="7"/>
      <c r="F9" s="7">
        <f>Table19[[#This Row],[Regular Pay]]+Table19[[#This Row],[Overtime Pay]]+Table19[[#This Row],[Retro Pay]]</f>
        <v>6000</v>
      </c>
      <c r="G9" s="20">
        <v>0</v>
      </c>
    </row>
    <row r="10" spans="1:7" x14ac:dyDescent="0.25">
      <c r="A10" s="5" t="s">
        <v>15</v>
      </c>
      <c r="B10" s="2" t="s">
        <v>67</v>
      </c>
      <c r="C10" s="7">
        <v>26663.87</v>
      </c>
      <c r="D10" s="7">
        <v>299.89999999999998</v>
      </c>
      <c r="E10" s="7"/>
      <c r="F10" s="7">
        <f>Table19[[#This Row],[Regular Pay]]+Table19[[#This Row],[Overtime Pay]]+Table19[[#This Row],[Retro Pay]]</f>
        <v>26963.77</v>
      </c>
      <c r="G10" s="20">
        <v>120</v>
      </c>
    </row>
    <row r="11" spans="1:7" x14ac:dyDescent="0.25">
      <c r="A11" s="5" t="s">
        <v>17</v>
      </c>
      <c r="B11" s="2" t="s">
        <v>59</v>
      </c>
      <c r="C11" s="7">
        <v>38201.449999999997</v>
      </c>
      <c r="D11" s="7">
        <v>1828.53</v>
      </c>
      <c r="E11" s="7">
        <v>500</v>
      </c>
      <c r="F11" s="7">
        <f>Table19[[#This Row],[Regular Pay]]+Table19[[#This Row],[Overtime Pay]]+Table19[[#This Row],[Retro Pay]]</f>
        <v>40529.979999999996</v>
      </c>
      <c r="G11" s="20">
        <v>80</v>
      </c>
    </row>
    <row r="12" spans="1:7" x14ac:dyDescent="0.25">
      <c r="A12" s="5" t="s">
        <v>19</v>
      </c>
      <c r="B12" s="2" t="s">
        <v>59</v>
      </c>
      <c r="C12" s="7">
        <v>35423.120000000003</v>
      </c>
      <c r="D12" s="7">
        <v>3654.5</v>
      </c>
      <c r="E12" s="7">
        <v>500</v>
      </c>
      <c r="F12" s="7">
        <f>Table19[[#This Row],[Regular Pay]]+Table19[[#This Row],[Overtime Pay]]+Table19[[#This Row],[Retro Pay]]</f>
        <v>39577.620000000003</v>
      </c>
      <c r="G12" s="20">
        <v>80</v>
      </c>
    </row>
    <row r="13" spans="1:7" x14ac:dyDescent="0.25">
      <c r="A13" s="5" t="s">
        <v>20</v>
      </c>
      <c r="B13" s="2" t="s">
        <v>63</v>
      </c>
      <c r="C13" s="7">
        <v>37355.18</v>
      </c>
      <c r="D13" s="7">
        <v>2402.08</v>
      </c>
      <c r="E13" s="7">
        <v>500</v>
      </c>
      <c r="F13" s="7">
        <f>Table19[[#This Row],[Regular Pay]]+Table19[[#This Row],[Overtime Pay]]+Table19[[#This Row],[Retro Pay]]</f>
        <v>40257.26</v>
      </c>
      <c r="G13" s="20">
        <v>80</v>
      </c>
    </row>
    <row r="14" spans="1:7" x14ac:dyDescent="0.25">
      <c r="A14" s="5" t="s">
        <v>21</v>
      </c>
      <c r="B14" s="2" t="s">
        <v>67</v>
      </c>
      <c r="C14" s="7">
        <v>28959.93</v>
      </c>
      <c r="D14" s="7">
        <v>27.97</v>
      </c>
      <c r="E14" s="7">
        <v>500</v>
      </c>
      <c r="F14" s="7">
        <f>Table19[[#This Row],[Regular Pay]]+Table19[[#This Row],[Overtime Pay]]+Table19[[#This Row],[Retro Pay]]</f>
        <v>29487.9</v>
      </c>
      <c r="G14" s="20">
        <v>80</v>
      </c>
    </row>
    <row r="15" spans="1:7" x14ac:dyDescent="0.25">
      <c r="A15" s="5" t="s">
        <v>22</v>
      </c>
      <c r="B15" s="2" t="s">
        <v>69</v>
      </c>
      <c r="C15" s="7">
        <v>35004.85</v>
      </c>
      <c r="D15" s="7">
        <v>2380.27</v>
      </c>
      <c r="E15" s="7">
        <v>500</v>
      </c>
      <c r="F15" s="7">
        <f>Table19[[#This Row],[Regular Pay]]+Table19[[#This Row],[Overtime Pay]]+Table19[[#This Row],[Retro Pay]]</f>
        <v>37885.119999999995</v>
      </c>
      <c r="G15" s="20">
        <v>80</v>
      </c>
    </row>
    <row r="16" spans="1:7" x14ac:dyDescent="0.25">
      <c r="A16" s="5" t="s">
        <v>23</v>
      </c>
      <c r="B16" s="2" t="s">
        <v>63</v>
      </c>
      <c r="C16" s="7">
        <v>29934.240000000002</v>
      </c>
      <c r="D16" s="7">
        <v>2347.91</v>
      </c>
      <c r="E16" s="7">
        <v>0</v>
      </c>
      <c r="F16" s="7">
        <f>Table19[[#This Row],[Regular Pay]]+Table19[[#This Row],[Overtime Pay]]+Table19[[#This Row],[Retro Pay]]</f>
        <v>32282.15</v>
      </c>
      <c r="G16" s="20">
        <v>80</v>
      </c>
    </row>
    <row r="17" spans="1:7" x14ac:dyDescent="0.25">
      <c r="A17" s="5" t="s">
        <v>25</v>
      </c>
      <c r="B17" s="2" t="s">
        <v>70</v>
      </c>
      <c r="C17" s="7">
        <v>34297.64</v>
      </c>
      <c r="D17" s="7">
        <v>287.33</v>
      </c>
      <c r="E17" s="7">
        <v>500</v>
      </c>
      <c r="F17" s="7">
        <f>Table19[[#This Row],[Regular Pay]]+Table19[[#This Row],[Overtime Pay]]+Table19[[#This Row],[Retro Pay]]</f>
        <v>35084.97</v>
      </c>
      <c r="G17" s="20">
        <v>40</v>
      </c>
    </row>
    <row r="18" spans="1:7" x14ac:dyDescent="0.25">
      <c r="A18" s="5" t="s">
        <v>26</v>
      </c>
      <c r="B18" s="2" t="s">
        <v>71</v>
      </c>
      <c r="C18" s="7">
        <v>30834.15</v>
      </c>
      <c r="D18" s="7">
        <v>1354.25</v>
      </c>
      <c r="E18" s="7">
        <v>500</v>
      </c>
      <c r="F18" s="7">
        <f>Table19[[#This Row],[Regular Pay]]+Table19[[#This Row],[Overtime Pay]]+Table19[[#This Row],[Retro Pay]]</f>
        <v>32688.400000000001</v>
      </c>
      <c r="G18" s="20">
        <v>40</v>
      </c>
    </row>
    <row r="19" spans="1:7" x14ac:dyDescent="0.25">
      <c r="A19" s="5" t="s">
        <v>78</v>
      </c>
      <c r="B19" s="2" t="s">
        <v>76</v>
      </c>
      <c r="C19" s="7">
        <v>6000</v>
      </c>
      <c r="D19" s="7"/>
      <c r="E19" s="7"/>
      <c r="F19" s="7">
        <f>Table19[[#This Row],[Regular Pay]]+Table19[[#This Row],[Overtime Pay]]+Table19[[#This Row],[Retro Pay]]</f>
        <v>6000</v>
      </c>
      <c r="G19" s="20">
        <v>0</v>
      </c>
    </row>
    <row r="20" spans="1:7" x14ac:dyDescent="0.25">
      <c r="A20" s="5" t="s">
        <v>27</v>
      </c>
      <c r="B20" s="2" t="s">
        <v>59</v>
      </c>
      <c r="C20" s="7">
        <v>31514.880000000001</v>
      </c>
      <c r="D20" s="7">
        <v>5038.12</v>
      </c>
      <c r="E20" s="7">
        <v>500</v>
      </c>
      <c r="F20" s="7">
        <f>Table19[[#This Row],[Regular Pay]]+Table19[[#This Row],[Overtime Pay]]+Table19[[#This Row],[Retro Pay]]</f>
        <v>37053</v>
      </c>
      <c r="G20" s="20">
        <v>40</v>
      </c>
    </row>
    <row r="21" spans="1:7" x14ac:dyDescent="0.25">
      <c r="A21" s="5" t="s">
        <v>28</v>
      </c>
      <c r="B21" s="2" t="s">
        <v>66</v>
      </c>
      <c r="C21" s="7">
        <v>29290.34</v>
      </c>
      <c r="D21" s="7">
        <v>84.11</v>
      </c>
      <c r="E21" s="7">
        <v>500</v>
      </c>
      <c r="F21" s="7">
        <f>Table19[[#This Row],[Regular Pay]]+Table19[[#This Row],[Overtime Pay]]+Table19[[#This Row],[Retro Pay]]</f>
        <v>29874.45</v>
      </c>
      <c r="G21" s="20">
        <v>40</v>
      </c>
    </row>
    <row r="22" spans="1:7" x14ac:dyDescent="0.25">
      <c r="A22" s="5" t="s">
        <v>29</v>
      </c>
      <c r="B22" s="2" t="s">
        <v>66</v>
      </c>
      <c r="C22" s="7">
        <v>29243.46</v>
      </c>
      <c r="D22" s="7">
        <v>289.61</v>
      </c>
      <c r="E22" s="7">
        <v>500</v>
      </c>
      <c r="F22" s="7">
        <f>Table19[[#This Row],[Regular Pay]]+Table19[[#This Row],[Overtime Pay]]+Table19[[#This Row],[Retro Pay]]</f>
        <v>30033.07</v>
      </c>
      <c r="G22" s="20">
        <v>40</v>
      </c>
    </row>
    <row r="23" spans="1:7" x14ac:dyDescent="0.25">
      <c r="A23" s="5" t="s">
        <v>33</v>
      </c>
      <c r="B23" s="2" t="s">
        <v>62</v>
      </c>
      <c r="C23" s="7">
        <v>32388.83</v>
      </c>
      <c r="D23" s="7">
        <v>15.93</v>
      </c>
      <c r="E23" s="7">
        <v>500</v>
      </c>
      <c r="F23" s="7">
        <f>Table19[[#This Row],[Regular Pay]]+Table19[[#This Row],[Overtime Pay]]+Table19[[#This Row],[Retro Pay]]</f>
        <v>32904.76</v>
      </c>
      <c r="G23" s="20">
        <v>40</v>
      </c>
    </row>
    <row r="24" spans="1:7" x14ac:dyDescent="0.25">
      <c r="A24" s="5" t="s">
        <v>34</v>
      </c>
      <c r="B24" s="2" t="s">
        <v>72</v>
      </c>
      <c r="C24" s="7">
        <v>9176.64</v>
      </c>
      <c r="D24" s="7">
        <v>719.84</v>
      </c>
      <c r="E24" s="7"/>
      <c r="F24" s="7">
        <f>Table19[[#This Row],[Regular Pay]]+Table19[[#This Row],[Overtime Pay]]+Table19[[#This Row],[Retro Pay]]</f>
        <v>9896.48</v>
      </c>
      <c r="G24" s="20">
        <v>40</v>
      </c>
    </row>
    <row r="25" spans="1:7" x14ac:dyDescent="0.25">
      <c r="A25" s="5" t="s">
        <v>35</v>
      </c>
      <c r="B25" s="2" t="s">
        <v>73</v>
      </c>
      <c r="C25" s="7">
        <v>30079.52</v>
      </c>
      <c r="D25" s="7">
        <v>3715.43</v>
      </c>
      <c r="E25" s="7">
        <v>500</v>
      </c>
      <c r="F25" s="7">
        <f>Table19[[#This Row],[Regular Pay]]+Table19[[#This Row],[Overtime Pay]]+Table19[[#This Row],[Retro Pay]]</f>
        <v>34294.949999999997</v>
      </c>
      <c r="G25" s="20">
        <v>40</v>
      </c>
    </row>
    <row r="26" spans="1:7" x14ac:dyDescent="0.25">
      <c r="A26" s="5" t="s">
        <v>36</v>
      </c>
      <c r="B26" s="2" t="s">
        <v>73</v>
      </c>
      <c r="C26" s="7">
        <v>29990.82</v>
      </c>
      <c r="D26" s="7">
        <v>1331.36</v>
      </c>
      <c r="E26" s="7">
        <v>500</v>
      </c>
      <c r="F26" s="7">
        <f>Table19[[#This Row],[Regular Pay]]+Table19[[#This Row],[Overtime Pay]]+Table19[[#This Row],[Retro Pay]]</f>
        <v>31822.18</v>
      </c>
      <c r="G26" s="20">
        <v>40</v>
      </c>
    </row>
    <row r="27" spans="1:7" x14ac:dyDescent="0.25">
      <c r="A27" s="5" t="s">
        <v>37</v>
      </c>
      <c r="B27" s="2" t="s">
        <v>73</v>
      </c>
      <c r="C27" s="7">
        <v>29962.77</v>
      </c>
      <c r="D27" s="7">
        <v>1963.37</v>
      </c>
      <c r="E27" s="7">
        <v>500</v>
      </c>
      <c r="F27" s="7">
        <f>Table19[[#This Row],[Regular Pay]]+Table19[[#This Row],[Overtime Pay]]+Table19[[#This Row],[Retro Pay]]</f>
        <v>32426.14</v>
      </c>
      <c r="G27" s="20">
        <v>40</v>
      </c>
    </row>
    <row r="28" spans="1:7" x14ac:dyDescent="0.25">
      <c r="A28" s="5" t="s">
        <v>40</v>
      </c>
      <c r="B28" s="2" t="s">
        <v>73</v>
      </c>
      <c r="C28" s="7">
        <v>26406.31</v>
      </c>
      <c r="D28" s="7">
        <v>1580.17</v>
      </c>
      <c r="E28" s="7">
        <v>500</v>
      </c>
      <c r="F28" s="7">
        <f>Table19[[#This Row],[Regular Pay]]+Table19[[#This Row],[Overtime Pay]]+Table19[[#This Row],[Retro Pay]]</f>
        <v>28486.480000000003</v>
      </c>
      <c r="G28" s="20">
        <v>40</v>
      </c>
    </row>
    <row r="29" spans="1:7" x14ac:dyDescent="0.25">
      <c r="A29" s="5" t="s">
        <v>41</v>
      </c>
      <c r="B29" s="2" t="s">
        <v>74</v>
      </c>
      <c r="C29" s="7">
        <v>288.48</v>
      </c>
      <c r="D29" s="7">
        <v>0</v>
      </c>
      <c r="E29" s="7">
        <v>0</v>
      </c>
      <c r="F29" s="7">
        <f>Table19[[#This Row],[Regular Pay]]+Table19[[#This Row],[Overtime Pay]]+Table19[[#This Row],[Retro Pay]]</f>
        <v>288.48</v>
      </c>
      <c r="G29" s="20">
        <v>0</v>
      </c>
    </row>
    <row r="30" spans="1:7" x14ac:dyDescent="0.25">
      <c r="A30" s="5" t="s">
        <v>42</v>
      </c>
      <c r="B30" s="2" t="s">
        <v>72</v>
      </c>
      <c r="C30" s="7">
        <v>15898.16</v>
      </c>
      <c r="D30" s="7">
        <v>1592.6</v>
      </c>
      <c r="E30" s="7">
        <v>375</v>
      </c>
      <c r="F30" s="7">
        <f>Table19[[#This Row],[Regular Pay]]+Table19[[#This Row],[Overtime Pay]]+Table19[[#This Row],[Retro Pay]]</f>
        <v>17865.759999999998</v>
      </c>
      <c r="G30" s="20">
        <v>0</v>
      </c>
    </row>
    <row r="31" spans="1:7" x14ac:dyDescent="0.25">
      <c r="A31" s="5" t="s">
        <v>43</v>
      </c>
      <c r="B31" s="2" t="s">
        <v>66</v>
      </c>
      <c r="C31" s="7">
        <v>5522.82</v>
      </c>
      <c r="D31" s="7">
        <v>14.65</v>
      </c>
      <c r="E31" s="7">
        <v>125</v>
      </c>
      <c r="F31" s="7">
        <f>Table19[[#This Row],[Regular Pay]]+Table19[[#This Row],[Overtime Pay]]+Table19[[#This Row],[Retro Pay]]</f>
        <v>5662.4699999999993</v>
      </c>
      <c r="G31" s="20">
        <v>0</v>
      </c>
    </row>
    <row r="32" spans="1:7" x14ac:dyDescent="0.25">
      <c r="A32" s="5" t="s">
        <v>44</v>
      </c>
      <c r="B32" s="2" t="s">
        <v>72</v>
      </c>
      <c r="C32" s="7">
        <v>540.79999999999995</v>
      </c>
      <c r="D32" s="7">
        <v>0</v>
      </c>
      <c r="E32" s="7">
        <v>0</v>
      </c>
      <c r="F32" s="7">
        <f>Table19[[#This Row],[Regular Pay]]+Table19[[#This Row],[Overtime Pay]]+Table19[[#This Row],[Retro Pay]]</f>
        <v>540.79999999999995</v>
      </c>
      <c r="G32" s="20">
        <v>0</v>
      </c>
    </row>
    <row r="34" spans="2:6" x14ac:dyDescent="0.25">
      <c r="C34" s="8">
        <f>SUM(C2:C32)</f>
        <v>876256.06</v>
      </c>
      <c r="D34" s="8">
        <f>SUM(D2:D32)</f>
        <v>45242.420000000006</v>
      </c>
      <c r="E34" s="8">
        <f>SUM(E2:E32)</f>
        <v>11000</v>
      </c>
      <c r="F34" s="8">
        <f>SUM(F2:F32)</f>
        <v>932498.47999999986</v>
      </c>
    </row>
    <row r="36" spans="2:6" x14ac:dyDescent="0.25">
      <c r="B36" s="19" t="s">
        <v>53</v>
      </c>
      <c r="C36" s="19"/>
      <c r="D36" s="19"/>
      <c r="E36" s="19"/>
      <c r="F36" s="19"/>
    </row>
    <row r="37" spans="2:6" x14ac:dyDescent="0.25">
      <c r="B37" s="19" t="s">
        <v>52</v>
      </c>
      <c r="C37" s="19"/>
      <c r="D37" s="19"/>
      <c r="E37" s="19"/>
      <c r="F37" s="19"/>
    </row>
  </sheetData>
  <pageMargins left="0.7" right="0.7" top="0.75" bottom="0.75" header="0.3" footer="0.3"/>
  <pageSetup orientation="portrait" horizontalDpi="4294967295" verticalDpi="4294967295" r:id="rId1"/>
  <headerFooter>
    <oddHeader xml:space="preserve">&amp;C2020 Employee Gross Wages
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2016</vt:lpstr>
      <vt:lpstr>2017</vt:lpstr>
      <vt:lpstr>2018</vt:lpstr>
      <vt:lpstr>2019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Latisha Elmore</dc:creator>
  <cp:lastModifiedBy>Latisha Elmore</cp:lastModifiedBy>
  <cp:lastPrinted>2021-02-25T18:27:05Z</cp:lastPrinted>
  <dcterms:created xsi:type="dcterms:W3CDTF">2021-02-18T18:48:21Z</dcterms:created>
  <dcterms:modified xsi:type="dcterms:W3CDTF">2021-02-27T15:57:57Z</dcterms:modified>
</cp:coreProperties>
</file>