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254353\Desktop\AG_KIUC 1-2\KIUC-AG\"/>
    </mc:Choice>
  </mc:AlternateContent>
  <bookViews>
    <workbookView xWindow="14505" yWindow="-15" windowWidth="14310" windowHeight="15240" activeTab="1"/>
  </bookViews>
  <sheets>
    <sheet name="Definitions" sheetId="1" r:id="rId1"/>
    <sheet name="Y2020H2 Annual_Prices-Nominal" sheetId="2" r:id="rId2"/>
    <sheet name="Forecast-Peak_OffPeak-Nominal" sheetId="3" r:id="rId3"/>
    <sheet name="Forecast-Night_Wkend-Nominal" sheetId="4" r:id="rId4"/>
    <sheet name="GDP" sheetId="5" r:id="rId5"/>
  </sheets>
  <externalReferences>
    <externalReference r:id="rId6"/>
    <externalReference r:id="rId7"/>
    <externalReference r:id="rId8"/>
  </externalReferences>
  <definedNames>
    <definedName name="_xlnm._FilterDatabase" localSheetId="4" hidden="1">GDP!$A$5:$A$7</definedName>
    <definedName name="AnnualInflationFactors">[1]Inflation_Factors!$F$2:$I$42</definedName>
    <definedName name="BaseYear">[1]Inflation_Factors!$M$2</definedName>
    <definedName name="CaseName">[1]Inflation_Factors!$M$3</definedName>
    <definedName name="EI_ZonesToInclude">#REF!</definedName>
    <definedName name="Fuel_Labels">[1]XML_Export!$T$2</definedName>
    <definedName name="GHG_Price_Grid">[1]Emissions!$A$197:$N$236</definedName>
    <definedName name="InflationFactors">[1]Inflation_Factors!$G$3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etricTonne_ConvFactor">Definitions!$A$11</definedName>
    <definedName name="MonthlyInflationFactors" localSheetId="0">[1]Inflation_Factors!$B$2:$D$434</definedName>
    <definedName name="MonthlyInflationFactors" localSheetId="4">[1]Inflation_Factors!$B$2:$D$434</definedName>
    <definedName name="MonthlyInflationFactors">[2]Inflation_Factors!$B$2:$D$434</definedName>
    <definedName name="NOxAnnual_AEP_Price_Grid">[1]Emissions!$A$144:$N$160</definedName>
    <definedName name="NOxAnnual_Price_Grid">[1]Emissions!$A$125:$N$141</definedName>
    <definedName name="NOxSummer_Price_Grid">[1]Emissions!$A$104:$N$122</definedName>
    <definedName name="Prices_EI">#REF!</definedName>
    <definedName name="Prices_ERCOT">#REF!</definedName>
    <definedName name="Prices_WECC">#REF!</definedName>
    <definedName name="Real_Or_Not" localSheetId="4">'[3]Forecast-Peak_OffPeak-Nominal'!#REF!</definedName>
  </definedNames>
  <calcPr calcId="162913" calcMode="manual"/>
</workbook>
</file>

<file path=xl/calcChain.xml><?xml version="1.0" encoding="utf-8"?>
<calcChain xmlns="http://schemas.openxmlformats.org/spreadsheetml/2006/main">
  <c r="AV338" i="3" l="1"/>
  <c r="AU337" i="3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AW363" i="3"/>
  <c r="AV363" i="3"/>
  <c r="AU363" i="3"/>
  <c r="AW362" i="3"/>
  <c r="AV362" i="3"/>
  <c r="AU362" i="3"/>
  <c r="AW361" i="3"/>
  <c r="AV361" i="3"/>
  <c r="AU361" i="3"/>
  <c r="AW360" i="3"/>
  <c r="AV360" i="3"/>
  <c r="AU360" i="3"/>
  <c r="AW359" i="3"/>
  <c r="AV359" i="3"/>
  <c r="AU359" i="3"/>
  <c r="AW358" i="3"/>
  <c r="AV358" i="3"/>
  <c r="AU358" i="3"/>
  <c r="AW357" i="3"/>
  <c r="AV357" i="3"/>
  <c r="AU357" i="3"/>
  <c r="AW356" i="3"/>
  <c r="AV356" i="3"/>
  <c r="AU356" i="3"/>
  <c r="AW355" i="3"/>
  <c r="AV355" i="3"/>
  <c r="AU355" i="3"/>
  <c r="AW354" i="3"/>
  <c r="AV354" i="3"/>
  <c r="AU354" i="3"/>
  <c r="AW353" i="3"/>
  <c r="AV353" i="3"/>
  <c r="AU353" i="3"/>
  <c r="AW352" i="3"/>
  <c r="AS33" i="2" s="1"/>
  <c r="AV352" i="3"/>
  <c r="AU352" i="3"/>
  <c r="AW351" i="3"/>
  <c r="AV351" i="3"/>
  <c r="AU351" i="3"/>
  <c r="AW350" i="3"/>
  <c r="AV350" i="3"/>
  <c r="AU350" i="3"/>
  <c r="AW349" i="3"/>
  <c r="AV349" i="3"/>
  <c r="AU349" i="3"/>
  <c r="AW348" i="3"/>
  <c r="AV348" i="3"/>
  <c r="AU348" i="3"/>
  <c r="AW347" i="3"/>
  <c r="AV347" i="3"/>
  <c r="AU347" i="3"/>
  <c r="AW346" i="3"/>
  <c r="AV346" i="3"/>
  <c r="AU346" i="3"/>
  <c r="AW345" i="3"/>
  <c r="AV345" i="3"/>
  <c r="AU345" i="3"/>
  <c r="AW344" i="3"/>
  <c r="AV344" i="3"/>
  <c r="AU344" i="3"/>
  <c r="AW343" i="3"/>
  <c r="AV343" i="3"/>
  <c r="AU343" i="3"/>
  <c r="AW342" i="3"/>
  <c r="AV342" i="3"/>
  <c r="AU342" i="3"/>
  <c r="AW341" i="3"/>
  <c r="AV341" i="3"/>
  <c r="AU341" i="3"/>
  <c r="AW340" i="3"/>
  <c r="AV340" i="3"/>
  <c r="AU340" i="3"/>
  <c r="AW339" i="3"/>
  <c r="AV339" i="3"/>
  <c r="AU339" i="3"/>
  <c r="AW338" i="3"/>
  <c r="AU338" i="3"/>
  <c r="AW337" i="3"/>
  <c r="AV337" i="3"/>
  <c r="AW336" i="3"/>
  <c r="AV336" i="3"/>
  <c r="AU336" i="3"/>
  <c r="AW335" i="3"/>
  <c r="AV335" i="3"/>
  <c r="AU335" i="3"/>
  <c r="AW334" i="3"/>
  <c r="AV334" i="3"/>
  <c r="AU334" i="3"/>
  <c r="AW333" i="3"/>
  <c r="AV333" i="3"/>
  <c r="AU333" i="3"/>
  <c r="AW332" i="3"/>
  <c r="AV332" i="3"/>
  <c r="AU332" i="3"/>
  <c r="AW331" i="3"/>
  <c r="AV331" i="3"/>
  <c r="AU331" i="3"/>
  <c r="AW330" i="3"/>
  <c r="AV330" i="3"/>
  <c r="AU330" i="3"/>
  <c r="AW329" i="3"/>
  <c r="AV329" i="3"/>
  <c r="AU329" i="3"/>
  <c r="AW328" i="3"/>
  <c r="AV328" i="3"/>
  <c r="AU328" i="3"/>
  <c r="AQ31" i="2" s="1"/>
  <c r="AW327" i="3"/>
  <c r="AV327" i="3"/>
  <c r="AU327" i="3"/>
  <c r="AW326" i="3"/>
  <c r="AV326" i="3"/>
  <c r="AU326" i="3"/>
  <c r="AW325" i="3"/>
  <c r="AV325" i="3"/>
  <c r="AU325" i="3"/>
  <c r="AW324" i="3"/>
  <c r="AV324" i="3"/>
  <c r="AU324" i="3"/>
  <c r="AW323" i="3"/>
  <c r="AV323" i="3"/>
  <c r="AU323" i="3"/>
  <c r="AW322" i="3"/>
  <c r="AV322" i="3"/>
  <c r="AU322" i="3"/>
  <c r="AW321" i="3"/>
  <c r="AV321" i="3"/>
  <c r="AU321" i="3"/>
  <c r="AW320" i="3"/>
  <c r="AV320" i="3"/>
  <c r="AU320" i="3"/>
  <c r="AW319" i="3"/>
  <c r="AV319" i="3"/>
  <c r="AU319" i="3"/>
  <c r="AW318" i="3"/>
  <c r="AV318" i="3"/>
  <c r="AU318" i="3"/>
  <c r="AW317" i="3"/>
  <c r="AV317" i="3"/>
  <c r="AU317" i="3"/>
  <c r="AW316" i="3"/>
  <c r="AV316" i="3"/>
  <c r="AU316" i="3"/>
  <c r="AW315" i="3"/>
  <c r="AV315" i="3"/>
  <c r="AU315" i="3"/>
  <c r="AW314" i="3"/>
  <c r="AV314" i="3"/>
  <c r="AU314" i="3"/>
  <c r="AW313" i="3"/>
  <c r="AV313" i="3"/>
  <c r="AU313" i="3"/>
  <c r="AW312" i="3"/>
  <c r="AV312" i="3"/>
  <c r="AU312" i="3"/>
  <c r="AW311" i="3"/>
  <c r="AV311" i="3"/>
  <c r="AU311" i="3"/>
  <c r="AW310" i="3"/>
  <c r="AV310" i="3"/>
  <c r="AU310" i="3"/>
  <c r="AW309" i="3"/>
  <c r="AV309" i="3"/>
  <c r="AU309" i="3"/>
  <c r="AW308" i="3"/>
  <c r="AV308" i="3"/>
  <c r="AU308" i="3"/>
  <c r="AW307" i="3"/>
  <c r="AV307" i="3"/>
  <c r="AU307" i="3"/>
  <c r="AW306" i="3"/>
  <c r="AV306" i="3"/>
  <c r="AU306" i="3"/>
  <c r="AW305" i="3"/>
  <c r="AV305" i="3"/>
  <c r="AU305" i="3"/>
  <c r="AW304" i="3"/>
  <c r="AV304" i="3"/>
  <c r="AU304" i="3"/>
  <c r="AQ29" i="2" s="1"/>
  <c r="AW303" i="3"/>
  <c r="AV303" i="3"/>
  <c r="AU303" i="3"/>
  <c r="AW302" i="3"/>
  <c r="AV302" i="3"/>
  <c r="AU302" i="3"/>
  <c r="AW301" i="3"/>
  <c r="AV301" i="3"/>
  <c r="AU301" i="3"/>
  <c r="AW300" i="3"/>
  <c r="AV300" i="3"/>
  <c r="AU300" i="3"/>
  <c r="AW299" i="3"/>
  <c r="AV299" i="3"/>
  <c r="AU299" i="3"/>
  <c r="AW298" i="3"/>
  <c r="AV298" i="3"/>
  <c r="AU298" i="3"/>
  <c r="AW297" i="3"/>
  <c r="AV297" i="3"/>
  <c r="AU297" i="3"/>
  <c r="AW296" i="3"/>
  <c r="AV296" i="3"/>
  <c r="AU296" i="3"/>
  <c r="AW295" i="3"/>
  <c r="AV295" i="3"/>
  <c r="AU295" i="3"/>
  <c r="AW294" i="3"/>
  <c r="AV294" i="3"/>
  <c r="AU294" i="3"/>
  <c r="AW293" i="3"/>
  <c r="AV293" i="3"/>
  <c r="AU293" i="3"/>
  <c r="AW292" i="3"/>
  <c r="AV292" i="3"/>
  <c r="AU292" i="3"/>
  <c r="AW291" i="3"/>
  <c r="AV291" i="3"/>
  <c r="AU291" i="3"/>
  <c r="AW290" i="3"/>
  <c r="AV290" i="3"/>
  <c r="AU290" i="3"/>
  <c r="AW289" i="3"/>
  <c r="AV289" i="3"/>
  <c r="AU289" i="3"/>
  <c r="AW288" i="3"/>
  <c r="AV288" i="3"/>
  <c r="AU288" i="3"/>
  <c r="AW287" i="3"/>
  <c r="AV287" i="3"/>
  <c r="AU287" i="3"/>
  <c r="AW286" i="3"/>
  <c r="AV286" i="3"/>
  <c r="AU286" i="3"/>
  <c r="AW285" i="3"/>
  <c r="AV285" i="3"/>
  <c r="AU285" i="3"/>
  <c r="AW284" i="3"/>
  <c r="AV284" i="3"/>
  <c r="AU284" i="3"/>
  <c r="AW283" i="3"/>
  <c r="AV283" i="3"/>
  <c r="AU283" i="3"/>
  <c r="AW282" i="3"/>
  <c r="AV282" i="3"/>
  <c r="AU282" i="3"/>
  <c r="AW281" i="3"/>
  <c r="AV281" i="3"/>
  <c r="AU281" i="3"/>
  <c r="AW280" i="3"/>
  <c r="AV280" i="3"/>
  <c r="AU280" i="3"/>
  <c r="AQ27" i="2" s="1"/>
  <c r="AW279" i="3"/>
  <c r="AV279" i="3"/>
  <c r="AU279" i="3"/>
  <c r="AW278" i="3"/>
  <c r="AV278" i="3"/>
  <c r="AU278" i="3"/>
  <c r="AW277" i="3"/>
  <c r="AV277" i="3"/>
  <c r="AU277" i="3"/>
  <c r="AW276" i="3"/>
  <c r="AV276" i="3"/>
  <c r="AU276" i="3"/>
  <c r="AW275" i="3"/>
  <c r="AV275" i="3"/>
  <c r="AU275" i="3"/>
  <c r="AW274" i="3"/>
  <c r="AV274" i="3"/>
  <c r="AU274" i="3"/>
  <c r="AW273" i="3"/>
  <c r="AV273" i="3"/>
  <c r="AU273" i="3"/>
  <c r="AW272" i="3"/>
  <c r="AV272" i="3"/>
  <c r="AU272" i="3"/>
  <c r="AW271" i="3"/>
  <c r="AV271" i="3"/>
  <c r="AU271" i="3"/>
  <c r="AW270" i="3"/>
  <c r="AV270" i="3"/>
  <c r="AU270" i="3"/>
  <c r="AW269" i="3"/>
  <c r="AV269" i="3"/>
  <c r="AU269" i="3"/>
  <c r="AW268" i="3"/>
  <c r="AV268" i="3"/>
  <c r="AU268" i="3"/>
  <c r="AW267" i="3"/>
  <c r="AV267" i="3"/>
  <c r="AU267" i="3"/>
  <c r="AW266" i="3"/>
  <c r="AV266" i="3"/>
  <c r="AU266" i="3"/>
  <c r="AW265" i="3"/>
  <c r="AV265" i="3"/>
  <c r="AU265" i="3"/>
  <c r="AW264" i="3"/>
  <c r="AV264" i="3"/>
  <c r="AU264" i="3"/>
  <c r="AW263" i="3"/>
  <c r="AV263" i="3"/>
  <c r="AU263" i="3"/>
  <c r="AW262" i="3"/>
  <c r="AV262" i="3"/>
  <c r="AU262" i="3"/>
  <c r="AW261" i="3"/>
  <c r="AV261" i="3"/>
  <c r="AU261" i="3"/>
  <c r="AW260" i="3"/>
  <c r="AV260" i="3"/>
  <c r="AU260" i="3"/>
  <c r="AW259" i="3"/>
  <c r="AV259" i="3"/>
  <c r="AU259" i="3"/>
  <c r="AW258" i="3"/>
  <c r="AV258" i="3"/>
  <c r="AU258" i="3"/>
  <c r="AW257" i="3"/>
  <c r="AV257" i="3"/>
  <c r="AU257" i="3"/>
  <c r="AW256" i="3"/>
  <c r="AV256" i="3"/>
  <c r="AU256" i="3"/>
  <c r="AQ25" i="2" s="1"/>
  <c r="AW255" i="3"/>
  <c r="AV255" i="3"/>
  <c r="AU255" i="3"/>
  <c r="AW254" i="3"/>
  <c r="AV254" i="3"/>
  <c r="AU254" i="3"/>
  <c r="AW253" i="3"/>
  <c r="AV253" i="3"/>
  <c r="AU253" i="3"/>
  <c r="AW252" i="3"/>
  <c r="AV252" i="3"/>
  <c r="AU252" i="3"/>
  <c r="AW251" i="3"/>
  <c r="AV251" i="3"/>
  <c r="AU251" i="3"/>
  <c r="AW250" i="3"/>
  <c r="AV250" i="3"/>
  <c r="AU250" i="3"/>
  <c r="AW249" i="3"/>
  <c r="AV249" i="3"/>
  <c r="AU249" i="3"/>
  <c r="AW248" i="3"/>
  <c r="AV248" i="3"/>
  <c r="AU248" i="3"/>
  <c r="AW247" i="3"/>
  <c r="AV247" i="3"/>
  <c r="AU247" i="3"/>
  <c r="AW246" i="3"/>
  <c r="AV246" i="3"/>
  <c r="AU246" i="3"/>
  <c r="AW245" i="3"/>
  <c r="AV245" i="3"/>
  <c r="AU245" i="3"/>
  <c r="AW244" i="3"/>
  <c r="AV244" i="3"/>
  <c r="AU244" i="3"/>
  <c r="AW243" i="3"/>
  <c r="AV243" i="3"/>
  <c r="AU243" i="3"/>
  <c r="AW242" i="3"/>
  <c r="AV242" i="3"/>
  <c r="AU242" i="3"/>
  <c r="AW241" i="3"/>
  <c r="AV241" i="3"/>
  <c r="AU241" i="3"/>
  <c r="AW240" i="3"/>
  <c r="AV240" i="3"/>
  <c r="AU240" i="3"/>
  <c r="AW239" i="3"/>
  <c r="AV239" i="3"/>
  <c r="AU239" i="3"/>
  <c r="AW238" i="3"/>
  <c r="AV238" i="3"/>
  <c r="AU238" i="3"/>
  <c r="AW237" i="3"/>
  <c r="AV237" i="3"/>
  <c r="AU237" i="3"/>
  <c r="AW236" i="3"/>
  <c r="AV236" i="3"/>
  <c r="AU236" i="3"/>
  <c r="AW235" i="3"/>
  <c r="AV235" i="3"/>
  <c r="AU235" i="3"/>
  <c r="AW234" i="3"/>
  <c r="AV234" i="3"/>
  <c r="AU234" i="3"/>
  <c r="AW233" i="3"/>
  <c r="AV233" i="3"/>
  <c r="AU233" i="3"/>
  <c r="AW232" i="3"/>
  <c r="AV232" i="3"/>
  <c r="AU232" i="3"/>
  <c r="AQ23" i="2" s="1"/>
  <c r="AW231" i="3"/>
  <c r="AV231" i="3"/>
  <c r="AU231" i="3"/>
  <c r="AW230" i="3"/>
  <c r="AV230" i="3"/>
  <c r="AU230" i="3"/>
  <c r="AW229" i="3"/>
  <c r="AV229" i="3"/>
  <c r="AU229" i="3"/>
  <c r="AW228" i="3"/>
  <c r="AV228" i="3"/>
  <c r="AU228" i="3"/>
  <c r="AW227" i="3"/>
  <c r="AV227" i="3"/>
  <c r="AU227" i="3"/>
  <c r="AW226" i="3"/>
  <c r="AV226" i="3"/>
  <c r="AU226" i="3"/>
  <c r="AW225" i="3"/>
  <c r="AV225" i="3"/>
  <c r="AU225" i="3"/>
  <c r="AW224" i="3"/>
  <c r="AV224" i="3"/>
  <c r="AU224" i="3"/>
  <c r="AW223" i="3"/>
  <c r="AV223" i="3"/>
  <c r="AU223" i="3"/>
  <c r="AW222" i="3"/>
  <c r="AV222" i="3"/>
  <c r="AU222" i="3"/>
  <c r="AW221" i="3"/>
  <c r="AV221" i="3"/>
  <c r="AU221" i="3"/>
  <c r="AW220" i="3"/>
  <c r="AV220" i="3"/>
  <c r="AU220" i="3"/>
  <c r="AW219" i="3"/>
  <c r="AV219" i="3"/>
  <c r="AU219" i="3"/>
  <c r="AW218" i="3"/>
  <c r="AV218" i="3"/>
  <c r="AU218" i="3"/>
  <c r="AW217" i="3"/>
  <c r="AV217" i="3"/>
  <c r="AU217" i="3"/>
  <c r="AW216" i="3"/>
  <c r="AV216" i="3"/>
  <c r="AU216" i="3"/>
  <c r="AW215" i="3"/>
  <c r="AV215" i="3"/>
  <c r="AU215" i="3"/>
  <c r="AW214" i="3"/>
  <c r="AV214" i="3"/>
  <c r="AU214" i="3"/>
  <c r="AW213" i="3"/>
  <c r="AV213" i="3"/>
  <c r="AU213" i="3"/>
  <c r="AW212" i="3"/>
  <c r="AV212" i="3"/>
  <c r="AU212" i="3"/>
  <c r="AW211" i="3"/>
  <c r="AV211" i="3"/>
  <c r="AU211" i="3"/>
  <c r="AW210" i="3"/>
  <c r="AV210" i="3"/>
  <c r="AU210" i="3"/>
  <c r="AW209" i="3"/>
  <c r="AV209" i="3"/>
  <c r="AU209" i="3"/>
  <c r="AW208" i="3"/>
  <c r="AV208" i="3"/>
  <c r="AU208" i="3"/>
  <c r="AQ21" i="2" s="1"/>
  <c r="AW207" i="3"/>
  <c r="AV207" i="3"/>
  <c r="AU207" i="3"/>
  <c r="AW206" i="3"/>
  <c r="AV206" i="3"/>
  <c r="AU206" i="3"/>
  <c r="AW205" i="3"/>
  <c r="AV205" i="3"/>
  <c r="AU205" i="3"/>
  <c r="AW204" i="3"/>
  <c r="AV204" i="3"/>
  <c r="AU204" i="3"/>
  <c r="AW203" i="3"/>
  <c r="AV203" i="3"/>
  <c r="AU203" i="3"/>
  <c r="AW202" i="3"/>
  <c r="AV202" i="3"/>
  <c r="AU202" i="3"/>
  <c r="AW201" i="3"/>
  <c r="AV201" i="3"/>
  <c r="AU201" i="3"/>
  <c r="AW200" i="3"/>
  <c r="AV200" i="3"/>
  <c r="AU200" i="3"/>
  <c r="AW199" i="3"/>
  <c r="AV199" i="3"/>
  <c r="AU199" i="3"/>
  <c r="AW198" i="3"/>
  <c r="AV198" i="3"/>
  <c r="AU198" i="3"/>
  <c r="AW197" i="3"/>
  <c r="AV197" i="3"/>
  <c r="AU197" i="3"/>
  <c r="AW196" i="3"/>
  <c r="AV196" i="3"/>
  <c r="AU196" i="3"/>
  <c r="AW195" i="3"/>
  <c r="AV195" i="3"/>
  <c r="AU195" i="3"/>
  <c r="AW194" i="3"/>
  <c r="AV194" i="3"/>
  <c r="AU194" i="3"/>
  <c r="AW193" i="3"/>
  <c r="AV193" i="3"/>
  <c r="AU193" i="3"/>
  <c r="AW192" i="3"/>
  <c r="AV192" i="3"/>
  <c r="AU192" i="3"/>
  <c r="AW191" i="3"/>
  <c r="AV191" i="3"/>
  <c r="AU191" i="3"/>
  <c r="AW190" i="3"/>
  <c r="AV190" i="3"/>
  <c r="AU190" i="3"/>
  <c r="AW189" i="3"/>
  <c r="AV189" i="3"/>
  <c r="AU189" i="3"/>
  <c r="AW188" i="3"/>
  <c r="AV188" i="3"/>
  <c r="AU188" i="3"/>
  <c r="AW187" i="3"/>
  <c r="AV187" i="3"/>
  <c r="AU187" i="3"/>
  <c r="AW186" i="3"/>
  <c r="AV186" i="3"/>
  <c r="AU186" i="3"/>
  <c r="AW185" i="3"/>
  <c r="AV185" i="3"/>
  <c r="AU185" i="3"/>
  <c r="AW184" i="3"/>
  <c r="AV184" i="3"/>
  <c r="AU184" i="3"/>
  <c r="AQ19" i="2" s="1"/>
  <c r="AW183" i="3"/>
  <c r="AV183" i="3"/>
  <c r="AU183" i="3"/>
  <c r="AW182" i="3"/>
  <c r="AV182" i="3"/>
  <c r="AU182" i="3"/>
  <c r="AW181" i="3"/>
  <c r="AV181" i="3"/>
  <c r="AU181" i="3"/>
  <c r="AW180" i="3"/>
  <c r="AV180" i="3"/>
  <c r="AU180" i="3"/>
  <c r="AW179" i="3"/>
  <c r="AV179" i="3"/>
  <c r="AU179" i="3"/>
  <c r="AW178" i="3"/>
  <c r="AV178" i="3"/>
  <c r="AU178" i="3"/>
  <c r="AW177" i="3"/>
  <c r="AV177" i="3"/>
  <c r="AU177" i="3"/>
  <c r="AW176" i="3"/>
  <c r="AV176" i="3"/>
  <c r="AU176" i="3"/>
  <c r="AW175" i="3"/>
  <c r="AV175" i="3"/>
  <c r="AU175" i="3"/>
  <c r="AW174" i="3"/>
  <c r="AV174" i="3"/>
  <c r="AU174" i="3"/>
  <c r="AW173" i="3"/>
  <c r="AV173" i="3"/>
  <c r="AU173" i="3"/>
  <c r="AW172" i="3"/>
  <c r="AV172" i="3"/>
  <c r="AU172" i="3"/>
  <c r="AW171" i="3"/>
  <c r="AV171" i="3"/>
  <c r="AU171" i="3"/>
  <c r="AW170" i="3"/>
  <c r="AV170" i="3"/>
  <c r="AU170" i="3"/>
  <c r="AW169" i="3"/>
  <c r="AV169" i="3"/>
  <c r="AU169" i="3"/>
  <c r="AW168" i="3"/>
  <c r="AV168" i="3"/>
  <c r="AU168" i="3"/>
  <c r="AW167" i="3"/>
  <c r="AV167" i="3"/>
  <c r="AU167" i="3"/>
  <c r="AW166" i="3"/>
  <c r="AV166" i="3"/>
  <c r="AU166" i="3"/>
  <c r="AW165" i="3"/>
  <c r="AV165" i="3"/>
  <c r="AU165" i="3"/>
  <c r="AW164" i="3"/>
  <c r="AV164" i="3"/>
  <c r="AU164" i="3"/>
  <c r="AW163" i="3"/>
  <c r="AV163" i="3"/>
  <c r="AU163" i="3"/>
  <c r="AW162" i="3"/>
  <c r="AV162" i="3"/>
  <c r="AU162" i="3"/>
  <c r="AW161" i="3"/>
  <c r="AV161" i="3"/>
  <c r="AU161" i="3"/>
  <c r="AW160" i="3"/>
  <c r="AV160" i="3"/>
  <c r="AU160" i="3"/>
  <c r="AQ17" i="2" s="1"/>
  <c r="AW159" i="3"/>
  <c r="AV159" i="3"/>
  <c r="AU159" i="3"/>
  <c r="AW158" i="3"/>
  <c r="AV158" i="3"/>
  <c r="AU158" i="3"/>
  <c r="AW157" i="3"/>
  <c r="AV157" i="3"/>
  <c r="AU157" i="3"/>
  <c r="AW156" i="3"/>
  <c r="AV156" i="3"/>
  <c r="AU156" i="3"/>
  <c r="AW155" i="3"/>
  <c r="AV155" i="3"/>
  <c r="AU155" i="3"/>
  <c r="AW154" i="3"/>
  <c r="AV154" i="3"/>
  <c r="AU154" i="3"/>
  <c r="AW153" i="3"/>
  <c r="AV153" i="3"/>
  <c r="AU153" i="3"/>
  <c r="AW152" i="3"/>
  <c r="AV152" i="3"/>
  <c r="AU152" i="3"/>
  <c r="AW151" i="3"/>
  <c r="AV151" i="3"/>
  <c r="AU151" i="3"/>
  <c r="AW150" i="3"/>
  <c r="AV150" i="3"/>
  <c r="AU150" i="3"/>
  <c r="AW149" i="3"/>
  <c r="AV149" i="3"/>
  <c r="AU149" i="3"/>
  <c r="AW148" i="3"/>
  <c r="AV148" i="3"/>
  <c r="AU148" i="3"/>
  <c r="AW147" i="3"/>
  <c r="AV147" i="3"/>
  <c r="AU147" i="3"/>
  <c r="AW146" i="3"/>
  <c r="AV146" i="3"/>
  <c r="AU146" i="3"/>
  <c r="AW145" i="3"/>
  <c r="AV145" i="3"/>
  <c r="AU145" i="3"/>
  <c r="AW144" i="3"/>
  <c r="AV144" i="3"/>
  <c r="AU144" i="3"/>
  <c r="AW143" i="3"/>
  <c r="AV143" i="3"/>
  <c r="AU143" i="3"/>
  <c r="AW142" i="3"/>
  <c r="AV142" i="3"/>
  <c r="AU142" i="3"/>
  <c r="AW141" i="3"/>
  <c r="AV141" i="3"/>
  <c r="AU141" i="3"/>
  <c r="AW140" i="3"/>
  <c r="AV140" i="3"/>
  <c r="AU140" i="3"/>
  <c r="AW139" i="3"/>
  <c r="AV139" i="3"/>
  <c r="AU139" i="3"/>
  <c r="AW138" i="3"/>
  <c r="AV138" i="3"/>
  <c r="AU138" i="3"/>
  <c r="AW137" i="3"/>
  <c r="AV137" i="3"/>
  <c r="AU137" i="3"/>
  <c r="AW136" i="3"/>
  <c r="AV136" i="3"/>
  <c r="AU136" i="3"/>
  <c r="AQ15" i="2" s="1"/>
  <c r="AW135" i="3"/>
  <c r="AV135" i="3"/>
  <c r="AU135" i="3"/>
  <c r="AW134" i="3"/>
  <c r="AV134" i="3"/>
  <c r="AU134" i="3"/>
  <c r="AW133" i="3"/>
  <c r="AV133" i="3"/>
  <c r="AU133" i="3"/>
  <c r="AW132" i="3"/>
  <c r="AV132" i="3"/>
  <c r="AU132" i="3"/>
  <c r="AW131" i="3"/>
  <c r="AV131" i="3"/>
  <c r="AU131" i="3"/>
  <c r="AW130" i="3"/>
  <c r="AV130" i="3"/>
  <c r="AU130" i="3"/>
  <c r="AW129" i="3"/>
  <c r="AV129" i="3"/>
  <c r="AU129" i="3"/>
  <c r="AW128" i="3"/>
  <c r="AV128" i="3"/>
  <c r="AU128" i="3"/>
  <c r="AW127" i="3"/>
  <c r="AV127" i="3"/>
  <c r="AU127" i="3"/>
  <c r="AW126" i="3"/>
  <c r="AV126" i="3"/>
  <c r="AU126" i="3"/>
  <c r="AW125" i="3"/>
  <c r="AV125" i="3"/>
  <c r="AU125" i="3"/>
  <c r="AW124" i="3"/>
  <c r="AV124" i="3"/>
  <c r="AU124" i="3"/>
  <c r="AW123" i="3"/>
  <c r="AV123" i="3"/>
  <c r="AU123" i="3"/>
  <c r="AW122" i="3"/>
  <c r="AV122" i="3"/>
  <c r="AU122" i="3"/>
  <c r="AW121" i="3"/>
  <c r="AV121" i="3"/>
  <c r="AU121" i="3"/>
  <c r="AW120" i="3"/>
  <c r="AV120" i="3"/>
  <c r="AU120" i="3"/>
  <c r="AW119" i="3"/>
  <c r="AV119" i="3"/>
  <c r="AU119" i="3"/>
  <c r="AW118" i="3"/>
  <c r="AV118" i="3"/>
  <c r="AU118" i="3"/>
  <c r="AW117" i="3"/>
  <c r="AV117" i="3"/>
  <c r="AU117" i="3"/>
  <c r="AW116" i="3"/>
  <c r="AV116" i="3"/>
  <c r="AU116" i="3"/>
  <c r="AW115" i="3"/>
  <c r="AV115" i="3"/>
  <c r="AU115" i="3"/>
  <c r="AW114" i="3"/>
  <c r="AV114" i="3"/>
  <c r="AU114" i="3"/>
  <c r="AW113" i="3"/>
  <c r="AV113" i="3"/>
  <c r="AU113" i="3"/>
  <c r="AW112" i="3"/>
  <c r="AV112" i="3"/>
  <c r="AU112" i="3"/>
  <c r="AQ13" i="2" s="1"/>
  <c r="AW111" i="3"/>
  <c r="AV111" i="3"/>
  <c r="AU111" i="3"/>
  <c r="AW110" i="3"/>
  <c r="AV110" i="3"/>
  <c r="AU110" i="3"/>
  <c r="AW109" i="3"/>
  <c r="AV109" i="3"/>
  <c r="AU109" i="3"/>
  <c r="AW108" i="3"/>
  <c r="AV108" i="3"/>
  <c r="AU108" i="3"/>
  <c r="AW107" i="3"/>
  <c r="AV107" i="3"/>
  <c r="AU107" i="3"/>
  <c r="AW106" i="3"/>
  <c r="AV106" i="3"/>
  <c r="AU106" i="3"/>
  <c r="AW105" i="3"/>
  <c r="AV105" i="3"/>
  <c r="AU105" i="3"/>
  <c r="AW104" i="3"/>
  <c r="AV104" i="3"/>
  <c r="AU104" i="3"/>
  <c r="AW103" i="3"/>
  <c r="AV103" i="3"/>
  <c r="AU103" i="3"/>
  <c r="AW102" i="3"/>
  <c r="AV102" i="3"/>
  <c r="AU102" i="3"/>
  <c r="AW101" i="3"/>
  <c r="AV101" i="3"/>
  <c r="AU101" i="3"/>
  <c r="AW100" i="3"/>
  <c r="AV100" i="3"/>
  <c r="AU100" i="3"/>
  <c r="AW99" i="3"/>
  <c r="AV99" i="3"/>
  <c r="AU99" i="3"/>
  <c r="AW98" i="3"/>
  <c r="AV98" i="3"/>
  <c r="AU98" i="3"/>
  <c r="AW97" i="3"/>
  <c r="AV97" i="3"/>
  <c r="AU97" i="3"/>
  <c r="AW96" i="3"/>
  <c r="AV96" i="3"/>
  <c r="AU96" i="3"/>
  <c r="AW95" i="3"/>
  <c r="AV95" i="3"/>
  <c r="AU95" i="3"/>
  <c r="AW94" i="3"/>
  <c r="AV94" i="3"/>
  <c r="AU94" i="3"/>
  <c r="AW93" i="3"/>
  <c r="AV93" i="3"/>
  <c r="AU93" i="3"/>
  <c r="AW92" i="3"/>
  <c r="AV92" i="3"/>
  <c r="AU92" i="3"/>
  <c r="AW91" i="3"/>
  <c r="AV91" i="3"/>
  <c r="AU91" i="3"/>
  <c r="AW90" i="3"/>
  <c r="AV90" i="3"/>
  <c r="AU90" i="3"/>
  <c r="AW89" i="3"/>
  <c r="AV89" i="3"/>
  <c r="AU89" i="3"/>
  <c r="AW88" i="3"/>
  <c r="AV88" i="3"/>
  <c r="AU88" i="3"/>
  <c r="AQ11" i="2" s="1"/>
  <c r="AW87" i="3"/>
  <c r="AV87" i="3"/>
  <c r="AU87" i="3"/>
  <c r="AW86" i="3"/>
  <c r="AV86" i="3"/>
  <c r="AU86" i="3"/>
  <c r="AW85" i="3"/>
  <c r="AV85" i="3"/>
  <c r="AU85" i="3"/>
  <c r="AW84" i="3"/>
  <c r="AV84" i="3"/>
  <c r="AU84" i="3"/>
  <c r="AW83" i="3"/>
  <c r="AV83" i="3"/>
  <c r="AU83" i="3"/>
  <c r="AW82" i="3"/>
  <c r="AV82" i="3"/>
  <c r="AU82" i="3"/>
  <c r="AW81" i="3"/>
  <c r="AV81" i="3"/>
  <c r="AU81" i="3"/>
  <c r="AW80" i="3"/>
  <c r="AV80" i="3"/>
  <c r="AU80" i="3"/>
  <c r="AW79" i="3"/>
  <c r="AV79" i="3"/>
  <c r="AU79" i="3"/>
  <c r="AW78" i="3"/>
  <c r="AV78" i="3"/>
  <c r="AU78" i="3"/>
  <c r="AW77" i="3"/>
  <c r="AV77" i="3"/>
  <c r="AU77" i="3"/>
  <c r="AW76" i="3"/>
  <c r="AV76" i="3"/>
  <c r="AU76" i="3"/>
  <c r="AW75" i="3"/>
  <c r="AV75" i="3"/>
  <c r="AU75" i="3"/>
  <c r="AW74" i="3"/>
  <c r="AV74" i="3"/>
  <c r="AU74" i="3"/>
  <c r="AW73" i="3"/>
  <c r="AV73" i="3"/>
  <c r="AU73" i="3"/>
  <c r="AW72" i="3"/>
  <c r="AV72" i="3"/>
  <c r="AU72" i="3"/>
  <c r="AW71" i="3"/>
  <c r="AV71" i="3"/>
  <c r="AU71" i="3"/>
  <c r="AW70" i="3"/>
  <c r="AV70" i="3"/>
  <c r="AU70" i="3"/>
  <c r="AW69" i="3"/>
  <c r="AV69" i="3"/>
  <c r="AU69" i="3"/>
  <c r="AW68" i="3"/>
  <c r="AV68" i="3"/>
  <c r="AU68" i="3"/>
  <c r="AW67" i="3"/>
  <c r="AV67" i="3"/>
  <c r="AU67" i="3"/>
  <c r="AW66" i="3"/>
  <c r="AV66" i="3"/>
  <c r="AU66" i="3"/>
  <c r="AW65" i="3"/>
  <c r="AV65" i="3"/>
  <c r="AU65" i="3"/>
  <c r="AW64" i="3"/>
  <c r="AV64" i="3"/>
  <c r="AU64" i="3"/>
  <c r="AQ9" i="2" s="1"/>
  <c r="AW63" i="3"/>
  <c r="AV63" i="3"/>
  <c r="AU63" i="3"/>
  <c r="AW62" i="3"/>
  <c r="AV62" i="3"/>
  <c r="AU62" i="3"/>
  <c r="AW61" i="3"/>
  <c r="AV61" i="3"/>
  <c r="AU61" i="3"/>
  <c r="AW60" i="3"/>
  <c r="AV60" i="3"/>
  <c r="AU60" i="3"/>
  <c r="AW59" i="3"/>
  <c r="AV59" i="3"/>
  <c r="AU59" i="3"/>
  <c r="AW58" i="3"/>
  <c r="AV58" i="3"/>
  <c r="AU58" i="3"/>
  <c r="AW57" i="3"/>
  <c r="AV57" i="3"/>
  <c r="AU57" i="3"/>
  <c r="AW56" i="3"/>
  <c r="AV56" i="3"/>
  <c r="AU56" i="3"/>
  <c r="AW55" i="3"/>
  <c r="AV55" i="3"/>
  <c r="AU55" i="3"/>
  <c r="AW54" i="3"/>
  <c r="AV54" i="3"/>
  <c r="AU54" i="3"/>
  <c r="AW53" i="3"/>
  <c r="AV53" i="3"/>
  <c r="AU53" i="3"/>
  <c r="AW52" i="3"/>
  <c r="AV52" i="3"/>
  <c r="AU52" i="3"/>
  <c r="AW51" i="3"/>
  <c r="AV51" i="3"/>
  <c r="AU51" i="3"/>
  <c r="AW50" i="3"/>
  <c r="AV50" i="3"/>
  <c r="AU50" i="3"/>
  <c r="AW49" i="3"/>
  <c r="AV49" i="3"/>
  <c r="AU49" i="3"/>
  <c r="AW48" i="3"/>
  <c r="AV48" i="3"/>
  <c r="AU48" i="3"/>
  <c r="AW47" i="3"/>
  <c r="AV47" i="3"/>
  <c r="AU47" i="3"/>
  <c r="AW46" i="3"/>
  <c r="AV46" i="3"/>
  <c r="AU46" i="3"/>
  <c r="AW45" i="3"/>
  <c r="AV45" i="3"/>
  <c r="AU45" i="3"/>
  <c r="AW44" i="3"/>
  <c r="AV44" i="3"/>
  <c r="AU44" i="3"/>
  <c r="AW43" i="3"/>
  <c r="AV43" i="3"/>
  <c r="AU43" i="3"/>
  <c r="AW42" i="3"/>
  <c r="AV42" i="3"/>
  <c r="AU42" i="3"/>
  <c r="AW41" i="3"/>
  <c r="AV41" i="3"/>
  <c r="AU41" i="3"/>
  <c r="AW40" i="3"/>
  <c r="AV40" i="3"/>
  <c r="AU40" i="3"/>
  <c r="AQ7" i="2" s="1"/>
  <c r="AW39" i="3"/>
  <c r="AV39" i="3"/>
  <c r="AU39" i="3"/>
  <c r="AW38" i="3"/>
  <c r="AV38" i="3"/>
  <c r="AU38" i="3"/>
  <c r="AW37" i="3"/>
  <c r="AV37" i="3"/>
  <c r="AU37" i="3"/>
  <c r="AW36" i="3"/>
  <c r="AV36" i="3"/>
  <c r="AU36" i="3"/>
  <c r="AW35" i="3"/>
  <c r="AV35" i="3"/>
  <c r="AU35" i="3"/>
  <c r="AW34" i="3"/>
  <c r="AV34" i="3"/>
  <c r="AU34" i="3"/>
  <c r="AW33" i="3"/>
  <c r="AV33" i="3"/>
  <c r="AU33" i="3"/>
  <c r="AW32" i="3"/>
  <c r="AV32" i="3"/>
  <c r="AU32" i="3"/>
  <c r="AW31" i="3"/>
  <c r="AV31" i="3"/>
  <c r="AU31" i="3"/>
  <c r="AW30" i="3"/>
  <c r="AV30" i="3"/>
  <c r="AU30" i="3"/>
  <c r="AW29" i="3"/>
  <c r="AV29" i="3"/>
  <c r="AU29" i="3"/>
  <c r="AW28" i="3"/>
  <c r="AV28" i="3"/>
  <c r="AU28" i="3"/>
  <c r="AW27" i="3"/>
  <c r="AV27" i="3"/>
  <c r="AU27" i="3"/>
  <c r="AW26" i="3"/>
  <c r="AV26" i="3"/>
  <c r="AU26" i="3"/>
  <c r="AW25" i="3"/>
  <c r="AV25" i="3"/>
  <c r="AU25" i="3"/>
  <c r="AW24" i="3"/>
  <c r="AV24" i="3"/>
  <c r="AU24" i="3"/>
  <c r="AW23" i="3"/>
  <c r="AV23" i="3"/>
  <c r="AU23" i="3"/>
  <c r="AW22" i="3"/>
  <c r="AV22" i="3"/>
  <c r="AU22" i="3"/>
  <c r="AW21" i="3"/>
  <c r="AV21" i="3"/>
  <c r="AU21" i="3"/>
  <c r="AW20" i="3"/>
  <c r="AV20" i="3"/>
  <c r="AU20" i="3"/>
  <c r="AW19" i="3"/>
  <c r="AV19" i="3"/>
  <c r="AU19" i="3"/>
  <c r="AW18" i="3"/>
  <c r="AV18" i="3"/>
  <c r="AU18" i="3"/>
  <c r="AW17" i="3"/>
  <c r="AV17" i="3"/>
  <c r="AU17" i="3"/>
  <c r="AW16" i="3"/>
  <c r="AV16" i="3"/>
  <c r="AU16" i="3"/>
  <c r="AQ5" i="2" s="1"/>
  <c r="AW15" i="3"/>
  <c r="AV15" i="3"/>
  <c r="AU15" i="3"/>
  <c r="AW14" i="3"/>
  <c r="AV14" i="3"/>
  <c r="AU14" i="3"/>
  <c r="AW13" i="3"/>
  <c r="AV13" i="3"/>
  <c r="AU13" i="3"/>
  <c r="AW12" i="3"/>
  <c r="AV12" i="3"/>
  <c r="AU12" i="3"/>
  <c r="AW11" i="3"/>
  <c r="AV11" i="3"/>
  <c r="AU11" i="3"/>
  <c r="AW10" i="3"/>
  <c r="AV10" i="3"/>
  <c r="AU10" i="3"/>
  <c r="AW9" i="3"/>
  <c r="AV9" i="3"/>
  <c r="AU9" i="3"/>
  <c r="AW8" i="3"/>
  <c r="AV8" i="3"/>
  <c r="AU8" i="3"/>
  <c r="AW7" i="3"/>
  <c r="AV7" i="3"/>
  <c r="AU7" i="3"/>
  <c r="AW6" i="3"/>
  <c r="AV6" i="3"/>
  <c r="AU6" i="3"/>
  <c r="AW5" i="3"/>
  <c r="AV5" i="3"/>
  <c r="AU5" i="3"/>
  <c r="AW4" i="3"/>
  <c r="AV4" i="3"/>
  <c r="AU4" i="3"/>
  <c r="AR5" i="2" l="1"/>
  <c r="AR7" i="2"/>
  <c r="AR9" i="2"/>
  <c r="AR11" i="2"/>
  <c r="AR13" i="2"/>
  <c r="AR15" i="2"/>
  <c r="AR17" i="2"/>
  <c r="AR19" i="2"/>
  <c r="AR21" i="2"/>
  <c r="AR23" i="2"/>
  <c r="AR25" i="2"/>
  <c r="AR27" i="2"/>
  <c r="AR29" i="2"/>
  <c r="AR31" i="2"/>
  <c r="AS5" i="2"/>
  <c r="AS11" i="2"/>
  <c r="AR18" i="2"/>
  <c r="AQ24" i="2"/>
  <c r="AQ32" i="2"/>
  <c r="AR10" i="2"/>
  <c r="AS15" i="2"/>
  <c r="AS23" i="2"/>
  <c r="AS28" i="2"/>
  <c r="AR32" i="2"/>
  <c r="AS13" i="2"/>
  <c r="AS20" i="2"/>
  <c r="AS27" i="2"/>
  <c r="AQ10" i="2"/>
  <c r="AQ18" i="2"/>
  <c r="AQ22" i="2"/>
  <c r="AQ28" i="2"/>
  <c r="AQ30" i="2"/>
  <c r="AS32" i="2"/>
  <c r="AS9" i="2"/>
  <c r="AS19" i="2"/>
  <c r="AR26" i="2"/>
  <c r="AS31" i="2"/>
  <c r="AQ14" i="2"/>
  <c r="AQ20" i="2"/>
  <c r="AQ26" i="2"/>
  <c r="AR4" i="2"/>
  <c r="AR6" i="2"/>
  <c r="AR8" i="2"/>
  <c r="AR12" i="2"/>
  <c r="AR14" i="2"/>
  <c r="AR16" i="2"/>
  <c r="AR20" i="2"/>
  <c r="AR22" i="2"/>
  <c r="AR24" i="2"/>
  <c r="AR28" i="2"/>
  <c r="AR30" i="2"/>
  <c r="AS4" i="2"/>
  <c r="AS12" i="2"/>
  <c r="AS17" i="2"/>
  <c r="AS25" i="2"/>
  <c r="AQ12" i="2"/>
  <c r="AS8" i="2"/>
  <c r="AS10" i="2"/>
  <c r="AS16" i="2"/>
  <c r="AS22" i="2"/>
  <c r="AS26" i="2"/>
  <c r="AQ33" i="2"/>
  <c r="AS7" i="2"/>
  <c r="AQ8" i="2"/>
  <c r="AQ16" i="2"/>
  <c r="AS21" i="2"/>
  <c r="AS29" i="2"/>
  <c r="AQ4" i="2"/>
  <c r="AQ6" i="2"/>
  <c r="AS6" i="2"/>
  <c r="AS14" i="2"/>
  <c r="AS18" i="2"/>
  <c r="AS24" i="2"/>
  <c r="AS30" i="2"/>
  <c r="AR33" i="2"/>
  <c r="AZ4" i="2" l="1"/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5" i="2" l="1"/>
  <c r="A4" i="3"/>
  <c r="B5" i="3"/>
  <c r="A5" i="3" l="1"/>
  <c r="BD5" i="3" s="1"/>
  <c r="BD4" i="3"/>
  <c r="AZ5" i="2"/>
  <c r="AH5" i="2"/>
  <c r="A6" i="2"/>
  <c r="B6" i="3"/>
  <c r="AH6" i="2" l="1"/>
  <c r="AZ6" i="2"/>
  <c r="A7" i="2"/>
  <c r="B7" i="3"/>
  <c r="A6" i="3"/>
  <c r="BD6" i="3" l="1"/>
  <c r="AZ7" i="2"/>
  <c r="AH7" i="2"/>
  <c r="A8" i="2"/>
  <c r="B8" i="3"/>
  <c r="A7" i="3"/>
  <c r="BD7" i="3" l="1"/>
  <c r="AZ8" i="2"/>
  <c r="AH8" i="2"/>
  <c r="A9" i="2"/>
  <c r="B9" i="3"/>
  <c r="A8" i="3"/>
  <c r="BD8" i="3" l="1"/>
  <c r="AH9" i="2"/>
  <c r="AZ9" i="2"/>
  <c r="A10" i="2"/>
  <c r="B10" i="3"/>
  <c r="A9" i="3"/>
  <c r="BD9" i="3" l="1"/>
  <c r="AH10" i="2"/>
  <c r="AZ10" i="2"/>
  <c r="A11" i="2"/>
  <c r="B11" i="3"/>
  <c r="A10" i="3"/>
  <c r="BD10" i="3" l="1"/>
  <c r="AZ11" i="2"/>
  <c r="AH11" i="2"/>
  <c r="A12" i="2"/>
  <c r="B12" i="3"/>
  <c r="A11" i="3"/>
  <c r="BD11" i="3" l="1"/>
  <c r="AZ12" i="2"/>
  <c r="AH12" i="2"/>
  <c r="A13" i="2"/>
  <c r="B13" i="3"/>
  <c r="A12" i="3"/>
  <c r="AT363" i="3"/>
  <c r="AS363" i="3"/>
  <c r="AR363" i="3"/>
  <c r="AT362" i="3"/>
  <c r="AS362" i="3"/>
  <c r="AR362" i="3"/>
  <c r="AT361" i="3"/>
  <c r="AS361" i="3"/>
  <c r="AR361" i="3"/>
  <c r="AT360" i="3"/>
  <c r="AS360" i="3"/>
  <c r="AR360" i="3"/>
  <c r="AT359" i="3"/>
  <c r="AS359" i="3"/>
  <c r="AR359" i="3"/>
  <c r="AT358" i="3"/>
  <c r="AS358" i="3"/>
  <c r="AR358" i="3"/>
  <c r="AT357" i="3"/>
  <c r="AS357" i="3"/>
  <c r="AR357" i="3"/>
  <c r="AT356" i="3"/>
  <c r="AS356" i="3"/>
  <c r="AR356" i="3"/>
  <c r="AT355" i="3"/>
  <c r="AS355" i="3"/>
  <c r="AR355" i="3"/>
  <c r="AT354" i="3"/>
  <c r="AS354" i="3"/>
  <c r="AR354" i="3"/>
  <c r="AT353" i="3"/>
  <c r="AS353" i="3"/>
  <c r="AR353" i="3"/>
  <c r="AT352" i="3"/>
  <c r="AS352" i="3"/>
  <c r="AR352" i="3"/>
  <c r="AT351" i="3"/>
  <c r="AS351" i="3"/>
  <c r="AR351" i="3"/>
  <c r="AT350" i="3"/>
  <c r="AS350" i="3"/>
  <c r="AR350" i="3"/>
  <c r="AT349" i="3"/>
  <c r="AS349" i="3"/>
  <c r="AR349" i="3"/>
  <c r="AT348" i="3"/>
  <c r="AS348" i="3"/>
  <c r="AR348" i="3"/>
  <c r="AT347" i="3"/>
  <c r="AS347" i="3"/>
  <c r="AR347" i="3"/>
  <c r="AT346" i="3"/>
  <c r="AS346" i="3"/>
  <c r="AR346" i="3"/>
  <c r="AT345" i="3"/>
  <c r="AS345" i="3"/>
  <c r="AR345" i="3"/>
  <c r="AT344" i="3"/>
  <c r="AS344" i="3"/>
  <c r="AR344" i="3"/>
  <c r="AT343" i="3"/>
  <c r="AS343" i="3"/>
  <c r="AR343" i="3"/>
  <c r="AT342" i="3"/>
  <c r="AS342" i="3"/>
  <c r="AR342" i="3"/>
  <c r="AT341" i="3"/>
  <c r="AS341" i="3"/>
  <c r="AR341" i="3"/>
  <c r="AT340" i="3"/>
  <c r="AS340" i="3"/>
  <c r="AR340" i="3"/>
  <c r="AT339" i="3"/>
  <c r="AS339" i="3"/>
  <c r="AR339" i="3"/>
  <c r="AT338" i="3"/>
  <c r="AS338" i="3"/>
  <c r="AR338" i="3"/>
  <c r="AT337" i="3"/>
  <c r="AS337" i="3"/>
  <c r="AR337" i="3"/>
  <c r="AT336" i="3"/>
  <c r="AS336" i="3"/>
  <c r="AR336" i="3"/>
  <c r="AT335" i="3"/>
  <c r="AS335" i="3"/>
  <c r="AR335" i="3"/>
  <c r="AT334" i="3"/>
  <c r="AS334" i="3"/>
  <c r="AR334" i="3"/>
  <c r="AT333" i="3"/>
  <c r="AS333" i="3"/>
  <c r="AR333" i="3"/>
  <c r="AT332" i="3"/>
  <c r="AS332" i="3"/>
  <c r="AR332" i="3"/>
  <c r="AT331" i="3"/>
  <c r="AS331" i="3"/>
  <c r="AR331" i="3"/>
  <c r="AT330" i="3"/>
  <c r="AS330" i="3"/>
  <c r="AR330" i="3"/>
  <c r="AT329" i="3"/>
  <c r="AS329" i="3"/>
  <c r="AR329" i="3"/>
  <c r="AT328" i="3"/>
  <c r="AS328" i="3"/>
  <c r="AR328" i="3"/>
  <c r="AT327" i="3"/>
  <c r="AS327" i="3"/>
  <c r="AR327" i="3"/>
  <c r="AT326" i="3"/>
  <c r="AS326" i="3"/>
  <c r="AR326" i="3"/>
  <c r="AT325" i="3"/>
  <c r="AS325" i="3"/>
  <c r="AR325" i="3"/>
  <c r="AT324" i="3"/>
  <c r="AS324" i="3"/>
  <c r="AR324" i="3"/>
  <c r="AT323" i="3"/>
  <c r="AS323" i="3"/>
  <c r="AR323" i="3"/>
  <c r="AT322" i="3"/>
  <c r="AS322" i="3"/>
  <c r="AR322" i="3"/>
  <c r="AT321" i="3"/>
  <c r="AS321" i="3"/>
  <c r="AR321" i="3"/>
  <c r="AT320" i="3"/>
  <c r="AS320" i="3"/>
  <c r="AR320" i="3"/>
  <c r="AT319" i="3"/>
  <c r="AS319" i="3"/>
  <c r="AR319" i="3"/>
  <c r="AT318" i="3"/>
  <c r="AS318" i="3"/>
  <c r="AR318" i="3"/>
  <c r="AT317" i="3"/>
  <c r="AS317" i="3"/>
  <c r="AR317" i="3"/>
  <c r="AT316" i="3"/>
  <c r="AS316" i="3"/>
  <c r="AR316" i="3"/>
  <c r="AT315" i="3"/>
  <c r="AS315" i="3"/>
  <c r="AR315" i="3"/>
  <c r="AT314" i="3"/>
  <c r="AS314" i="3"/>
  <c r="AR314" i="3"/>
  <c r="AT313" i="3"/>
  <c r="AS313" i="3"/>
  <c r="AR313" i="3"/>
  <c r="AT312" i="3"/>
  <c r="AS312" i="3"/>
  <c r="AR312" i="3"/>
  <c r="AT311" i="3"/>
  <c r="AS311" i="3"/>
  <c r="AR311" i="3"/>
  <c r="AT310" i="3"/>
  <c r="AS310" i="3"/>
  <c r="AR310" i="3"/>
  <c r="AT309" i="3"/>
  <c r="AS309" i="3"/>
  <c r="AR309" i="3"/>
  <c r="AT308" i="3"/>
  <c r="AS308" i="3"/>
  <c r="AR308" i="3"/>
  <c r="AT307" i="3"/>
  <c r="AS307" i="3"/>
  <c r="AR307" i="3"/>
  <c r="AT306" i="3"/>
  <c r="AS306" i="3"/>
  <c r="AR306" i="3"/>
  <c r="AT305" i="3"/>
  <c r="AS305" i="3"/>
  <c r="AR305" i="3"/>
  <c r="AT304" i="3"/>
  <c r="AS304" i="3"/>
  <c r="AR304" i="3"/>
  <c r="AT303" i="3"/>
  <c r="AS303" i="3"/>
  <c r="AR303" i="3"/>
  <c r="AT302" i="3"/>
  <c r="AS302" i="3"/>
  <c r="AR302" i="3"/>
  <c r="AT301" i="3"/>
  <c r="AS301" i="3"/>
  <c r="AR301" i="3"/>
  <c r="AT300" i="3"/>
  <c r="AS300" i="3"/>
  <c r="AR300" i="3"/>
  <c r="AT299" i="3"/>
  <c r="AS299" i="3"/>
  <c r="AR299" i="3"/>
  <c r="AT298" i="3"/>
  <c r="AS298" i="3"/>
  <c r="AR298" i="3"/>
  <c r="AT297" i="3"/>
  <c r="AS297" i="3"/>
  <c r="AR297" i="3"/>
  <c r="AT296" i="3"/>
  <c r="AS296" i="3"/>
  <c r="AR296" i="3"/>
  <c r="AT295" i="3"/>
  <c r="AS295" i="3"/>
  <c r="AR295" i="3"/>
  <c r="AT294" i="3"/>
  <c r="AS294" i="3"/>
  <c r="AR294" i="3"/>
  <c r="AT293" i="3"/>
  <c r="AS293" i="3"/>
  <c r="AR293" i="3"/>
  <c r="AT292" i="3"/>
  <c r="AS292" i="3"/>
  <c r="AR292" i="3"/>
  <c r="AT291" i="3"/>
  <c r="AS291" i="3"/>
  <c r="AR291" i="3"/>
  <c r="AT290" i="3"/>
  <c r="AS290" i="3"/>
  <c r="AR290" i="3"/>
  <c r="AT289" i="3"/>
  <c r="AS289" i="3"/>
  <c r="AR289" i="3"/>
  <c r="AT288" i="3"/>
  <c r="AS288" i="3"/>
  <c r="AR288" i="3"/>
  <c r="AT287" i="3"/>
  <c r="AS287" i="3"/>
  <c r="AR287" i="3"/>
  <c r="AT286" i="3"/>
  <c r="AS286" i="3"/>
  <c r="AR286" i="3"/>
  <c r="AT285" i="3"/>
  <c r="AS285" i="3"/>
  <c r="AR285" i="3"/>
  <c r="AT284" i="3"/>
  <c r="AS284" i="3"/>
  <c r="AR284" i="3"/>
  <c r="AT283" i="3"/>
  <c r="AS283" i="3"/>
  <c r="AR283" i="3"/>
  <c r="AT282" i="3"/>
  <c r="AS282" i="3"/>
  <c r="AR282" i="3"/>
  <c r="AT281" i="3"/>
  <c r="AS281" i="3"/>
  <c r="AR281" i="3"/>
  <c r="AT280" i="3"/>
  <c r="AS280" i="3"/>
  <c r="AR280" i="3"/>
  <c r="AT279" i="3"/>
  <c r="AS279" i="3"/>
  <c r="AR279" i="3"/>
  <c r="AT278" i="3"/>
  <c r="AS278" i="3"/>
  <c r="AR278" i="3"/>
  <c r="AT277" i="3"/>
  <c r="AS277" i="3"/>
  <c r="AR277" i="3"/>
  <c r="AT276" i="3"/>
  <c r="AS276" i="3"/>
  <c r="AR276" i="3"/>
  <c r="AT275" i="3"/>
  <c r="AS275" i="3"/>
  <c r="AR275" i="3"/>
  <c r="AT274" i="3"/>
  <c r="AS274" i="3"/>
  <c r="AR274" i="3"/>
  <c r="AT273" i="3"/>
  <c r="AS273" i="3"/>
  <c r="AR273" i="3"/>
  <c r="AT272" i="3"/>
  <c r="AS272" i="3"/>
  <c r="AR272" i="3"/>
  <c r="AT271" i="3"/>
  <c r="AS271" i="3"/>
  <c r="AR271" i="3"/>
  <c r="AT270" i="3"/>
  <c r="AS270" i="3"/>
  <c r="AR270" i="3"/>
  <c r="AT269" i="3"/>
  <c r="AS269" i="3"/>
  <c r="AR269" i="3"/>
  <c r="AT268" i="3"/>
  <c r="AS268" i="3"/>
  <c r="AR268" i="3"/>
  <c r="AT267" i="3"/>
  <c r="AS267" i="3"/>
  <c r="AR267" i="3"/>
  <c r="AT266" i="3"/>
  <c r="AS266" i="3"/>
  <c r="AR266" i="3"/>
  <c r="AT265" i="3"/>
  <c r="AS265" i="3"/>
  <c r="AR265" i="3"/>
  <c r="AT264" i="3"/>
  <c r="AS264" i="3"/>
  <c r="AR264" i="3"/>
  <c r="AT263" i="3"/>
  <c r="AS263" i="3"/>
  <c r="AR263" i="3"/>
  <c r="AT262" i="3"/>
  <c r="AS262" i="3"/>
  <c r="AR262" i="3"/>
  <c r="AT261" i="3"/>
  <c r="AS261" i="3"/>
  <c r="AR261" i="3"/>
  <c r="AT260" i="3"/>
  <c r="AS260" i="3"/>
  <c r="AR260" i="3"/>
  <c r="AT259" i="3"/>
  <c r="AS259" i="3"/>
  <c r="AR259" i="3"/>
  <c r="AT258" i="3"/>
  <c r="AS258" i="3"/>
  <c r="AR258" i="3"/>
  <c r="AT257" i="3"/>
  <c r="AS257" i="3"/>
  <c r="AR257" i="3"/>
  <c r="AT256" i="3"/>
  <c r="AS256" i="3"/>
  <c r="AR256" i="3"/>
  <c r="AT255" i="3"/>
  <c r="AS255" i="3"/>
  <c r="AR255" i="3"/>
  <c r="AT254" i="3"/>
  <c r="AS254" i="3"/>
  <c r="AR254" i="3"/>
  <c r="AT253" i="3"/>
  <c r="AS253" i="3"/>
  <c r="AR253" i="3"/>
  <c r="AT252" i="3"/>
  <c r="AS252" i="3"/>
  <c r="AR252" i="3"/>
  <c r="AT251" i="3"/>
  <c r="AS251" i="3"/>
  <c r="AR251" i="3"/>
  <c r="AT250" i="3"/>
  <c r="AS250" i="3"/>
  <c r="AR250" i="3"/>
  <c r="AT249" i="3"/>
  <c r="AS249" i="3"/>
  <c r="AR249" i="3"/>
  <c r="AT248" i="3"/>
  <c r="AS248" i="3"/>
  <c r="AR248" i="3"/>
  <c r="AT247" i="3"/>
  <c r="AS247" i="3"/>
  <c r="AR247" i="3"/>
  <c r="AT246" i="3"/>
  <c r="AS246" i="3"/>
  <c r="AR246" i="3"/>
  <c r="AT245" i="3"/>
  <c r="AS245" i="3"/>
  <c r="AR245" i="3"/>
  <c r="AT244" i="3"/>
  <c r="AS244" i="3"/>
  <c r="AR244" i="3"/>
  <c r="AT243" i="3"/>
  <c r="AS243" i="3"/>
  <c r="AR243" i="3"/>
  <c r="AT242" i="3"/>
  <c r="AS242" i="3"/>
  <c r="AR242" i="3"/>
  <c r="AT241" i="3"/>
  <c r="AS241" i="3"/>
  <c r="AR241" i="3"/>
  <c r="AT240" i="3"/>
  <c r="AS240" i="3"/>
  <c r="AR240" i="3"/>
  <c r="AT239" i="3"/>
  <c r="AS239" i="3"/>
  <c r="AR239" i="3"/>
  <c r="AT238" i="3"/>
  <c r="AS238" i="3"/>
  <c r="AR238" i="3"/>
  <c r="AT237" i="3"/>
  <c r="AS237" i="3"/>
  <c r="AR237" i="3"/>
  <c r="AT236" i="3"/>
  <c r="AS236" i="3"/>
  <c r="AR236" i="3"/>
  <c r="AT235" i="3"/>
  <c r="AS235" i="3"/>
  <c r="AR235" i="3"/>
  <c r="AT234" i="3"/>
  <c r="AS234" i="3"/>
  <c r="AR234" i="3"/>
  <c r="AT233" i="3"/>
  <c r="AS233" i="3"/>
  <c r="AR233" i="3"/>
  <c r="AT232" i="3"/>
  <c r="AS232" i="3"/>
  <c r="AR232" i="3"/>
  <c r="AT231" i="3"/>
  <c r="AS231" i="3"/>
  <c r="AR231" i="3"/>
  <c r="AT230" i="3"/>
  <c r="AS230" i="3"/>
  <c r="AR230" i="3"/>
  <c r="AT229" i="3"/>
  <c r="AS229" i="3"/>
  <c r="AR229" i="3"/>
  <c r="AT228" i="3"/>
  <c r="AS228" i="3"/>
  <c r="AR228" i="3"/>
  <c r="AT227" i="3"/>
  <c r="AS227" i="3"/>
  <c r="AR227" i="3"/>
  <c r="AT226" i="3"/>
  <c r="AS226" i="3"/>
  <c r="AR226" i="3"/>
  <c r="AT225" i="3"/>
  <c r="AS225" i="3"/>
  <c r="AR225" i="3"/>
  <c r="AT224" i="3"/>
  <c r="AS224" i="3"/>
  <c r="AR224" i="3"/>
  <c r="AT223" i="3"/>
  <c r="AS223" i="3"/>
  <c r="AR223" i="3"/>
  <c r="AT222" i="3"/>
  <c r="AS222" i="3"/>
  <c r="AR222" i="3"/>
  <c r="AT221" i="3"/>
  <c r="AS221" i="3"/>
  <c r="AR221" i="3"/>
  <c r="AT220" i="3"/>
  <c r="AS220" i="3"/>
  <c r="AR220" i="3"/>
  <c r="AT219" i="3"/>
  <c r="AS219" i="3"/>
  <c r="AR219" i="3"/>
  <c r="AT218" i="3"/>
  <c r="AS218" i="3"/>
  <c r="AR218" i="3"/>
  <c r="AT217" i="3"/>
  <c r="AS217" i="3"/>
  <c r="AR217" i="3"/>
  <c r="AT216" i="3"/>
  <c r="AS216" i="3"/>
  <c r="AR216" i="3"/>
  <c r="AT215" i="3"/>
  <c r="AS215" i="3"/>
  <c r="AR215" i="3"/>
  <c r="AT214" i="3"/>
  <c r="AS214" i="3"/>
  <c r="AR214" i="3"/>
  <c r="AT213" i="3"/>
  <c r="AS213" i="3"/>
  <c r="AR213" i="3"/>
  <c r="AT212" i="3"/>
  <c r="AS212" i="3"/>
  <c r="AR212" i="3"/>
  <c r="AT211" i="3"/>
  <c r="AS211" i="3"/>
  <c r="AR211" i="3"/>
  <c r="AT210" i="3"/>
  <c r="AS210" i="3"/>
  <c r="AR210" i="3"/>
  <c r="AT209" i="3"/>
  <c r="AS209" i="3"/>
  <c r="AR209" i="3"/>
  <c r="AT208" i="3"/>
  <c r="AS208" i="3"/>
  <c r="AR208" i="3"/>
  <c r="AT207" i="3"/>
  <c r="AS207" i="3"/>
  <c r="AR207" i="3"/>
  <c r="AT206" i="3"/>
  <c r="AS206" i="3"/>
  <c r="AR206" i="3"/>
  <c r="AT205" i="3"/>
  <c r="AS205" i="3"/>
  <c r="AR205" i="3"/>
  <c r="AT204" i="3"/>
  <c r="AS204" i="3"/>
  <c r="AR204" i="3"/>
  <c r="AT203" i="3"/>
  <c r="AS203" i="3"/>
  <c r="AR203" i="3"/>
  <c r="AT202" i="3"/>
  <c r="AS202" i="3"/>
  <c r="AR202" i="3"/>
  <c r="AT201" i="3"/>
  <c r="AS201" i="3"/>
  <c r="AR201" i="3"/>
  <c r="AT200" i="3"/>
  <c r="AS200" i="3"/>
  <c r="AR200" i="3"/>
  <c r="AT199" i="3"/>
  <c r="AS199" i="3"/>
  <c r="AR199" i="3"/>
  <c r="AT198" i="3"/>
  <c r="AS198" i="3"/>
  <c r="AR198" i="3"/>
  <c r="AT197" i="3"/>
  <c r="AS197" i="3"/>
  <c r="AR197" i="3"/>
  <c r="AT196" i="3"/>
  <c r="AS196" i="3"/>
  <c r="AR196" i="3"/>
  <c r="AT195" i="3"/>
  <c r="AS195" i="3"/>
  <c r="AR195" i="3"/>
  <c r="AT194" i="3"/>
  <c r="AS194" i="3"/>
  <c r="AR194" i="3"/>
  <c r="AT193" i="3"/>
  <c r="AS193" i="3"/>
  <c r="AR193" i="3"/>
  <c r="AT192" i="3"/>
  <c r="AS192" i="3"/>
  <c r="AR192" i="3"/>
  <c r="AT191" i="3"/>
  <c r="AS191" i="3"/>
  <c r="AR191" i="3"/>
  <c r="AT190" i="3"/>
  <c r="AS190" i="3"/>
  <c r="AR190" i="3"/>
  <c r="AT189" i="3"/>
  <c r="AS189" i="3"/>
  <c r="AR189" i="3"/>
  <c r="AT188" i="3"/>
  <c r="AS188" i="3"/>
  <c r="AR188" i="3"/>
  <c r="AT187" i="3"/>
  <c r="AS187" i="3"/>
  <c r="AR187" i="3"/>
  <c r="AT186" i="3"/>
  <c r="AS186" i="3"/>
  <c r="AR186" i="3"/>
  <c r="AT185" i="3"/>
  <c r="AS185" i="3"/>
  <c r="AR185" i="3"/>
  <c r="AT184" i="3"/>
  <c r="AS184" i="3"/>
  <c r="AR184" i="3"/>
  <c r="AT183" i="3"/>
  <c r="AS183" i="3"/>
  <c r="AR183" i="3"/>
  <c r="AT182" i="3"/>
  <c r="AS182" i="3"/>
  <c r="AR182" i="3"/>
  <c r="AT181" i="3"/>
  <c r="AS181" i="3"/>
  <c r="AR181" i="3"/>
  <c r="AT180" i="3"/>
  <c r="AS180" i="3"/>
  <c r="AR180" i="3"/>
  <c r="AT179" i="3"/>
  <c r="AS179" i="3"/>
  <c r="AR179" i="3"/>
  <c r="AT178" i="3"/>
  <c r="AS178" i="3"/>
  <c r="AR178" i="3"/>
  <c r="AT177" i="3"/>
  <c r="AS177" i="3"/>
  <c r="AR177" i="3"/>
  <c r="AT176" i="3"/>
  <c r="AS176" i="3"/>
  <c r="AR176" i="3"/>
  <c r="AT175" i="3"/>
  <c r="AS175" i="3"/>
  <c r="AR175" i="3"/>
  <c r="AT174" i="3"/>
  <c r="AS174" i="3"/>
  <c r="AR174" i="3"/>
  <c r="AT173" i="3"/>
  <c r="AS173" i="3"/>
  <c r="AR173" i="3"/>
  <c r="AT172" i="3"/>
  <c r="AS172" i="3"/>
  <c r="AR172" i="3"/>
  <c r="AT171" i="3"/>
  <c r="AS171" i="3"/>
  <c r="AR171" i="3"/>
  <c r="AT170" i="3"/>
  <c r="AS170" i="3"/>
  <c r="AR170" i="3"/>
  <c r="AT169" i="3"/>
  <c r="AS169" i="3"/>
  <c r="AR169" i="3"/>
  <c r="AT168" i="3"/>
  <c r="AS168" i="3"/>
  <c r="AR168" i="3"/>
  <c r="AT167" i="3"/>
  <c r="AS167" i="3"/>
  <c r="AR167" i="3"/>
  <c r="AT166" i="3"/>
  <c r="AS166" i="3"/>
  <c r="AR166" i="3"/>
  <c r="AT165" i="3"/>
  <c r="AS165" i="3"/>
  <c r="AR165" i="3"/>
  <c r="AT164" i="3"/>
  <c r="AS164" i="3"/>
  <c r="AR164" i="3"/>
  <c r="AT163" i="3"/>
  <c r="AS163" i="3"/>
  <c r="AR163" i="3"/>
  <c r="AT162" i="3"/>
  <c r="AS162" i="3"/>
  <c r="AR162" i="3"/>
  <c r="AT161" i="3"/>
  <c r="AS161" i="3"/>
  <c r="AR161" i="3"/>
  <c r="AT160" i="3"/>
  <c r="AS160" i="3"/>
  <c r="AR160" i="3"/>
  <c r="AT159" i="3"/>
  <c r="AS159" i="3"/>
  <c r="AR159" i="3"/>
  <c r="AT158" i="3"/>
  <c r="AS158" i="3"/>
  <c r="AR158" i="3"/>
  <c r="AT157" i="3"/>
  <c r="AS157" i="3"/>
  <c r="AR157" i="3"/>
  <c r="AT156" i="3"/>
  <c r="AS156" i="3"/>
  <c r="AR156" i="3"/>
  <c r="AT155" i="3"/>
  <c r="AS155" i="3"/>
  <c r="AR155" i="3"/>
  <c r="AT154" i="3"/>
  <c r="AS154" i="3"/>
  <c r="AR154" i="3"/>
  <c r="AT153" i="3"/>
  <c r="AS153" i="3"/>
  <c r="AR153" i="3"/>
  <c r="AT152" i="3"/>
  <c r="AS152" i="3"/>
  <c r="AR152" i="3"/>
  <c r="AT151" i="3"/>
  <c r="AS151" i="3"/>
  <c r="AR151" i="3"/>
  <c r="AT150" i="3"/>
  <c r="AS150" i="3"/>
  <c r="AR150" i="3"/>
  <c r="AT149" i="3"/>
  <c r="AS149" i="3"/>
  <c r="AR149" i="3"/>
  <c r="AT148" i="3"/>
  <c r="AS148" i="3"/>
  <c r="AR148" i="3"/>
  <c r="AT147" i="3"/>
  <c r="AS147" i="3"/>
  <c r="AR147" i="3"/>
  <c r="AT146" i="3"/>
  <c r="AS146" i="3"/>
  <c r="AR146" i="3"/>
  <c r="AT145" i="3"/>
  <c r="AS145" i="3"/>
  <c r="AR145" i="3"/>
  <c r="AT144" i="3"/>
  <c r="AS144" i="3"/>
  <c r="AR144" i="3"/>
  <c r="AT143" i="3"/>
  <c r="AS143" i="3"/>
  <c r="AR143" i="3"/>
  <c r="AT142" i="3"/>
  <c r="AS142" i="3"/>
  <c r="AR142" i="3"/>
  <c r="AT141" i="3"/>
  <c r="AS141" i="3"/>
  <c r="AR141" i="3"/>
  <c r="AT140" i="3"/>
  <c r="AS140" i="3"/>
  <c r="AR140" i="3"/>
  <c r="AT139" i="3"/>
  <c r="AS139" i="3"/>
  <c r="AR139" i="3"/>
  <c r="AT138" i="3"/>
  <c r="AS138" i="3"/>
  <c r="AR138" i="3"/>
  <c r="AT137" i="3"/>
  <c r="AS137" i="3"/>
  <c r="AR137" i="3"/>
  <c r="AT136" i="3"/>
  <c r="AS136" i="3"/>
  <c r="AR136" i="3"/>
  <c r="AT135" i="3"/>
  <c r="AS135" i="3"/>
  <c r="AR135" i="3"/>
  <c r="AT134" i="3"/>
  <c r="AS134" i="3"/>
  <c r="AR134" i="3"/>
  <c r="AT133" i="3"/>
  <c r="AS133" i="3"/>
  <c r="AR133" i="3"/>
  <c r="AT132" i="3"/>
  <c r="AS132" i="3"/>
  <c r="AR132" i="3"/>
  <c r="AT131" i="3"/>
  <c r="AS131" i="3"/>
  <c r="AR131" i="3"/>
  <c r="AT130" i="3"/>
  <c r="AS130" i="3"/>
  <c r="AR130" i="3"/>
  <c r="AT129" i="3"/>
  <c r="AS129" i="3"/>
  <c r="AR129" i="3"/>
  <c r="AT128" i="3"/>
  <c r="AS128" i="3"/>
  <c r="AR128" i="3"/>
  <c r="AT127" i="3"/>
  <c r="AS127" i="3"/>
  <c r="AR127" i="3"/>
  <c r="AT126" i="3"/>
  <c r="AS126" i="3"/>
  <c r="AR126" i="3"/>
  <c r="AT125" i="3"/>
  <c r="AS125" i="3"/>
  <c r="AR125" i="3"/>
  <c r="AT124" i="3"/>
  <c r="AS124" i="3"/>
  <c r="AR124" i="3"/>
  <c r="AT123" i="3"/>
  <c r="AS123" i="3"/>
  <c r="AR123" i="3"/>
  <c r="AT122" i="3"/>
  <c r="AS122" i="3"/>
  <c r="AR122" i="3"/>
  <c r="AT121" i="3"/>
  <c r="AS121" i="3"/>
  <c r="AR121" i="3"/>
  <c r="AT120" i="3"/>
  <c r="AS120" i="3"/>
  <c r="AR120" i="3"/>
  <c r="AT119" i="3"/>
  <c r="AS119" i="3"/>
  <c r="AR119" i="3"/>
  <c r="AT118" i="3"/>
  <c r="AS118" i="3"/>
  <c r="AR118" i="3"/>
  <c r="AT117" i="3"/>
  <c r="AS117" i="3"/>
  <c r="AR117" i="3"/>
  <c r="AT116" i="3"/>
  <c r="AS116" i="3"/>
  <c r="AR116" i="3"/>
  <c r="AT115" i="3"/>
  <c r="AS115" i="3"/>
  <c r="AR115" i="3"/>
  <c r="AT114" i="3"/>
  <c r="AS114" i="3"/>
  <c r="AR114" i="3"/>
  <c r="AT113" i="3"/>
  <c r="AS113" i="3"/>
  <c r="AR113" i="3"/>
  <c r="AT112" i="3"/>
  <c r="AS112" i="3"/>
  <c r="AR112" i="3"/>
  <c r="AT111" i="3"/>
  <c r="AS111" i="3"/>
  <c r="AR111" i="3"/>
  <c r="AT110" i="3"/>
  <c r="AS110" i="3"/>
  <c r="AR110" i="3"/>
  <c r="AT109" i="3"/>
  <c r="AS109" i="3"/>
  <c r="AR109" i="3"/>
  <c r="AT108" i="3"/>
  <c r="AS108" i="3"/>
  <c r="AR108" i="3"/>
  <c r="AT107" i="3"/>
  <c r="AS107" i="3"/>
  <c r="AR107" i="3"/>
  <c r="AT106" i="3"/>
  <c r="AS106" i="3"/>
  <c r="AR106" i="3"/>
  <c r="AT105" i="3"/>
  <c r="AS105" i="3"/>
  <c r="AR105" i="3"/>
  <c r="AT104" i="3"/>
  <c r="AS104" i="3"/>
  <c r="AR104" i="3"/>
  <c r="AT103" i="3"/>
  <c r="AS103" i="3"/>
  <c r="AR103" i="3"/>
  <c r="AT102" i="3"/>
  <c r="AS102" i="3"/>
  <c r="AR102" i="3"/>
  <c r="AT101" i="3"/>
  <c r="AS101" i="3"/>
  <c r="AR101" i="3"/>
  <c r="AT100" i="3"/>
  <c r="AS100" i="3"/>
  <c r="AR100" i="3"/>
  <c r="AT99" i="3"/>
  <c r="AS99" i="3"/>
  <c r="AR99" i="3"/>
  <c r="AT98" i="3"/>
  <c r="AS98" i="3"/>
  <c r="AR98" i="3"/>
  <c r="AT97" i="3"/>
  <c r="AS97" i="3"/>
  <c r="AR97" i="3"/>
  <c r="AT96" i="3"/>
  <c r="AS96" i="3"/>
  <c r="AR96" i="3"/>
  <c r="AT95" i="3"/>
  <c r="AS95" i="3"/>
  <c r="AR95" i="3"/>
  <c r="AT94" i="3"/>
  <c r="AS94" i="3"/>
  <c r="AR94" i="3"/>
  <c r="AT93" i="3"/>
  <c r="AS93" i="3"/>
  <c r="AR93" i="3"/>
  <c r="AT92" i="3"/>
  <c r="AS92" i="3"/>
  <c r="AR92" i="3"/>
  <c r="AT91" i="3"/>
  <c r="AS91" i="3"/>
  <c r="AR91" i="3"/>
  <c r="AT90" i="3"/>
  <c r="AS90" i="3"/>
  <c r="AR90" i="3"/>
  <c r="AT89" i="3"/>
  <c r="AS89" i="3"/>
  <c r="AR89" i="3"/>
  <c r="AT88" i="3"/>
  <c r="AS88" i="3"/>
  <c r="AR88" i="3"/>
  <c r="AT87" i="3"/>
  <c r="AS87" i="3"/>
  <c r="AR87" i="3"/>
  <c r="AT86" i="3"/>
  <c r="AS86" i="3"/>
  <c r="AR86" i="3"/>
  <c r="AT85" i="3"/>
  <c r="AS85" i="3"/>
  <c r="AR85" i="3"/>
  <c r="AT84" i="3"/>
  <c r="AS84" i="3"/>
  <c r="AR84" i="3"/>
  <c r="AT83" i="3"/>
  <c r="AS83" i="3"/>
  <c r="AR83" i="3"/>
  <c r="AT82" i="3"/>
  <c r="AS82" i="3"/>
  <c r="AR82" i="3"/>
  <c r="AT81" i="3"/>
  <c r="AS81" i="3"/>
  <c r="AR81" i="3"/>
  <c r="AT80" i="3"/>
  <c r="AS80" i="3"/>
  <c r="AR80" i="3"/>
  <c r="AT79" i="3"/>
  <c r="AS79" i="3"/>
  <c r="AR79" i="3"/>
  <c r="AT78" i="3"/>
  <c r="AS78" i="3"/>
  <c r="AR78" i="3"/>
  <c r="AT77" i="3"/>
  <c r="AS77" i="3"/>
  <c r="AR77" i="3"/>
  <c r="AT76" i="3"/>
  <c r="AS76" i="3"/>
  <c r="AR76" i="3"/>
  <c r="AT75" i="3"/>
  <c r="AS75" i="3"/>
  <c r="AR75" i="3"/>
  <c r="AT74" i="3"/>
  <c r="AS74" i="3"/>
  <c r="AR74" i="3"/>
  <c r="AT73" i="3"/>
  <c r="AS73" i="3"/>
  <c r="AR73" i="3"/>
  <c r="AT72" i="3"/>
  <c r="AS72" i="3"/>
  <c r="AR72" i="3"/>
  <c r="AT71" i="3"/>
  <c r="AS71" i="3"/>
  <c r="AR71" i="3"/>
  <c r="AT70" i="3"/>
  <c r="AS70" i="3"/>
  <c r="AR70" i="3"/>
  <c r="AT69" i="3"/>
  <c r="AS69" i="3"/>
  <c r="AR69" i="3"/>
  <c r="AT68" i="3"/>
  <c r="AS68" i="3"/>
  <c r="AR68" i="3"/>
  <c r="AT67" i="3"/>
  <c r="AS67" i="3"/>
  <c r="AR67" i="3"/>
  <c r="AT66" i="3"/>
  <c r="AS66" i="3"/>
  <c r="AR66" i="3"/>
  <c r="AT65" i="3"/>
  <c r="AS65" i="3"/>
  <c r="AR65" i="3"/>
  <c r="AT64" i="3"/>
  <c r="AS64" i="3"/>
  <c r="AR64" i="3"/>
  <c r="AT63" i="3"/>
  <c r="AS63" i="3"/>
  <c r="AR63" i="3"/>
  <c r="AT62" i="3"/>
  <c r="AS62" i="3"/>
  <c r="AR62" i="3"/>
  <c r="AT61" i="3"/>
  <c r="AS61" i="3"/>
  <c r="AR61" i="3"/>
  <c r="AT60" i="3"/>
  <c r="AS60" i="3"/>
  <c r="AR60" i="3"/>
  <c r="AT59" i="3"/>
  <c r="AS59" i="3"/>
  <c r="AR59" i="3"/>
  <c r="AT58" i="3"/>
  <c r="AS58" i="3"/>
  <c r="AR58" i="3"/>
  <c r="AT57" i="3"/>
  <c r="AS57" i="3"/>
  <c r="AR57" i="3"/>
  <c r="AT56" i="3"/>
  <c r="AS56" i="3"/>
  <c r="AR56" i="3"/>
  <c r="AT55" i="3"/>
  <c r="AS55" i="3"/>
  <c r="AR55" i="3"/>
  <c r="AT54" i="3"/>
  <c r="AS54" i="3"/>
  <c r="AR54" i="3"/>
  <c r="AT53" i="3"/>
  <c r="AS53" i="3"/>
  <c r="AR53" i="3"/>
  <c r="AT52" i="3"/>
  <c r="AS52" i="3"/>
  <c r="AR52" i="3"/>
  <c r="AT51" i="3"/>
  <c r="AS51" i="3"/>
  <c r="AR51" i="3"/>
  <c r="AT50" i="3"/>
  <c r="AS50" i="3"/>
  <c r="AR50" i="3"/>
  <c r="AT49" i="3"/>
  <c r="AS49" i="3"/>
  <c r="AR49" i="3"/>
  <c r="AT48" i="3"/>
  <c r="AS48" i="3"/>
  <c r="AR48" i="3"/>
  <c r="AT47" i="3"/>
  <c r="AS47" i="3"/>
  <c r="AR47" i="3"/>
  <c r="AT46" i="3"/>
  <c r="AS46" i="3"/>
  <c r="AR46" i="3"/>
  <c r="AT45" i="3"/>
  <c r="AS45" i="3"/>
  <c r="AR45" i="3"/>
  <c r="AT44" i="3"/>
  <c r="AS44" i="3"/>
  <c r="AR44" i="3"/>
  <c r="AT43" i="3"/>
  <c r="AS43" i="3"/>
  <c r="AR43" i="3"/>
  <c r="AT42" i="3"/>
  <c r="AS42" i="3"/>
  <c r="AR42" i="3"/>
  <c r="AT41" i="3"/>
  <c r="AS41" i="3"/>
  <c r="AR41" i="3"/>
  <c r="AT40" i="3"/>
  <c r="AS40" i="3"/>
  <c r="AR40" i="3"/>
  <c r="AT39" i="3"/>
  <c r="AS39" i="3"/>
  <c r="AR39" i="3"/>
  <c r="AT38" i="3"/>
  <c r="AS38" i="3"/>
  <c r="AR38" i="3"/>
  <c r="AT37" i="3"/>
  <c r="AS37" i="3"/>
  <c r="AR37" i="3"/>
  <c r="AT36" i="3"/>
  <c r="AS36" i="3"/>
  <c r="AR36" i="3"/>
  <c r="AT35" i="3"/>
  <c r="AS35" i="3"/>
  <c r="AR35" i="3"/>
  <c r="AT34" i="3"/>
  <c r="AS34" i="3"/>
  <c r="AR34" i="3"/>
  <c r="AT33" i="3"/>
  <c r="AS33" i="3"/>
  <c r="AR33" i="3"/>
  <c r="AT32" i="3"/>
  <c r="AS32" i="3"/>
  <c r="AR32" i="3"/>
  <c r="AT31" i="3"/>
  <c r="AS31" i="3"/>
  <c r="AR31" i="3"/>
  <c r="AT30" i="3"/>
  <c r="AS30" i="3"/>
  <c r="AR30" i="3"/>
  <c r="AT29" i="3"/>
  <c r="AS29" i="3"/>
  <c r="AR29" i="3"/>
  <c r="AT28" i="3"/>
  <c r="AS28" i="3"/>
  <c r="AR28" i="3"/>
  <c r="AT27" i="3"/>
  <c r="AS27" i="3"/>
  <c r="AR27" i="3"/>
  <c r="AT26" i="3"/>
  <c r="AS26" i="3"/>
  <c r="AR26" i="3"/>
  <c r="AT25" i="3"/>
  <c r="AS25" i="3"/>
  <c r="AR25" i="3"/>
  <c r="AT24" i="3"/>
  <c r="AS24" i="3"/>
  <c r="AR24" i="3"/>
  <c r="AT23" i="3"/>
  <c r="AS23" i="3"/>
  <c r="AR23" i="3"/>
  <c r="AT22" i="3"/>
  <c r="AS22" i="3"/>
  <c r="AR22" i="3"/>
  <c r="AT21" i="3"/>
  <c r="AS21" i="3"/>
  <c r="AR21" i="3"/>
  <c r="AT20" i="3"/>
  <c r="AS20" i="3"/>
  <c r="AR20" i="3"/>
  <c r="AT19" i="3"/>
  <c r="AS19" i="3"/>
  <c r="AR19" i="3"/>
  <c r="AT18" i="3"/>
  <c r="AS18" i="3"/>
  <c r="AR18" i="3"/>
  <c r="AT17" i="3"/>
  <c r="AS17" i="3"/>
  <c r="AR17" i="3"/>
  <c r="AT16" i="3"/>
  <c r="AS16" i="3"/>
  <c r="AR16" i="3"/>
  <c r="AT15" i="3"/>
  <c r="AS15" i="3"/>
  <c r="AR15" i="3"/>
  <c r="AT14" i="3"/>
  <c r="AS14" i="3"/>
  <c r="AR14" i="3"/>
  <c r="AT13" i="3"/>
  <c r="AS13" i="3"/>
  <c r="AR13" i="3"/>
  <c r="AT12" i="3"/>
  <c r="AS12" i="3"/>
  <c r="AR12" i="3"/>
  <c r="AT11" i="3"/>
  <c r="AS11" i="3"/>
  <c r="AR11" i="3"/>
  <c r="AT10" i="3"/>
  <c r="AS10" i="3"/>
  <c r="AR10" i="3"/>
  <c r="AT9" i="3"/>
  <c r="AS9" i="3"/>
  <c r="AR9" i="3"/>
  <c r="AT8" i="3"/>
  <c r="AS8" i="3"/>
  <c r="AR8" i="3"/>
  <c r="AT7" i="3"/>
  <c r="AS7" i="3"/>
  <c r="AR7" i="3"/>
  <c r="AT6" i="3"/>
  <c r="AS6" i="3"/>
  <c r="AR6" i="3"/>
  <c r="AT5" i="3"/>
  <c r="AS5" i="3"/>
  <c r="AR5" i="3"/>
  <c r="AT4" i="3"/>
  <c r="AS4" i="3"/>
  <c r="AR4" i="3"/>
  <c r="BD12" i="3" l="1"/>
  <c r="AZ13" i="2"/>
  <c r="AH13" i="2"/>
  <c r="A14" i="2"/>
  <c r="B14" i="3"/>
  <c r="A13" i="3"/>
  <c r="BD13" i="3" l="1"/>
  <c r="AH14" i="2"/>
  <c r="AZ14" i="2"/>
  <c r="A15" i="2"/>
  <c r="B15" i="3"/>
  <c r="A14" i="3"/>
  <c r="BD14" i="3" l="1"/>
  <c r="AZ15" i="2"/>
  <c r="AH15" i="2"/>
  <c r="A16" i="2"/>
  <c r="B16" i="3"/>
  <c r="A15" i="3"/>
  <c r="BD15" i="3" l="1"/>
  <c r="AH16" i="2"/>
  <c r="AZ16" i="2"/>
  <c r="A17" i="2"/>
  <c r="B17" i="3"/>
  <c r="A16" i="3"/>
  <c r="BD16" i="3" l="1"/>
  <c r="AZ17" i="2"/>
  <c r="AH17" i="2"/>
  <c r="A18" i="2"/>
  <c r="B18" i="3"/>
  <c r="A17" i="3"/>
  <c r="BD17" i="3" l="1"/>
  <c r="AH18" i="2"/>
  <c r="AZ18" i="2"/>
  <c r="A19" i="2"/>
  <c r="B19" i="3"/>
  <c r="A18" i="3"/>
  <c r="BD18" i="3" l="1"/>
  <c r="AZ19" i="2"/>
  <c r="AH19" i="2"/>
  <c r="A20" i="2"/>
  <c r="B20" i="3"/>
  <c r="A19" i="3"/>
  <c r="BD19" i="3" l="1"/>
  <c r="AZ20" i="2"/>
  <c r="AH20" i="2"/>
  <c r="A21" i="2"/>
  <c r="B21" i="3"/>
  <c r="A20" i="3"/>
  <c r="BD20" i="3" l="1"/>
  <c r="AZ21" i="2"/>
  <c r="AH21" i="2"/>
  <c r="A22" i="2"/>
  <c r="B22" i="3"/>
  <c r="A21" i="3"/>
  <c r="BD21" i="3" l="1"/>
  <c r="AZ22" i="2"/>
  <c r="AH22" i="2"/>
  <c r="A23" i="2"/>
  <c r="B23" i="3"/>
  <c r="A22" i="3"/>
  <c r="BD22" i="3" l="1"/>
  <c r="AZ23" i="2"/>
  <c r="AH23" i="2"/>
  <c r="A24" i="2"/>
  <c r="B24" i="3"/>
  <c r="A23" i="3"/>
  <c r="BD23" i="3" l="1"/>
  <c r="AH24" i="2"/>
  <c r="AZ24" i="2"/>
  <c r="A25" i="2"/>
  <c r="B25" i="3"/>
  <c r="A24" i="3"/>
  <c r="BD24" i="3" l="1"/>
  <c r="AZ25" i="2"/>
  <c r="AH25" i="2"/>
  <c r="A26" i="2"/>
  <c r="B26" i="3"/>
  <c r="A25" i="3"/>
  <c r="BD25" i="3" l="1"/>
  <c r="AH26" i="2"/>
  <c r="AZ26" i="2"/>
  <c r="A27" i="2"/>
  <c r="B27" i="3"/>
  <c r="A26" i="3"/>
  <c r="BD26" i="3" l="1"/>
  <c r="AZ27" i="2"/>
  <c r="AH27" i="2"/>
  <c r="A28" i="2"/>
  <c r="B28" i="3"/>
  <c r="A27" i="3"/>
  <c r="BD27" i="3" l="1"/>
  <c r="AZ28" i="2"/>
  <c r="AH28" i="2"/>
  <c r="A29" i="2"/>
  <c r="B29" i="3"/>
  <c r="A28" i="3"/>
  <c r="BD28" i="3" l="1"/>
  <c r="AZ29" i="2"/>
  <c r="AH29" i="2"/>
  <c r="A30" i="2"/>
  <c r="B30" i="3"/>
  <c r="A29" i="3"/>
  <c r="BD29" i="3" l="1"/>
  <c r="AZ30" i="2"/>
  <c r="AH30" i="2"/>
  <c r="A31" i="2"/>
  <c r="B31" i="3"/>
  <c r="A30" i="3"/>
  <c r="BD30" i="3" l="1"/>
  <c r="AH31" i="2"/>
  <c r="AZ31" i="2"/>
  <c r="A32" i="2"/>
  <c r="B32" i="3"/>
  <c r="A31" i="3"/>
  <c r="BD31" i="3" l="1"/>
  <c r="AZ32" i="2"/>
  <c r="AH32" i="2"/>
  <c r="A33" i="2"/>
  <c r="B33" i="3"/>
  <c r="A32" i="3"/>
  <c r="BD32" i="3" l="1"/>
  <c r="AH33" i="2"/>
  <c r="AZ33" i="2"/>
  <c r="B34" i="3"/>
  <c r="A33" i="3"/>
  <c r="BD33" i="3" l="1"/>
  <c r="B35" i="3"/>
  <c r="A34" i="3"/>
  <c r="BD34" i="3" l="1"/>
  <c r="B36" i="3"/>
  <c r="A35" i="3"/>
  <c r="BD35" i="3" l="1"/>
  <c r="B37" i="3"/>
  <c r="A36" i="3"/>
  <c r="BD36" i="3" l="1"/>
  <c r="B38" i="3"/>
  <c r="A37" i="3"/>
  <c r="BD37" i="3" l="1"/>
  <c r="B39" i="3"/>
  <c r="A38" i="3"/>
  <c r="BD38" i="3" l="1"/>
  <c r="B40" i="3"/>
  <c r="A39" i="3"/>
  <c r="BD39" i="3" l="1"/>
  <c r="B41" i="3"/>
  <c r="A40" i="3"/>
  <c r="BD40" i="3" l="1"/>
  <c r="B42" i="3"/>
  <c r="A41" i="3"/>
  <c r="BD41" i="3" l="1"/>
  <c r="B43" i="3"/>
  <c r="A42" i="3"/>
  <c r="BD42" i="3" l="1"/>
  <c r="B44" i="3"/>
  <c r="A43" i="3"/>
  <c r="BD43" i="3" l="1"/>
  <c r="B45" i="3"/>
  <c r="A44" i="3"/>
  <c r="BD44" i="3" l="1"/>
  <c r="B46" i="3"/>
  <c r="A45" i="3"/>
  <c r="BD45" i="3" l="1"/>
  <c r="B47" i="3"/>
  <c r="A46" i="3"/>
  <c r="BD46" i="3" l="1"/>
  <c r="B48" i="3"/>
  <c r="A47" i="3"/>
  <c r="BD47" i="3" l="1"/>
  <c r="B49" i="3"/>
  <c r="A48" i="3"/>
  <c r="BD48" i="3" l="1"/>
  <c r="B50" i="3"/>
  <c r="A49" i="3"/>
  <c r="BD49" i="3" l="1"/>
  <c r="B51" i="3"/>
  <c r="A50" i="3"/>
  <c r="BD50" i="3" l="1"/>
  <c r="B52" i="3"/>
  <c r="A51" i="3"/>
  <c r="BD51" i="3" l="1"/>
  <c r="B53" i="3"/>
  <c r="A52" i="3"/>
  <c r="BD52" i="3" l="1"/>
  <c r="B54" i="3"/>
  <c r="A53" i="3"/>
  <c r="BD53" i="3" l="1"/>
  <c r="B55" i="3"/>
  <c r="A54" i="3"/>
  <c r="BD54" i="3" l="1"/>
  <c r="B56" i="3"/>
  <c r="A55" i="3"/>
  <c r="BD55" i="3" l="1"/>
  <c r="B57" i="3"/>
  <c r="A56" i="3"/>
  <c r="BD56" i="3" l="1"/>
  <c r="B58" i="3"/>
  <c r="A57" i="3"/>
  <c r="BD57" i="3" l="1"/>
  <c r="B59" i="3"/>
  <c r="A58" i="3"/>
  <c r="BD58" i="3" l="1"/>
  <c r="B60" i="3"/>
  <c r="A59" i="3"/>
  <c r="BD59" i="3" l="1"/>
  <c r="B61" i="3"/>
  <c r="A60" i="3"/>
  <c r="BD60" i="3" l="1"/>
  <c r="B62" i="3"/>
  <c r="A61" i="3"/>
  <c r="BD61" i="3" l="1"/>
  <c r="B63" i="3"/>
  <c r="A62" i="3"/>
  <c r="BD62" i="3" l="1"/>
  <c r="B64" i="3"/>
  <c r="A63" i="3"/>
  <c r="BD63" i="3" l="1"/>
  <c r="B65" i="3"/>
  <c r="A64" i="3"/>
  <c r="BD64" i="3" l="1"/>
  <c r="B66" i="3"/>
  <c r="A65" i="3"/>
  <c r="BD65" i="3" l="1"/>
  <c r="B67" i="3"/>
  <c r="A66" i="3"/>
  <c r="BD66" i="3" l="1"/>
  <c r="B68" i="3"/>
  <c r="A67" i="3"/>
  <c r="BD67" i="3" l="1"/>
  <c r="B69" i="3"/>
  <c r="A68" i="3"/>
  <c r="BD68" i="3" l="1"/>
  <c r="B70" i="3"/>
  <c r="A69" i="3"/>
  <c r="BD69" i="3" l="1"/>
  <c r="B71" i="3"/>
  <c r="A70" i="3"/>
  <c r="BD70" i="3" l="1"/>
  <c r="B72" i="3"/>
  <c r="A71" i="3"/>
  <c r="BD71" i="3" l="1"/>
  <c r="B73" i="3"/>
  <c r="A72" i="3"/>
  <c r="BD72" i="3" l="1"/>
  <c r="B74" i="3"/>
  <c r="A73" i="3"/>
  <c r="BD73" i="3" l="1"/>
  <c r="B75" i="3"/>
  <c r="A74" i="3"/>
  <c r="BD74" i="3" l="1"/>
  <c r="B76" i="3"/>
  <c r="A75" i="3"/>
  <c r="BD75" i="3" l="1"/>
  <c r="B77" i="3"/>
  <c r="A76" i="3"/>
  <c r="BD76" i="3" l="1"/>
  <c r="B78" i="3"/>
  <c r="A77" i="3"/>
  <c r="BD77" i="3" l="1"/>
  <c r="B79" i="3"/>
  <c r="A78" i="3"/>
  <c r="BD78" i="3" l="1"/>
  <c r="B80" i="3"/>
  <c r="A79" i="3"/>
  <c r="BD79" i="3" l="1"/>
  <c r="B81" i="3"/>
  <c r="A80" i="3"/>
  <c r="BD80" i="3" l="1"/>
  <c r="B82" i="3"/>
  <c r="A81" i="3"/>
  <c r="BD81" i="3" l="1"/>
  <c r="B83" i="3"/>
  <c r="A82" i="3"/>
  <c r="BD82" i="3" l="1"/>
  <c r="B84" i="3"/>
  <c r="A83" i="3"/>
  <c r="BD83" i="3" l="1"/>
  <c r="B85" i="3"/>
  <c r="A84" i="3"/>
  <c r="BD84" i="3" l="1"/>
  <c r="B86" i="3"/>
  <c r="A85" i="3"/>
  <c r="BD85" i="3" l="1"/>
  <c r="B87" i="3"/>
  <c r="A86" i="3"/>
  <c r="BD86" i="3" l="1"/>
  <c r="B88" i="3"/>
  <c r="A87" i="3"/>
  <c r="BD87" i="3" l="1"/>
  <c r="B89" i="3"/>
  <c r="A88" i="3"/>
  <c r="BD88" i="3" l="1"/>
  <c r="B90" i="3"/>
  <c r="A89" i="3"/>
  <c r="BD89" i="3" l="1"/>
  <c r="B91" i="3"/>
  <c r="A90" i="3"/>
  <c r="BD90" i="3" l="1"/>
  <c r="B92" i="3"/>
  <c r="A91" i="3"/>
  <c r="BD91" i="3" l="1"/>
  <c r="B93" i="3"/>
  <c r="A92" i="3"/>
  <c r="BD92" i="3" l="1"/>
  <c r="B94" i="3"/>
  <c r="A93" i="3"/>
  <c r="BD93" i="3" l="1"/>
  <c r="B95" i="3"/>
  <c r="A94" i="3"/>
  <c r="BD94" i="3" l="1"/>
  <c r="B96" i="3"/>
  <c r="A95" i="3"/>
  <c r="BD95" i="3" l="1"/>
  <c r="B97" i="3"/>
  <c r="A96" i="3"/>
  <c r="BD96" i="3" l="1"/>
  <c r="B98" i="3"/>
  <c r="A97" i="3"/>
  <c r="BD97" i="3" l="1"/>
  <c r="B99" i="3"/>
  <c r="A98" i="3"/>
  <c r="BD98" i="3" l="1"/>
  <c r="B100" i="3"/>
  <c r="A99" i="3"/>
  <c r="BD99" i="3" l="1"/>
  <c r="B101" i="3"/>
  <c r="A100" i="3"/>
  <c r="BD100" i="3" l="1"/>
  <c r="B102" i="3"/>
  <c r="A101" i="3"/>
  <c r="BD101" i="3" l="1"/>
  <c r="B103" i="3"/>
  <c r="A102" i="3"/>
  <c r="BD102" i="3" l="1"/>
  <c r="B104" i="3"/>
  <c r="A103" i="3"/>
  <c r="BD103" i="3" l="1"/>
  <c r="B105" i="3"/>
  <c r="A104" i="3"/>
  <c r="BD104" i="3" l="1"/>
  <c r="B106" i="3"/>
  <c r="A105" i="3"/>
  <c r="BD105" i="3" l="1"/>
  <c r="B107" i="3"/>
  <c r="A106" i="3"/>
  <c r="BD106" i="3" l="1"/>
  <c r="B108" i="3"/>
  <c r="A107" i="3"/>
  <c r="BD107" i="3" l="1"/>
  <c r="B109" i="3"/>
  <c r="A108" i="3"/>
  <c r="BD108" i="3" l="1"/>
  <c r="B110" i="3"/>
  <c r="A109" i="3"/>
  <c r="BD109" i="3" l="1"/>
  <c r="B111" i="3"/>
  <c r="A110" i="3"/>
  <c r="BD110" i="3" l="1"/>
  <c r="B112" i="3"/>
  <c r="A111" i="3"/>
  <c r="BD111" i="3" l="1"/>
  <c r="B113" i="3"/>
  <c r="A112" i="3"/>
  <c r="BD112" i="3" l="1"/>
  <c r="B114" i="3"/>
  <c r="A113" i="3"/>
  <c r="BD113" i="3" l="1"/>
  <c r="B115" i="3"/>
  <c r="A114" i="3"/>
  <c r="BD114" i="3" l="1"/>
  <c r="B116" i="3"/>
  <c r="A115" i="3"/>
  <c r="BD115" i="3" l="1"/>
  <c r="B117" i="3"/>
  <c r="A116" i="3"/>
  <c r="BD116" i="3" l="1"/>
  <c r="B118" i="3"/>
  <c r="A117" i="3"/>
  <c r="BD117" i="3" l="1"/>
  <c r="B119" i="3"/>
  <c r="A118" i="3"/>
  <c r="BD118" i="3" l="1"/>
  <c r="B120" i="3"/>
  <c r="A119" i="3"/>
  <c r="BD119" i="3" l="1"/>
  <c r="B121" i="3"/>
  <c r="A120" i="3"/>
  <c r="BD120" i="3" l="1"/>
  <c r="B122" i="3"/>
  <c r="A121" i="3"/>
  <c r="BD121" i="3" l="1"/>
  <c r="B123" i="3"/>
  <c r="A122" i="3"/>
  <c r="BD122" i="3" l="1"/>
  <c r="B124" i="3"/>
  <c r="A123" i="3"/>
  <c r="BD123" i="3" l="1"/>
  <c r="B125" i="3"/>
  <c r="A124" i="3"/>
  <c r="BD124" i="3" l="1"/>
  <c r="B126" i="3"/>
  <c r="A125" i="3"/>
  <c r="BD125" i="3" l="1"/>
  <c r="B127" i="3"/>
  <c r="A126" i="3"/>
  <c r="BD126" i="3" l="1"/>
  <c r="B128" i="3"/>
  <c r="A127" i="3"/>
  <c r="BD127" i="3" l="1"/>
  <c r="B129" i="3"/>
  <c r="A128" i="3"/>
  <c r="BD128" i="3" l="1"/>
  <c r="B130" i="3"/>
  <c r="A129" i="3"/>
  <c r="BD129" i="3" l="1"/>
  <c r="B131" i="3"/>
  <c r="A130" i="3"/>
  <c r="BD130" i="3" l="1"/>
  <c r="B132" i="3"/>
  <c r="A131" i="3"/>
  <c r="BD131" i="3" l="1"/>
  <c r="B133" i="3"/>
  <c r="A132" i="3"/>
  <c r="BD132" i="3" l="1"/>
  <c r="B134" i="3"/>
  <c r="A133" i="3"/>
  <c r="BD133" i="3" l="1"/>
  <c r="B135" i="3"/>
  <c r="A134" i="3"/>
  <c r="BD134" i="3" l="1"/>
  <c r="B136" i="3"/>
  <c r="A135" i="3"/>
  <c r="BD135" i="3" l="1"/>
  <c r="B137" i="3"/>
  <c r="A136" i="3"/>
  <c r="BD136" i="3" l="1"/>
  <c r="B138" i="3"/>
  <c r="A137" i="3"/>
  <c r="BD137" i="3" l="1"/>
  <c r="B139" i="3"/>
  <c r="A138" i="3"/>
  <c r="BD138" i="3" l="1"/>
  <c r="B140" i="3"/>
  <c r="A139" i="3"/>
  <c r="BD139" i="3" l="1"/>
  <c r="B141" i="3"/>
  <c r="A140" i="3"/>
  <c r="BD140" i="3" l="1"/>
  <c r="B142" i="3"/>
  <c r="A141" i="3"/>
  <c r="BD141" i="3" l="1"/>
  <c r="B143" i="3"/>
  <c r="A142" i="3"/>
  <c r="BD142" i="3" l="1"/>
  <c r="B144" i="3"/>
  <c r="A143" i="3"/>
  <c r="BD143" i="3" l="1"/>
  <c r="B145" i="3"/>
  <c r="A144" i="3"/>
  <c r="BD144" i="3" l="1"/>
  <c r="B146" i="3"/>
  <c r="A145" i="3"/>
  <c r="BD145" i="3" l="1"/>
  <c r="B147" i="3"/>
  <c r="A146" i="3"/>
  <c r="BD146" i="3" l="1"/>
  <c r="B148" i="3"/>
  <c r="A147" i="3"/>
  <c r="BD147" i="3" l="1"/>
  <c r="B149" i="3"/>
  <c r="A148" i="3"/>
  <c r="BD148" i="3" l="1"/>
  <c r="B150" i="3"/>
  <c r="A149" i="3"/>
  <c r="BD149" i="3" l="1"/>
  <c r="B151" i="3"/>
  <c r="A150" i="3"/>
  <c r="BD150" i="3" l="1"/>
  <c r="B152" i="3"/>
  <c r="A151" i="3"/>
  <c r="BD151" i="3" l="1"/>
  <c r="B153" i="3"/>
  <c r="A152" i="3"/>
  <c r="BD152" i="3" l="1"/>
  <c r="B154" i="3"/>
  <c r="A153" i="3"/>
  <c r="BD153" i="3" l="1"/>
  <c r="B155" i="3"/>
  <c r="A154" i="3"/>
  <c r="BD154" i="3" l="1"/>
  <c r="B156" i="3"/>
  <c r="A155" i="3"/>
  <c r="BD155" i="3" l="1"/>
  <c r="B157" i="3"/>
  <c r="A156" i="3"/>
  <c r="BD156" i="3" l="1"/>
  <c r="B158" i="3"/>
  <c r="A157" i="3"/>
  <c r="BD157" i="3" l="1"/>
  <c r="B159" i="3"/>
  <c r="A158" i="3"/>
  <c r="BD158" i="3" l="1"/>
  <c r="B160" i="3"/>
  <c r="A159" i="3"/>
  <c r="BD159" i="3" l="1"/>
  <c r="B161" i="3"/>
  <c r="A160" i="3"/>
  <c r="BD160" i="3" l="1"/>
  <c r="B162" i="3"/>
  <c r="A161" i="3"/>
  <c r="BD161" i="3" l="1"/>
  <c r="B163" i="3"/>
  <c r="A162" i="3"/>
  <c r="BD162" i="3" l="1"/>
  <c r="B164" i="3"/>
  <c r="A163" i="3"/>
  <c r="BD163" i="3" l="1"/>
  <c r="B165" i="3"/>
  <c r="A164" i="3"/>
  <c r="BD164" i="3" l="1"/>
  <c r="B166" i="3"/>
  <c r="A165" i="3"/>
  <c r="BD165" i="3" l="1"/>
  <c r="B167" i="3"/>
  <c r="A166" i="3"/>
  <c r="BD166" i="3" l="1"/>
  <c r="B168" i="3"/>
  <c r="A167" i="3"/>
  <c r="BD167" i="3" l="1"/>
  <c r="B169" i="3"/>
  <c r="A168" i="3"/>
  <c r="BD168" i="3" l="1"/>
  <c r="B170" i="3"/>
  <c r="A169" i="3"/>
  <c r="BD169" i="3" l="1"/>
  <c r="B171" i="3"/>
  <c r="A170" i="3"/>
  <c r="BD170" i="3" l="1"/>
  <c r="B172" i="3"/>
  <c r="A171" i="3"/>
  <c r="BD171" i="3" l="1"/>
  <c r="B173" i="3"/>
  <c r="A172" i="3"/>
  <c r="BD172" i="3" l="1"/>
  <c r="B174" i="3"/>
  <c r="A173" i="3"/>
  <c r="BD173" i="3" l="1"/>
  <c r="B175" i="3"/>
  <c r="A174" i="3"/>
  <c r="BD174" i="3" l="1"/>
  <c r="B176" i="3"/>
  <c r="A175" i="3"/>
  <c r="BD175" i="3" l="1"/>
  <c r="B177" i="3"/>
  <c r="A176" i="3"/>
  <c r="BD176" i="3" l="1"/>
  <c r="B178" i="3"/>
  <c r="A177" i="3"/>
  <c r="BD177" i="3" l="1"/>
  <c r="B179" i="3"/>
  <c r="A178" i="3"/>
  <c r="BD178" i="3" l="1"/>
  <c r="B180" i="3"/>
  <c r="A179" i="3"/>
  <c r="BD179" i="3" l="1"/>
  <c r="B181" i="3"/>
  <c r="A180" i="3"/>
  <c r="BD180" i="3" l="1"/>
  <c r="B182" i="3"/>
  <c r="A181" i="3"/>
  <c r="BD181" i="3" l="1"/>
  <c r="B183" i="3"/>
  <c r="A182" i="3"/>
  <c r="BD182" i="3" l="1"/>
  <c r="B184" i="3"/>
  <c r="A183" i="3"/>
  <c r="BD183" i="3" l="1"/>
  <c r="B185" i="3"/>
  <c r="A184" i="3"/>
  <c r="BD184" i="3" l="1"/>
  <c r="B186" i="3"/>
  <c r="A185" i="3"/>
  <c r="BD185" i="3" l="1"/>
  <c r="B187" i="3"/>
  <c r="A186" i="3"/>
  <c r="BD186" i="3" l="1"/>
  <c r="B188" i="3"/>
  <c r="A187" i="3"/>
  <c r="BD187" i="3" l="1"/>
  <c r="B189" i="3"/>
  <c r="A188" i="3"/>
  <c r="BD188" i="3" l="1"/>
  <c r="B190" i="3"/>
  <c r="A189" i="3"/>
  <c r="BD189" i="3" l="1"/>
  <c r="B191" i="3"/>
  <c r="A190" i="3"/>
  <c r="BD190" i="3" l="1"/>
  <c r="B192" i="3"/>
  <c r="A191" i="3"/>
  <c r="BD191" i="3" l="1"/>
  <c r="B193" i="3"/>
  <c r="A192" i="3"/>
  <c r="BD192" i="3" l="1"/>
  <c r="B194" i="3"/>
  <c r="A193" i="3"/>
  <c r="BD193" i="3" l="1"/>
  <c r="B195" i="3"/>
  <c r="A194" i="3"/>
  <c r="BD194" i="3" l="1"/>
  <c r="B196" i="3"/>
  <c r="A195" i="3"/>
  <c r="BD195" i="3" l="1"/>
  <c r="B197" i="3"/>
  <c r="A196" i="3"/>
  <c r="BD196" i="3" l="1"/>
  <c r="B198" i="3"/>
  <c r="A197" i="3"/>
  <c r="BD197" i="3" l="1"/>
  <c r="B199" i="3"/>
  <c r="A198" i="3"/>
  <c r="BD198" i="3" l="1"/>
  <c r="B200" i="3"/>
  <c r="A199" i="3"/>
  <c r="BD199" i="3" l="1"/>
  <c r="B201" i="3"/>
  <c r="A200" i="3"/>
  <c r="BD200" i="3" l="1"/>
  <c r="B202" i="3"/>
  <c r="A201" i="3"/>
  <c r="BD201" i="3" l="1"/>
  <c r="B203" i="3"/>
  <c r="A202" i="3"/>
  <c r="BD202" i="3" l="1"/>
  <c r="B204" i="3"/>
  <c r="A203" i="3"/>
  <c r="BD203" i="3" l="1"/>
  <c r="B205" i="3"/>
  <c r="A204" i="3"/>
  <c r="BD204" i="3" l="1"/>
  <c r="B206" i="3"/>
  <c r="A205" i="3"/>
  <c r="BD205" i="3" l="1"/>
  <c r="B207" i="3"/>
  <c r="A206" i="3"/>
  <c r="BD206" i="3" l="1"/>
  <c r="B208" i="3"/>
  <c r="A207" i="3"/>
  <c r="BD207" i="3" l="1"/>
  <c r="B209" i="3"/>
  <c r="A208" i="3"/>
  <c r="BD208" i="3" l="1"/>
  <c r="B210" i="3"/>
  <c r="A209" i="3"/>
  <c r="BD209" i="3" l="1"/>
  <c r="B211" i="3"/>
  <c r="A210" i="3"/>
  <c r="BD210" i="3" l="1"/>
  <c r="B212" i="3"/>
  <c r="A211" i="3"/>
  <c r="BD211" i="3" l="1"/>
  <c r="B213" i="3"/>
  <c r="A212" i="3"/>
  <c r="BD212" i="3" l="1"/>
  <c r="B214" i="3"/>
  <c r="A213" i="3"/>
  <c r="BD213" i="3" l="1"/>
  <c r="B215" i="3"/>
  <c r="A214" i="3"/>
  <c r="BD214" i="3" l="1"/>
  <c r="B216" i="3"/>
  <c r="A215" i="3"/>
  <c r="BD215" i="3" l="1"/>
  <c r="B217" i="3"/>
  <c r="A216" i="3"/>
  <c r="BD216" i="3" l="1"/>
  <c r="B218" i="3"/>
  <c r="A217" i="3"/>
  <c r="BD217" i="3" l="1"/>
  <c r="B219" i="3"/>
  <c r="A218" i="3"/>
  <c r="BD218" i="3" l="1"/>
  <c r="B220" i="3"/>
  <c r="A219" i="3"/>
  <c r="BD219" i="3" l="1"/>
  <c r="B221" i="3"/>
  <c r="A220" i="3"/>
  <c r="BD220" i="3" l="1"/>
  <c r="B222" i="3"/>
  <c r="A221" i="3"/>
  <c r="BD221" i="3" l="1"/>
  <c r="B223" i="3"/>
  <c r="A222" i="3"/>
  <c r="BD222" i="3" l="1"/>
  <c r="B224" i="3"/>
  <c r="A223" i="3"/>
  <c r="BD223" i="3" l="1"/>
  <c r="B225" i="3"/>
  <c r="A224" i="3"/>
  <c r="BD224" i="3" l="1"/>
  <c r="B226" i="3"/>
  <c r="A225" i="3"/>
  <c r="BD225" i="3" l="1"/>
  <c r="B227" i="3"/>
  <c r="A226" i="3"/>
  <c r="BD226" i="3" l="1"/>
  <c r="B228" i="3"/>
  <c r="A227" i="3"/>
  <c r="BD227" i="3" l="1"/>
  <c r="B229" i="3"/>
  <c r="A228" i="3"/>
  <c r="BD228" i="3" l="1"/>
  <c r="B230" i="3"/>
  <c r="A229" i="3"/>
  <c r="BD229" i="3" l="1"/>
  <c r="B231" i="3"/>
  <c r="A230" i="3"/>
  <c r="BD230" i="3" l="1"/>
  <c r="B232" i="3"/>
  <c r="A231" i="3"/>
  <c r="BD231" i="3" l="1"/>
  <c r="B233" i="3"/>
  <c r="A232" i="3"/>
  <c r="BD232" i="3" l="1"/>
  <c r="B234" i="3"/>
  <c r="A233" i="3"/>
  <c r="BD233" i="3" l="1"/>
  <c r="B235" i="3"/>
  <c r="A234" i="3"/>
  <c r="BD234" i="3" l="1"/>
  <c r="B236" i="3"/>
  <c r="A235" i="3"/>
  <c r="BD235" i="3" l="1"/>
  <c r="B237" i="3"/>
  <c r="A236" i="3"/>
  <c r="BD236" i="3" l="1"/>
  <c r="B238" i="3"/>
  <c r="A237" i="3"/>
  <c r="BD237" i="3" l="1"/>
  <c r="B239" i="3"/>
  <c r="A238" i="3"/>
  <c r="BD238" i="3" l="1"/>
  <c r="B240" i="3"/>
  <c r="A239" i="3"/>
  <c r="BD239" i="3" l="1"/>
  <c r="B241" i="3"/>
  <c r="A240" i="3"/>
  <c r="BD240" i="3" l="1"/>
  <c r="B242" i="3"/>
  <c r="A241" i="3"/>
  <c r="BD241" i="3" l="1"/>
  <c r="B243" i="3"/>
  <c r="A242" i="3"/>
  <c r="BD242" i="3" l="1"/>
  <c r="B244" i="3"/>
  <c r="A243" i="3"/>
  <c r="BD243" i="3" l="1"/>
  <c r="B245" i="3"/>
  <c r="A244" i="3"/>
  <c r="BD244" i="3" l="1"/>
  <c r="B246" i="3"/>
  <c r="A245" i="3"/>
  <c r="BD245" i="3" l="1"/>
  <c r="B247" i="3"/>
  <c r="A246" i="3"/>
  <c r="BD246" i="3" l="1"/>
  <c r="B248" i="3"/>
  <c r="A247" i="3"/>
  <c r="BD247" i="3" l="1"/>
  <c r="B249" i="3"/>
  <c r="A248" i="3"/>
  <c r="BD248" i="3" l="1"/>
  <c r="B250" i="3"/>
  <c r="A249" i="3"/>
  <c r="BD249" i="3" l="1"/>
  <c r="B251" i="3"/>
  <c r="A250" i="3"/>
  <c r="BD250" i="3" l="1"/>
  <c r="B252" i="3"/>
  <c r="A251" i="3"/>
  <c r="BD251" i="3" l="1"/>
  <c r="B253" i="3"/>
  <c r="A252" i="3"/>
  <c r="BD252" i="3" l="1"/>
  <c r="B254" i="3"/>
  <c r="A253" i="3"/>
  <c r="BD253" i="3" l="1"/>
  <c r="B255" i="3"/>
  <c r="A254" i="3"/>
  <c r="BD254" i="3" l="1"/>
  <c r="B256" i="3"/>
  <c r="A255" i="3"/>
  <c r="BD255" i="3" l="1"/>
  <c r="B257" i="3"/>
  <c r="A256" i="3"/>
  <c r="BD256" i="3" l="1"/>
  <c r="B258" i="3"/>
  <c r="A257" i="3"/>
  <c r="BD257" i="3" l="1"/>
  <c r="B259" i="3"/>
  <c r="A258" i="3"/>
  <c r="BD258" i="3" l="1"/>
  <c r="B260" i="3"/>
  <c r="A259" i="3"/>
  <c r="BD259" i="3" l="1"/>
  <c r="B261" i="3"/>
  <c r="A260" i="3"/>
  <c r="BD260" i="3" l="1"/>
  <c r="B262" i="3"/>
  <c r="A261" i="3"/>
  <c r="BD261" i="3" l="1"/>
  <c r="B263" i="3"/>
  <c r="A262" i="3"/>
  <c r="BD262" i="3" l="1"/>
  <c r="B264" i="3"/>
  <c r="A263" i="3"/>
  <c r="BD263" i="3" l="1"/>
  <c r="B265" i="3"/>
  <c r="A264" i="3"/>
  <c r="BD264" i="3" l="1"/>
  <c r="B266" i="3"/>
  <c r="A265" i="3"/>
  <c r="BD265" i="3" l="1"/>
  <c r="B267" i="3"/>
  <c r="A266" i="3"/>
  <c r="BD266" i="3" l="1"/>
  <c r="B268" i="3"/>
  <c r="A267" i="3"/>
  <c r="BD267" i="3" l="1"/>
  <c r="B269" i="3"/>
  <c r="A268" i="3"/>
  <c r="BD268" i="3" l="1"/>
  <c r="B270" i="3"/>
  <c r="A269" i="3"/>
  <c r="BD269" i="3" l="1"/>
  <c r="B271" i="3"/>
  <c r="A270" i="3"/>
  <c r="BD270" i="3" l="1"/>
  <c r="B272" i="3"/>
  <c r="A271" i="3"/>
  <c r="BD271" i="3" l="1"/>
  <c r="B273" i="3"/>
  <c r="A272" i="3"/>
  <c r="BD272" i="3" l="1"/>
  <c r="B274" i="3"/>
  <c r="A273" i="3"/>
  <c r="BD273" i="3" l="1"/>
  <c r="B275" i="3"/>
  <c r="A274" i="3"/>
  <c r="BD274" i="3" l="1"/>
  <c r="B276" i="3"/>
  <c r="A275" i="3"/>
  <c r="BD275" i="3" l="1"/>
  <c r="B277" i="3"/>
  <c r="A276" i="3"/>
  <c r="BD276" i="3" l="1"/>
  <c r="B278" i="3"/>
  <c r="A277" i="3"/>
  <c r="BD277" i="3" l="1"/>
  <c r="B279" i="3"/>
  <c r="A278" i="3"/>
  <c r="BD278" i="3" l="1"/>
  <c r="B280" i="3"/>
  <c r="A279" i="3"/>
  <c r="BD279" i="3" l="1"/>
  <c r="B281" i="3"/>
  <c r="A280" i="3"/>
  <c r="BD280" i="3" l="1"/>
  <c r="B282" i="3"/>
  <c r="A281" i="3"/>
  <c r="BD281" i="3" l="1"/>
  <c r="B283" i="3"/>
  <c r="A282" i="3"/>
  <c r="BD282" i="3" l="1"/>
  <c r="B284" i="3"/>
  <c r="A283" i="3"/>
  <c r="BD283" i="3" l="1"/>
  <c r="B285" i="3"/>
  <c r="A284" i="3"/>
  <c r="BD284" i="3" l="1"/>
  <c r="B286" i="3"/>
  <c r="A285" i="3"/>
  <c r="BD285" i="3" l="1"/>
  <c r="B287" i="3"/>
  <c r="A286" i="3"/>
  <c r="BD286" i="3" l="1"/>
  <c r="B288" i="3"/>
  <c r="A287" i="3"/>
  <c r="BD287" i="3" l="1"/>
  <c r="B289" i="3"/>
  <c r="A288" i="3"/>
  <c r="BD288" i="3" l="1"/>
  <c r="B290" i="3"/>
  <c r="A289" i="3"/>
  <c r="BD289" i="3" l="1"/>
  <c r="B291" i="3"/>
  <c r="A290" i="3"/>
  <c r="BD290" i="3" l="1"/>
  <c r="B292" i="3"/>
  <c r="A291" i="3"/>
  <c r="BD291" i="3" l="1"/>
  <c r="B293" i="3"/>
  <c r="A292" i="3"/>
  <c r="BD292" i="3" l="1"/>
  <c r="B294" i="3"/>
  <c r="A293" i="3"/>
  <c r="BD293" i="3" l="1"/>
  <c r="B295" i="3"/>
  <c r="A294" i="3"/>
  <c r="BD294" i="3" l="1"/>
  <c r="B296" i="3"/>
  <c r="A295" i="3"/>
  <c r="BD295" i="3" l="1"/>
  <c r="B297" i="3"/>
  <c r="A296" i="3"/>
  <c r="BD296" i="3" l="1"/>
  <c r="B298" i="3"/>
  <c r="A297" i="3"/>
  <c r="BD297" i="3" l="1"/>
  <c r="B299" i="3"/>
  <c r="A298" i="3"/>
  <c r="BD298" i="3" l="1"/>
  <c r="B300" i="3"/>
  <c r="A299" i="3"/>
  <c r="BD299" i="3" l="1"/>
  <c r="B301" i="3"/>
  <c r="A300" i="3"/>
  <c r="BD300" i="3" l="1"/>
  <c r="B302" i="3"/>
  <c r="A301" i="3"/>
  <c r="BD301" i="3" l="1"/>
  <c r="B303" i="3"/>
  <c r="A302" i="3"/>
  <c r="BD302" i="3" l="1"/>
  <c r="B304" i="3"/>
  <c r="A303" i="3"/>
  <c r="BD303" i="3" l="1"/>
  <c r="B305" i="3"/>
  <c r="A304" i="3"/>
  <c r="BD304" i="3" l="1"/>
  <c r="B306" i="3"/>
  <c r="A305" i="3"/>
  <c r="BD305" i="3" l="1"/>
  <c r="B307" i="3"/>
  <c r="A306" i="3"/>
  <c r="BD306" i="3" l="1"/>
  <c r="B308" i="3"/>
  <c r="A307" i="3"/>
  <c r="BD307" i="3" l="1"/>
  <c r="B309" i="3"/>
  <c r="A308" i="3"/>
  <c r="BD308" i="3" l="1"/>
  <c r="B310" i="3"/>
  <c r="A309" i="3"/>
  <c r="BD309" i="3" l="1"/>
  <c r="B311" i="3"/>
  <c r="A310" i="3"/>
  <c r="BD310" i="3" l="1"/>
  <c r="B312" i="3"/>
  <c r="A311" i="3"/>
  <c r="BD311" i="3" l="1"/>
  <c r="B313" i="3"/>
  <c r="A312" i="3"/>
  <c r="BD312" i="3" l="1"/>
  <c r="B314" i="3"/>
  <c r="A313" i="3"/>
  <c r="BD313" i="3" l="1"/>
  <c r="B315" i="3"/>
  <c r="A314" i="3"/>
  <c r="BD314" i="3" l="1"/>
  <c r="B316" i="3"/>
  <c r="A315" i="3"/>
  <c r="BD315" i="3" l="1"/>
  <c r="B317" i="3"/>
  <c r="A316" i="3"/>
  <c r="BD316" i="3" l="1"/>
  <c r="B318" i="3"/>
  <c r="A317" i="3"/>
  <c r="BD317" i="3" l="1"/>
  <c r="B319" i="3"/>
  <c r="A318" i="3"/>
  <c r="BD318" i="3" l="1"/>
  <c r="B320" i="3"/>
  <c r="A319" i="3"/>
  <c r="BD319" i="3" l="1"/>
  <c r="B321" i="3"/>
  <c r="A320" i="3"/>
  <c r="BD320" i="3" l="1"/>
  <c r="B322" i="3"/>
  <c r="A321" i="3"/>
  <c r="BD321" i="3" l="1"/>
  <c r="B323" i="3"/>
  <c r="A322" i="3"/>
  <c r="BD322" i="3" l="1"/>
  <c r="B324" i="3"/>
  <c r="A323" i="3"/>
  <c r="BD323" i="3" l="1"/>
  <c r="B325" i="3"/>
  <c r="A324" i="3"/>
  <c r="BD324" i="3" l="1"/>
  <c r="B326" i="3"/>
  <c r="A325" i="3"/>
  <c r="BD325" i="3" l="1"/>
  <c r="B327" i="3"/>
  <c r="A326" i="3"/>
  <c r="BD326" i="3" l="1"/>
  <c r="B328" i="3"/>
  <c r="A327" i="3"/>
  <c r="BD327" i="3" l="1"/>
  <c r="B329" i="3"/>
  <c r="A328" i="3"/>
  <c r="BD328" i="3" l="1"/>
  <c r="B330" i="3"/>
  <c r="A329" i="3"/>
  <c r="BD329" i="3" l="1"/>
  <c r="B331" i="3"/>
  <c r="A330" i="3"/>
  <c r="BD330" i="3" l="1"/>
  <c r="B332" i="3"/>
  <c r="A331" i="3"/>
  <c r="BD331" i="3" l="1"/>
  <c r="B333" i="3"/>
  <c r="A332" i="3"/>
  <c r="BD332" i="3" l="1"/>
  <c r="B334" i="3"/>
  <c r="A333" i="3"/>
  <c r="BD333" i="3" l="1"/>
  <c r="B335" i="3"/>
  <c r="A334" i="3"/>
  <c r="BD334" i="3" l="1"/>
  <c r="B336" i="3"/>
  <c r="A335" i="3"/>
  <c r="BD335" i="3" l="1"/>
  <c r="B337" i="3"/>
  <c r="A336" i="3"/>
  <c r="BD336" i="3" l="1"/>
  <c r="B338" i="3"/>
  <c r="A337" i="3"/>
  <c r="BD337" i="3" l="1"/>
  <c r="B339" i="3"/>
  <c r="A338" i="3"/>
  <c r="BD338" i="3" l="1"/>
  <c r="B340" i="3"/>
  <c r="A339" i="3"/>
  <c r="BD339" i="3" l="1"/>
  <c r="B341" i="3"/>
  <c r="A340" i="3"/>
  <c r="BD340" i="3" l="1"/>
  <c r="B342" i="3"/>
  <c r="A341" i="3"/>
  <c r="BD341" i="3" l="1"/>
  <c r="B343" i="3"/>
  <c r="A342" i="3"/>
  <c r="BD342" i="3" l="1"/>
  <c r="B344" i="3"/>
  <c r="A343" i="3"/>
  <c r="BD343" i="3" l="1"/>
  <c r="B345" i="3"/>
  <c r="A344" i="3"/>
  <c r="BD344" i="3" l="1"/>
  <c r="B346" i="3"/>
  <c r="A345" i="3"/>
  <c r="BD345" i="3" l="1"/>
  <c r="B347" i="3"/>
  <c r="A346" i="3"/>
  <c r="BD346" i="3" l="1"/>
  <c r="B348" i="3"/>
  <c r="A347" i="3"/>
  <c r="BD347" i="3" l="1"/>
  <c r="B349" i="3"/>
  <c r="A348" i="3"/>
  <c r="BD348" i="3" l="1"/>
  <c r="B350" i="3"/>
  <c r="A349" i="3"/>
  <c r="BD349" i="3" l="1"/>
  <c r="B351" i="3"/>
  <c r="A350" i="3"/>
  <c r="BD350" i="3" l="1"/>
  <c r="B352" i="3"/>
  <c r="A351" i="3"/>
  <c r="BD351" i="3" l="1"/>
  <c r="B353" i="3"/>
  <c r="A352" i="3"/>
  <c r="BD352" i="3" l="1"/>
  <c r="B354" i="3"/>
  <c r="A353" i="3"/>
  <c r="BD353" i="3" l="1"/>
  <c r="B355" i="3"/>
  <c r="A354" i="3"/>
  <c r="BD354" i="3" l="1"/>
  <c r="B356" i="3"/>
  <c r="A355" i="3"/>
  <c r="BD355" i="3" l="1"/>
  <c r="B357" i="3"/>
  <c r="A356" i="3"/>
  <c r="BD356" i="3" l="1"/>
  <c r="B358" i="3"/>
  <c r="A357" i="3"/>
  <c r="BD357" i="3" l="1"/>
  <c r="B359" i="3"/>
  <c r="A358" i="3"/>
  <c r="BD358" i="3" l="1"/>
  <c r="B360" i="3"/>
  <c r="A359" i="3"/>
  <c r="BD359" i="3" l="1"/>
  <c r="B361" i="3"/>
  <c r="A360" i="3"/>
  <c r="BD360" i="3" l="1"/>
  <c r="B362" i="3"/>
  <c r="A361" i="3"/>
  <c r="BD361" i="3" l="1"/>
  <c r="B363" i="3"/>
  <c r="A362" i="3"/>
  <c r="BD362" i="3" l="1"/>
  <c r="A363" i="3"/>
  <c r="BD363" i="3" l="1"/>
  <c r="R4" i="2" l="1"/>
  <c r="D4" i="2"/>
  <c r="T5" i="2"/>
  <c r="X4" i="2"/>
  <c r="AD4" i="2"/>
  <c r="AF4" i="2"/>
  <c r="O4" i="2"/>
  <c r="U4" i="2"/>
  <c r="Z4" i="2"/>
  <c r="G4" i="2"/>
  <c r="S4" i="2"/>
  <c r="T4" i="2"/>
  <c r="E4" i="2"/>
  <c r="B4" i="2"/>
  <c r="AG4" i="2"/>
  <c r="P4" i="2"/>
  <c r="AC4" i="2"/>
  <c r="AG6" i="2"/>
  <c r="V5" i="2"/>
  <c r="O6" i="2"/>
  <c r="AF6" i="2"/>
  <c r="AA5" i="2"/>
  <c r="C6" i="2"/>
  <c r="S6" i="2"/>
  <c r="C4" i="2"/>
  <c r="F6" i="2"/>
  <c r="P6" i="2"/>
  <c r="R5" i="2"/>
  <c r="Z6" i="2"/>
  <c r="Q5" i="2"/>
  <c r="AG5" i="2"/>
  <c r="AA6" i="2"/>
  <c r="W4" i="2"/>
  <c r="B6" i="2"/>
  <c r="X6" i="2"/>
  <c r="B5" i="2"/>
  <c r="C5" i="2"/>
  <c r="V6" i="2"/>
  <c r="F4" i="2"/>
  <c r="AF5" i="2"/>
  <c r="Z7" i="2"/>
  <c r="AE4" i="2"/>
  <c r="AB4" i="2"/>
  <c r="R6" i="2"/>
  <c r="AA4" i="2"/>
  <c r="E5" i="2"/>
  <c r="O7" i="2"/>
  <c r="U6" i="2"/>
  <c r="AD5" i="2"/>
  <c r="Q4" i="2"/>
  <c r="X5" i="2"/>
  <c r="AC6" i="2"/>
  <c r="AC5" i="2"/>
  <c r="AE6" i="2"/>
  <c r="V4" i="2"/>
  <c r="D5" i="2"/>
  <c r="T6" i="2"/>
  <c r="S5" i="2"/>
  <c r="F5" i="2"/>
  <c r="AD7" i="2"/>
  <c r="Q6" i="2"/>
  <c r="O5" i="2"/>
  <c r="E6" i="2"/>
  <c r="D6" i="2"/>
  <c r="AB7" i="2"/>
  <c r="G5" i="2"/>
  <c r="U5" i="2"/>
  <c r="W7" i="2"/>
  <c r="P5" i="2"/>
  <c r="AC8" i="2"/>
  <c r="U7" i="2"/>
  <c r="AA8" i="2"/>
  <c r="C7" i="2"/>
  <c r="AF8" i="2"/>
  <c r="U8" i="2"/>
  <c r="T7" i="2"/>
  <c r="Q8" i="2"/>
  <c r="W6" i="2"/>
  <c r="AC7" i="2"/>
  <c r="AB5" i="2"/>
  <c r="G8" i="2"/>
  <c r="AD6" i="2"/>
  <c r="C9" i="2"/>
  <c r="E8" i="2"/>
  <c r="W5" i="2"/>
  <c r="AC9" i="2"/>
  <c r="D8" i="2"/>
  <c r="AE7" i="2"/>
  <c r="AE5" i="2"/>
  <c r="S7" i="2"/>
  <c r="AB6" i="2"/>
  <c r="AG7" i="2"/>
  <c r="AF7" i="2"/>
  <c r="G6" i="2"/>
  <c r="AD9" i="2"/>
  <c r="W8" i="2"/>
  <c r="X7" i="2"/>
  <c r="D7" i="2"/>
  <c r="S9" i="2"/>
  <c r="Z5" i="2"/>
  <c r="AE8" i="2"/>
  <c r="G9" i="2"/>
  <c r="X8" i="2"/>
  <c r="R7" i="2"/>
  <c r="O8" i="2"/>
  <c r="B7" i="2"/>
  <c r="Q7" i="2"/>
  <c r="B9" i="2"/>
  <c r="V7" i="2"/>
  <c r="G7" i="2"/>
  <c r="R8" i="2"/>
  <c r="AG8" i="2"/>
  <c r="AB8" i="2"/>
  <c r="T9" i="2"/>
  <c r="B8" i="2"/>
  <c r="V8" i="2"/>
  <c r="D9" i="2"/>
  <c r="S8" i="2"/>
  <c r="E7" i="2"/>
  <c r="F8" i="2"/>
  <c r="P8" i="2"/>
  <c r="AA9" i="2"/>
  <c r="O9" i="2"/>
  <c r="AA7" i="2"/>
  <c r="AG9" i="2"/>
  <c r="T8" i="2"/>
  <c r="P7" i="2"/>
  <c r="B10" i="2"/>
  <c r="U9" i="2"/>
  <c r="AA10" i="2"/>
  <c r="Z9" i="2"/>
  <c r="C8" i="2"/>
  <c r="AD8" i="2"/>
  <c r="Q9" i="2"/>
  <c r="Z8" i="2"/>
  <c r="E9" i="2"/>
  <c r="F7" i="2"/>
  <c r="X11" i="2"/>
  <c r="AE9" i="2"/>
  <c r="X9" i="2"/>
  <c r="F9" i="2"/>
  <c r="R9" i="2"/>
  <c r="Q11" i="2"/>
  <c r="S10" i="2"/>
  <c r="AF9" i="2"/>
  <c r="AD11" i="2"/>
  <c r="D10" i="2"/>
  <c r="P9" i="2"/>
  <c r="U11" i="2"/>
  <c r="AB9" i="2"/>
  <c r="W10" i="2"/>
  <c r="AG10" i="2"/>
  <c r="T10" i="2"/>
  <c r="V9" i="2"/>
  <c r="AO12" i="2"/>
  <c r="P11" i="2"/>
  <c r="D12" i="2"/>
  <c r="AE11" i="2"/>
  <c r="F11" i="2"/>
  <c r="E11" i="2"/>
  <c r="T11" i="2"/>
  <c r="Z10" i="2"/>
  <c r="E10" i="2"/>
  <c r="E12" i="2"/>
  <c r="P10" i="2"/>
  <c r="AF10" i="2"/>
  <c r="D11" i="2"/>
  <c r="W9" i="2"/>
  <c r="Q10" i="2"/>
  <c r="C12" i="2"/>
  <c r="AC10" i="2"/>
  <c r="AF11" i="2"/>
  <c r="AB10" i="2"/>
  <c r="T12" i="2"/>
  <c r="C10" i="2"/>
  <c r="S11" i="2"/>
  <c r="AB11" i="2"/>
  <c r="X12" i="2"/>
  <c r="AE10" i="2"/>
  <c r="G10" i="2"/>
  <c r="R12" i="2"/>
  <c r="AD10" i="2"/>
  <c r="V11" i="2"/>
  <c r="V10" i="2"/>
  <c r="AC11" i="2"/>
  <c r="AP7" i="2"/>
  <c r="W11" i="2"/>
  <c r="O12" i="2"/>
  <c r="F12" i="2"/>
  <c r="R10" i="2"/>
  <c r="AA11" i="2"/>
  <c r="O11" i="2"/>
  <c r="W12" i="2"/>
  <c r="F10" i="2"/>
  <c r="O10" i="2"/>
  <c r="AA12" i="2"/>
  <c r="E13" i="2"/>
  <c r="AC12" i="2"/>
  <c r="AP11" i="2"/>
  <c r="Z13" i="2"/>
  <c r="C11" i="2"/>
  <c r="AO10" i="2"/>
  <c r="V12" i="2"/>
  <c r="G11" i="2"/>
  <c r="B11" i="2"/>
  <c r="Z11" i="2"/>
  <c r="X10" i="2"/>
  <c r="E14" i="2"/>
  <c r="S13" i="2"/>
  <c r="AB12" i="2"/>
  <c r="S12" i="2"/>
  <c r="X14" i="2"/>
  <c r="AG11" i="2"/>
  <c r="AD12" i="2"/>
  <c r="AO6" i="2"/>
  <c r="S14" i="2"/>
  <c r="T13" i="2"/>
  <c r="AP13" i="2"/>
  <c r="AE13" i="2"/>
  <c r="O13" i="2"/>
  <c r="AC13" i="2"/>
  <c r="G14" i="2"/>
  <c r="G13" i="2"/>
  <c r="F13" i="2"/>
  <c r="Q12" i="2"/>
  <c r="AG12" i="2"/>
  <c r="U13" i="2"/>
  <c r="AG14" i="2"/>
  <c r="U10" i="2"/>
  <c r="AO14" i="2"/>
  <c r="B12" i="2"/>
  <c r="P12" i="2"/>
  <c r="AF14" i="2"/>
  <c r="AP4" i="2"/>
  <c r="C13" i="2"/>
  <c r="Z12" i="2"/>
  <c r="R11" i="2"/>
  <c r="AB13" i="2"/>
  <c r="AP6" i="2"/>
  <c r="R13" i="2"/>
  <c r="AP15" i="2"/>
  <c r="X15" i="2"/>
  <c r="AO11" i="2"/>
  <c r="V14" i="2"/>
  <c r="AP16" i="2"/>
  <c r="AO5" i="2"/>
  <c r="U12" i="2"/>
  <c r="U14" i="2"/>
  <c r="AE12" i="2"/>
  <c r="AO8" i="2"/>
  <c r="AF13" i="2"/>
  <c r="Q13" i="2"/>
  <c r="V13" i="2"/>
  <c r="F14" i="2"/>
  <c r="U15" i="2"/>
  <c r="AP10" i="2"/>
  <c r="AO13" i="2"/>
  <c r="P13" i="2"/>
  <c r="AP9" i="2"/>
  <c r="P14" i="2"/>
  <c r="W13" i="2"/>
  <c r="AD13" i="2"/>
  <c r="D13" i="2"/>
  <c r="W14" i="2"/>
  <c r="AA13" i="2"/>
  <c r="C14" i="2"/>
  <c r="C15" i="2"/>
  <c r="F15" i="2"/>
  <c r="B15" i="2"/>
  <c r="T14" i="2"/>
  <c r="B14" i="2"/>
  <c r="B13" i="2"/>
  <c r="AB14" i="2"/>
  <c r="D14" i="2"/>
  <c r="AP14" i="2"/>
  <c r="X13" i="2"/>
  <c r="AF15" i="2"/>
  <c r="AO7" i="2"/>
  <c r="AF12" i="2"/>
  <c r="AO9" i="2"/>
  <c r="AG13" i="2"/>
  <c r="AD14" i="2"/>
  <c r="O14" i="2"/>
  <c r="G12" i="2"/>
  <c r="AD15" i="2"/>
  <c r="D16" i="2"/>
  <c r="AP5" i="2"/>
  <c r="AO4" i="2"/>
  <c r="AE16" i="2"/>
  <c r="Q14" i="2"/>
  <c r="S15" i="2"/>
  <c r="Z15" i="2"/>
  <c r="T16" i="2"/>
  <c r="O15" i="2"/>
  <c r="G15" i="2"/>
  <c r="V15" i="2"/>
  <c r="AP12" i="2"/>
  <c r="U16" i="2"/>
  <c r="AA15" i="2"/>
  <c r="R14" i="2"/>
  <c r="AD18" i="2"/>
  <c r="AB15" i="2"/>
  <c r="AA14" i="2"/>
  <c r="AG15" i="2"/>
  <c r="T17" i="2"/>
  <c r="U17" i="2"/>
  <c r="E15" i="2"/>
  <c r="AF16" i="2"/>
  <c r="D17" i="2"/>
  <c r="W15" i="2"/>
  <c r="O18" i="2"/>
  <c r="B16" i="2"/>
  <c r="F16" i="2"/>
  <c r="Z16" i="2"/>
  <c r="C17" i="2"/>
  <c r="X16" i="2"/>
  <c r="Q15" i="2"/>
  <c r="AC14" i="2"/>
  <c r="Z14" i="2"/>
  <c r="G17" i="2"/>
  <c r="AA16" i="2"/>
  <c r="G16" i="2"/>
  <c r="W16" i="2"/>
  <c r="AO16" i="2"/>
  <c r="T15" i="2"/>
  <c r="AE14" i="2"/>
  <c r="AO15" i="2"/>
  <c r="AG16" i="2"/>
  <c r="AC16" i="2"/>
  <c r="E16" i="2"/>
  <c r="AP8" i="2"/>
  <c r="R16" i="2"/>
  <c r="R18" i="2"/>
  <c r="AB16" i="2"/>
  <c r="S16" i="2"/>
  <c r="E18" i="2"/>
  <c r="R15" i="2"/>
  <c r="P15" i="2"/>
  <c r="AB18" i="2"/>
  <c r="V16" i="2"/>
  <c r="Q16" i="2"/>
  <c r="O16" i="2"/>
  <c r="S17" i="2"/>
  <c r="C16" i="2"/>
  <c r="P16" i="2"/>
  <c r="AG18" i="2"/>
  <c r="B17" i="2"/>
  <c r="AC15" i="2"/>
  <c r="V17" i="2"/>
  <c r="S19" i="2"/>
  <c r="AB17" i="2"/>
  <c r="Q17" i="2"/>
  <c r="R19" i="2"/>
  <c r="AO17" i="2"/>
  <c r="AD16" i="2"/>
  <c r="X17" i="2"/>
  <c r="AD17" i="2"/>
  <c r="X18" i="2"/>
  <c r="AE18" i="2"/>
  <c r="W19" i="2"/>
  <c r="AA17" i="2"/>
  <c r="D18" i="2"/>
  <c r="R17" i="2"/>
  <c r="D15" i="2"/>
  <c r="S18" i="2"/>
  <c r="F19" i="2"/>
  <c r="AC18" i="2"/>
  <c r="Z17" i="2"/>
  <c r="AP19" i="2"/>
  <c r="U18" i="2"/>
  <c r="AE19" i="2"/>
  <c r="AA18" i="2"/>
  <c r="T18" i="2"/>
  <c r="AP17" i="2"/>
  <c r="W17" i="2"/>
  <c r="F18" i="2"/>
  <c r="Z18" i="2"/>
  <c r="Q19" i="2"/>
  <c r="AE15" i="2"/>
  <c r="W18" i="2"/>
  <c r="AE17" i="2"/>
  <c r="AF19" i="2"/>
  <c r="P18" i="2"/>
  <c r="AP18" i="2"/>
  <c r="AG17" i="2"/>
  <c r="AB19" i="2"/>
  <c r="AF17" i="2"/>
  <c r="E17" i="2"/>
  <c r="O17" i="2"/>
  <c r="P17" i="2"/>
  <c r="E19" i="2"/>
  <c r="B18" i="2"/>
  <c r="F17" i="2"/>
  <c r="AC17" i="2"/>
  <c r="G18" i="2"/>
  <c r="D19" i="2"/>
  <c r="Z19" i="2"/>
  <c r="B20" i="2"/>
  <c r="AD19" i="2"/>
  <c r="X19" i="2"/>
  <c r="AA19" i="2"/>
  <c r="AC19" i="2"/>
  <c r="T20" i="2"/>
  <c r="Q21" i="2"/>
  <c r="AG19" i="2"/>
  <c r="D20" i="2"/>
  <c r="P19" i="2"/>
  <c r="G19" i="2"/>
  <c r="V19" i="2"/>
  <c r="F20" i="2"/>
  <c r="Z20" i="2"/>
  <c r="U19" i="2"/>
  <c r="AA20" i="2"/>
  <c r="AP20" i="2"/>
  <c r="T19" i="2"/>
  <c r="AF18" i="2"/>
  <c r="C19" i="2"/>
  <c r="O19" i="2"/>
  <c r="AF20" i="2"/>
  <c r="V18" i="2"/>
  <c r="B19" i="2"/>
  <c r="AC20" i="2"/>
  <c r="S20" i="2"/>
  <c r="G20" i="2"/>
  <c r="AA21" i="2"/>
  <c r="U20" i="2"/>
  <c r="AG21" i="2"/>
  <c r="AB20" i="2"/>
  <c r="X20" i="2"/>
  <c r="W21" i="2"/>
  <c r="P20" i="2"/>
  <c r="E20" i="2"/>
  <c r="R20" i="2"/>
  <c r="B21" i="2"/>
  <c r="AO19" i="2"/>
  <c r="C20" i="2"/>
  <c r="AO20" i="2"/>
  <c r="Q18" i="2"/>
  <c r="AO18" i="2"/>
  <c r="AP21" i="2"/>
  <c r="AD20" i="2"/>
  <c r="C18" i="2"/>
  <c r="T21" i="2"/>
  <c r="AG20" i="2"/>
  <c r="Q20" i="2"/>
  <c r="AB21" i="2"/>
  <c r="V21" i="2"/>
  <c r="W20" i="2"/>
  <c r="AD21" i="2"/>
  <c r="O20" i="2"/>
  <c r="S21" i="2"/>
  <c r="AA22" i="2"/>
  <c r="AD22" i="2"/>
  <c r="X21" i="2"/>
  <c r="S22" i="2"/>
  <c r="C22" i="2"/>
  <c r="AC21" i="2"/>
  <c r="AE20" i="2"/>
  <c r="AF22" i="2"/>
  <c r="B22" i="2"/>
  <c r="Z22" i="2"/>
  <c r="R21" i="2"/>
  <c r="AE22" i="2"/>
  <c r="AO21" i="2"/>
  <c r="T22" i="2"/>
  <c r="O21" i="2"/>
  <c r="E21" i="2"/>
  <c r="AE21" i="2"/>
  <c r="AP22" i="2"/>
  <c r="V20" i="2"/>
  <c r="P22" i="2"/>
  <c r="F21" i="2"/>
  <c r="F22" i="2"/>
  <c r="Q22" i="2"/>
  <c r="AG22" i="2"/>
  <c r="D22" i="2"/>
  <c r="AD23" i="2"/>
  <c r="X24" i="2"/>
  <c r="O22" i="2"/>
  <c r="AE23" i="2"/>
  <c r="V23" i="2"/>
  <c r="U21" i="2"/>
  <c r="AC22" i="2"/>
  <c r="Z21" i="2"/>
  <c r="T23" i="2"/>
  <c r="C21" i="2"/>
  <c r="E23" i="2"/>
  <c r="X23" i="2"/>
  <c r="W22" i="2"/>
  <c r="Z23" i="2"/>
  <c r="U22" i="2"/>
  <c r="AO23" i="2"/>
  <c r="C23" i="2"/>
  <c r="G21" i="2"/>
  <c r="AF21" i="2"/>
  <c r="V22" i="2"/>
  <c r="AB22" i="2"/>
  <c r="AA23" i="2"/>
  <c r="R22" i="2"/>
  <c r="B23" i="2"/>
  <c r="F23" i="2"/>
  <c r="AO22" i="2"/>
  <c r="AB23" i="2"/>
  <c r="W23" i="2"/>
  <c r="AG23" i="2"/>
  <c r="E22" i="2"/>
  <c r="D21" i="2"/>
  <c r="P21" i="2"/>
  <c r="X22" i="2"/>
  <c r="U23" i="2"/>
  <c r="P24" i="2"/>
  <c r="S23" i="2"/>
  <c r="AC24" i="2"/>
  <c r="AE24" i="2"/>
  <c r="O24" i="2"/>
  <c r="AG24" i="2"/>
  <c r="O23" i="2"/>
  <c r="AD24" i="2"/>
  <c r="Q23" i="2"/>
  <c r="C24" i="2"/>
  <c r="U24" i="2"/>
  <c r="AO24" i="2"/>
  <c r="Z24" i="2"/>
  <c r="AP24" i="2"/>
  <c r="Z25" i="2"/>
  <c r="AF23" i="2"/>
  <c r="W24" i="2"/>
  <c r="T24" i="2"/>
  <c r="P23" i="2"/>
  <c r="AP23" i="2"/>
  <c r="D24" i="2"/>
  <c r="R24" i="2"/>
  <c r="F24" i="2"/>
  <c r="G22" i="2"/>
  <c r="Q25" i="2"/>
  <c r="AC23" i="2"/>
  <c r="AP25" i="2"/>
  <c r="AE25" i="2"/>
  <c r="C25" i="2"/>
  <c r="AD25" i="2"/>
  <c r="D23" i="2"/>
  <c r="U25" i="2"/>
  <c r="R23" i="2"/>
  <c r="W25" i="2"/>
  <c r="T25" i="2"/>
  <c r="G23" i="2"/>
  <c r="AB24" i="2"/>
  <c r="AC25" i="2"/>
  <c r="V24" i="2"/>
  <c r="E25" i="2"/>
  <c r="AB25" i="2"/>
  <c r="Q24" i="2"/>
  <c r="D25" i="2"/>
  <c r="P25" i="2"/>
  <c r="AA25" i="2"/>
  <c r="E24" i="2"/>
  <c r="S24" i="2"/>
  <c r="AA26" i="2"/>
  <c r="G25" i="2"/>
  <c r="AF24" i="2"/>
  <c r="AB26" i="2"/>
  <c r="V25" i="2"/>
  <c r="S26" i="2"/>
  <c r="B26" i="2"/>
  <c r="O25" i="2"/>
  <c r="B24" i="2"/>
  <c r="AA24" i="2"/>
  <c r="AF25" i="2"/>
  <c r="G24" i="2"/>
  <c r="F25" i="2"/>
  <c r="Z27" i="2"/>
  <c r="S25" i="2"/>
  <c r="W26" i="2"/>
  <c r="X25" i="2"/>
  <c r="AD26" i="2"/>
  <c r="AG26" i="2"/>
  <c r="R27" i="2"/>
  <c r="F26" i="2"/>
  <c r="R25" i="2"/>
  <c r="C26" i="2"/>
  <c r="AE27" i="2"/>
  <c r="R26" i="2"/>
  <c r="X26" i="2"/>
  <c r="D27" i="2"/>
  <c r="W27" i="2"/>
  <c r="U26" i="2"/>
  <c r="E26" i="2"/>
  <c r="T26" i="2"/>
  <c r="B27" i="2"/>
  <c r="G27" i="2"/>
  <c r="O27" i="2"/>
  <c r="AF26" i="2"/>
  <c r="O26" i="2"/>
  <c r="F27" i="2"/>
  <c r="X27" i="2"/>
  <c r="Q26" i="2"/>
  <c r="S28" i="2"/>
  <c r="AE26" i="2"/>
  <c r="AO25" i="2"/>
  <c r="Q27" i="2"/>
  <c r="AB27" i="2"/>
  <c r="V28" i="2"/>
  <c r="AG25" i="2"/>
  <c r="AC26" i="2"/>
  <c r="AC29" i="2"/>
  <c r="Z26" i="2"/>
  <c r="AP26" i="2"/>
  <c r="B25" i="2"/>
  <c r="D26" i="2"/>
  <c r="P26" i="2"/>
  <c r="S27" i="2"/>
  <c r="Q28" i="2"/>
  <c r="F28" i="2"/>
  <c r="Z28" i="2"/>
  <c r="AG27" i="2"/>
  <c r="V26" i="2"/>
  <c r="AF27" i="2"/>
  <c r="D28" i="2"/>
  <c r="T27" i="2"/>
  <c r="AP27" i="2"/>
  <c r="T28" i="2"/>
  <c r="G26" i="2"/>
  <c r="B29" i="2"/>
  <c r="AE28" i="2"/>
  <c r="P27" i="2"/>
  <c r="AO26" i="2"/>
  <c r="AF28" i="2"/>
  <c r="AD28" i="2"/>
  <c r="AF29" i="2"/>
  <c r="U28" i="2"/>
  <c r="AO27" i="2"/>
  <c r="AC27" i="2"/>
  <c r="V27" i="2"/>
  <c r="R28" i="2"/>
  <c r="O28" i="2"/>
  <c r="C28" i="2"/>
  <c r="O29" i="2"/>
  <c r="P28" i="2"/>
  <c r="C29" i="2"/>
  <c r="AE29" i="2"/>
  <c r="R29" i="2"/>
  <c r="U27" i="2"/>
  <c r="C27" i="2"/>
  <c r="X29" i="2"/>
  <c r="D29" i="2"/>
  <c r="F29" i="2"/>
  <c r="AA28" i="2"/>
  <c r="AA27" i="2"/>
  <c r="AG28" i="2"/>
  <c r="Q29" i="2"/>
  <c r="AP28" i="2"/>
  <c r="AF31" i="2"/>
  <c r="G28" i="2"/>
  <c r="B28" i="2"/>
  <c r="AO28" i="2"/>
  <c r="E27" i="2"/>
  <c r="AD27" i="2"/>
  <c r="AP29" i="2"/>
  <c r="S29" i="2"/>
  <c r="X28" i="2"/>
  <c r="W29" i="2"/>
  <c r="AC28" i="2"/>
  <c r="P32" i="2"/>
  <c r="Q31" i="2"/>
  <c r="W30" i="2"/>
  <c r="P30" i="2"/>
  <c r="U30" i="2"/>
  <c r="AO29" i="2"/>
  <c r="W28" i="2"/>
  <c r="AA29" i="2"/>
  <c r="Q30" i="2"/>
  <c r="AC30" i="2"/>
  <c r="D31" i="2"/>
  <c r="Z29" i="2"/>
  <c r="R31" i="2"/>
  <c r="AA30" i="2"/>
  <c r="E29" i="2"/>
  <c r="S31" i="2"/>
  <c r="AP30" i="2"/>
  <c r="AE30" i="2"/>
  <c r="T29" i="2"/>
  <c r="AD29" i="2"/>
  <c r="B30" i="2"/>
  <c r="G29" i="2"/>
  <c r="AG30" i="2"/>
  <c r="AB28" i="2"/>
  <c r="AB29" i="2"/>
  <c r="AG29" i="2"/>
  <c r="G30" i="2"/>
  <c r="AC31" i="2"/>
  <c r="F30" i="2"/>
  <c r="G31" i="2"/>
  <c r="AD31" i="2"/>
  <c r="AP31" i="2"/>
  <c r="D30" i="2"/>
  <c r="T31" i="2"/>
  <c r="E31" i="2"/>
  <c r="R30" i="2"/>
  <c r="V30" i="2"/>
  <c r="P29" i="2"/>
  <c r="AD30" i="2"/>
  <c r="AO32" i="2"/>
  <c r="O30" i="2"/>
  <c r="E28" i="2"/>
  <c r="AB31" i="2"/>
  <c r="X32" i="2"/>
  <c r="AF30" i="2"/>
  <c r="V29" i="2"/>
  <c r="T32" i="2"/>
  <c r="AG32" i="2"/>
  <c r="S30" i="2"/>
  <c r="AP32" i="2"/>
  <c r="X30" i="2"/>
  <c r="AB30" i="2"/>
  <c r="U29" i="2"/>
  <c r="V31" i="2"/>
  <c r="U32" i="2"/>
  <c r="AB32" i="2"/>
  <c r="AA32" i="2"/>
  <c r="O33" i="2"/>
  <c r="AD32" i="2"/>
  <c r="O32" i="2"/>
  <c r="B31" i="2"/>
  <c r="E30" i="2"/>
  <c r="AO31" i="2"/>
  <c r="D32" i="2"/>
  <c r="C33" i="2"/>
  <c r="F32" i="2"/>
  <c r="B32" i="2"/>
  <c r="AG31" i="2"/>
  <c r="AO30" i="2"/>
  <c r="C30" i="2"/>
  <c r="F31" i="2"/>
  <c r="AE31" i="2"/>
  <c r="U31" i="2"/>
  <c r="C31" i="2"/>
  <c r="AD33" i="2"/>
  <c r="X31" i="2"/>
  <c r="G32" i="2"/>
  <c r="E33" i="2"/>
  <c r="Z31" i="2"/>
  <c r="O31" i="2"/>
  <c r="P31" i="2"/>
  <c r="Q32" i="2"/>
  <c r="AC32" i="2"/>
  <c r="X33" i="2"/>
  <c r="W33" i="2"/>
  <c r="U33" i="2"/>
  <c r="AE33" i="2"/>
  <c r="W31" i="2"/>
  <c r="W32" i="2"/>
  <c r="T30" i="2"/>
  <c r="C32" i="2"/>
  <c r="AE32" i="2"/>
  <c r="D33" i="2"/>
  <c r="E32" i="2"/>
  <c r="Z32" i="2"/>
  <c r="P33" i="2"/>
  <c r="Z33" i="2"/>
  <c r="AC33" i="2"/>
  <c r="R33" i="2"/>
  <c r="AA31" i="2"/>
  <c r="S32" i="2"/>
  <c r="F33" i="2"/>
  <c r="AG33" i="2"/>
  <c r="R32" i="2"/>
  <c r="Q33" i="2"/>
  <c r="V33" i="2"/>
  <c r="Z30" i="2"/>
  <c r="AO33" i="2"/>
  <c r="V32" i="2"/>
  <c r="G33" i="2"/>
  <c r="AF32" i="2"/>
  <c r="AA33" i="2"/>
  <c r="B33" i="2"/>
  <c r="S33" i="2"/>
  <c r="AB33" i="2"/>
  <c r="AF33" i="2"/>
  <c r="AP33" i="2"/>
  <c r="T33" i="2"/>
  <c r="BB232" i="3" l="1"/>
  <c r="BB233" i="3"/>
  <c r="BB234" i="3"/>
  <c r="BB235" i="3"/>
  <c r="BB236" i="3"/>
  <c r="BB237" i="3"/>
  <c r="BB238" i="3"/>
  <c r="BB239" i="3"/>
  <c r="BB240" i="3"/>
  <c r="BB241" i="3"/>
  <c r="BB242" i="3"/>
  <c r="BB243" i="3"/>
  <c r="AP203" i="3"/>
  <c r="AP201" i="3"/>
  <c r="AP202" i="3"/>
  <c r="AP198" i="3"/>
  <c r="AP196" i="3"/>
  <c r="AP200" i="3"/>
  <c r="AP199" i="3"/>
  <c r="AP206" i="3"/>
  <c r="AP204" i="3"/>
  <c r="AP207" i="3"/>
  <c r="AP205" i="3"/>
  <c r="AP197" i="3"/>
  <c r="AP267" i="3"/>
  <c r="AP259" i="3"/>
  <c r="AP266" i="3"/>
  <c r="AP258" i="3"/>
  <c r="AP262" i="3"/>
  <c r="AP265" i="3"/>
  <c r="AP257" i="3"/>
  <c r="AP264" i="3"/>
  <c r="AP256" i="3"/>
  <c r="AP263" i="3"/>
  <c r="AP261" i="3"/>
  <c r="AP260" i="3"/>
  <c r="AP315" i="3"/>
  <c r="AP307" i="3"/>
  <c r="AP314" i="3"/>
  <c r="AP306" i="3"/>
  <c r="AP313" i="3"/>
  <c r="AP305" i="3"/>
  <c r="AP312" i="3"/>
  <c r="AP304" i="3"/>
  <c r="AP310" i="3"/>
  <c r="AP311" i="3"/>
  <c r="AP309" i="3"/>
  <c r="AP308" i="3"/>
  <c r="AP275" i="3"/>
  <c r="AP274" i="3"/>
  <c r="AP273" i="3"/>
  <c r="AP270" i="3"/>
  <c r="AP272" i="3"/>
  <c r="AP271" i="3"/>
  <c r="AP278" i="3"/>
  <c r="AP279" i="3"/>
  <c r="AP277" i="3"/>
  <c r="AP269" i="3"/>
  <c r="AP276" i="3"/>
  <c r="AP268" i="3"/>
  <c r="BB208" i="3"/>
  <c r="BB209" i="3"/>
  <c r="BB210" i="3"/>
  <c r="BB211" i="3"/>
  <c r="BB212" i="3"/>
  <c r="BB213" i="3"/>
  <c r="BB214" i="3"/>
  <c r="BB215" i="3"/>
  <c r="BB216" i="3"/>
  <c r="BB217" i="3"/>
  <c r="BB218" i="3"/>
  <c r="BB219" i="3"/>
  <c r="AP155" i="3"/>
  <c r="AP154" i="3"/>
  <c r="AP153" i="3"/>
  <c r="AP150" i="3"/>
  <c r="AP158" i="3"/>
  <c r="AP148" i="3"/>
  <c r="AP152" i="3"/>
  <c r="AP159" i="3"/>
  <c r="AP156" i="3"/>
  <c r="AP151" i="3"/>
  <c r="AP157" i="3"/>
  <c r="AP149" i="3"/>
  <c r="AP147" i="3"/>
  <c r="AP139" i="3"/>
  <c r="AP145" i="3"/>
  <c r="AP146" i="3"/>
  <c r="AP138" i="3"/>
  <c r="AP140" i="3"/>
  <c r="AP137" i="3"/>
  <c r="AP144" i="3"/>
  <c r="AP136" i="3"/>
  <c r="AP143" i="3"/>
  <c r="AP142" i="3"/>
  <c r="AP141" i="3"/>
  <c r="BB4" i="3"/>
  <c r="BB5" i="3"/>
  <c r="BB6" i="3"/>
  <c r="BB7" i="3"/>
  <c r="BB8" i="3"/>
  <c r="BB9" i="3"/>
  <c r="BB10" i="3"/>
  <c r="BB11" i="3"/>
  <c r="BB12" i="3"/>
  <c r="BB13" i="3"/>
  <c r="BB14" i="3"/>
  <c r="BB15" i="3"/>
  <c r="BB64" i="3"/>
  <c r="BB65" i="3"/>
  <c r="BB66" i="3"/>
  <c r="BB67" i="3"/>
  <c r="BB68" i="3"/>
  <c r="BB69" i="3"/>
  <c r="BB70" i="3"/>
  <c r="BB71" i="3"/>
  <c r="BB72" i="3"/>
  <c r="BB73" i="3"/>
  <c r="BB74" i="3"/>
  <c r="BB75" i="3"/>
  <c r="AP83" i="3"/>
  <c r="AP81" i="3"/>
  <c r="AP78" i="3"/>
  <c r="AP82" i="3"/>
  <c r="AP87" i="3"/>
  <c r="AP86" i="3"/>
  <c r="AP76" i="3"/>
  <c r="AP80" i="3"/>
  <c r="AP79" i="3"/>
  <c r="AP84" i="3"/>
  <c r="AP85" i="3"/>
  <c r="AP77" i="3"/>
  <c r="AP59" i="3"/>
  <c r="AP57" i="3"/>
  <c r="AP58" i="3"/>
  <c r="AP55" i="3"/>
  <c r="AP62" i="3"/>
  <c r="AP60" i="3"/>
  <c r="AP56" i="3"/>
  <c r="AP54" i="3"/>
  <c r="AP63" i="3"/>
  <c r="AP52" i="3"/>
  <c r="AP61" i="3"/>
  <c r="AP53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304" i="3"/>
  <c r="AI305" i="3"/>
  <c r="AI306" i="3"/>
  <c r="AI307" i="3"/>
  <c r="AI308" i="3"/>
  <c r="AI309" i="3"/>
  <c r="AI310" i="3"/>
  <c r="AI311" i="3"/>
  <c r="AI312" i="3"/>
  <c r="AI313" i="3"/>
  <c r="AI314" i="3"/>
  <c r="AI315" i="3"/>
  <c r="BB292" i="3"/>
  <c r="BB293" i="3"/>
  <c r="BB294" i="3"/>
  <c r="BB295" i="3"/>
  <c r="BB296" i="3"/>
  <c r="BB297" i="3"/>
  <c r="BB298" i="3"/>
  <c r="BB299" i="3"/>
  <c r="BB300" i="3"/>
  <c r="BB301" i="3"/>
  <c r="BB302" i="3"/>
  <c r="BB303" i="3"/>
  <c r="BB280" i="3"/>
  <c r="BB281" i="3"/>
  <c r="BB282" i="3"/>
  <c r="BB283" i="3"/>
  <c r="BB284" i="3"/>
  <c r="BB285" i="3"/>
  <c r="BB286" i="3"/>
  <c r="BB287" i="3"/>
  <c r="BB288" i="3"/>
  <c r="BB289" i="3"/>
  <c r="BB290" i="3"/>
  <c r="BB291" i="3"/>
  <c r="AP291" i="3"/>
  <c r="AP283" i="3"/>
  <c r="AP290" i="3"/>
  <c r="AP282" i="3"/>
  <c r="AP289" i="3"/>
  <c r="AP281" i="3"/>
  <c r="AP288" i="3"/>
  <c r="AP280" i="3"/>
  <c r="AP287" i="3"/>
  <c r="AP286" i="3"/>
  <c r="AP285" i="3"/>
  <c r="AP284" i="3"/>
  <c r="BB256" i="3"/>
  <c r="BB257" i="3"/>
  <c r="BB258" i="3"/>
  <c r="BB259" i="3"/>
  <c r="BB260" i="3"/>
  <c r="BB261" i="3"/>
  <c r="BB262" i="3"/>
  <c r="BB263" i="3"/>
  <c r="BB264" i="3"/>
  <c r="BB265" i="3"/>
  <c r="BB266" i="3"/>
  <c r="BB267" i="3"/>
  <c r="AI256" i="3"/>
  <c r="AI257" i="3"/>
  <c r="AI258" i="3"/>
  <c r="AI259" i="3"/>
  <c r="AI260" i="3"/>
  <c r="AI261" i="3"/>
  <c r="AI262" i="3"/>
  <c r="AI263" i="3"/>
  <c r="AI264" i="3"/>
  <c r="AI265" i="3"/>
  <c r="AI266" i="3"/>
  <c r="AI267" i="3"/>
  <c r="AI232" i="3"/>
  <c r="AI233" i="3"/>
  <c r="AI234" i="3"/>
  <c r="AI235" i="3"/>
  <c r="AI236" i="3"/>
  <c r="AI237" i="3"/>
  <c r="AI238" i="3"/>
  <c r="AI239" i="3"/>
  <c r="AI240" i="3"/>
  <c r="AI241" i="3"/>
  <c r="AI242" i="3"/>
  <c r="AI243" i="3"/>
  <c r="BB172" i="3"/>
  <c r="BB173" i="3"/>
  <c r="BB174" i="3"/>
  <c r="BB175" i="3"/>
  <c r="BB176" i="3"/>
  <c r="BB177" i="3"/>
  <c r="BB178" i="3"/>
  <c r="BB179" i="3"/>
  <c r="BB180" i="3"/>
  <c r="BB181" i="3"/>
  <c r="BB182" i="3"/>
  <c r="BB183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BB136" i="3"/>
  <c r="BB137" i="3"/>
  <c r="BB138" i="3"/>
  <c r="BB139" i="3"/>
  <c r="BB140" i="3"/>
  <c r="BB141" i="3"/>
  <c r="BB142" i="3"/>
  <c r="BB143" i="3"/>
  <c r="BB144" i="3"/>
  <c r="BB145" i="3"/>
  <c r="BB146" i="3"/>
  <c r="BB147" i="3"/>
  <c r="BB28" i="3"/>
  <c r="BB29" i="3"/>
  <c r="BB30" i="3"/>
  <c r="BB31" i="3"/>
  <c r="BB32" i="3"/>
  <c r="BB33" i="3"/>
  <c r="BB34" i="3"/>
  <c r="BB35" i="3"/>
  <c r="BB36" i="3"/>
  <c r="BB37" i="3"/>
  <c r="BB38" i="3"/>
  <c r="BB39" i="3"/>
  <c r="AP27" i="3"/>
  <c r="AP19" i="3"/>
  <c r="AP26" i="3"/>
  <c r="AP18" i="3"/>
  <c r="AP17" i="3"/>
  <c r="AP23" i="3"/>
  <c r="AP22" i="3"/>
  <c r="AP20" i="3"/>
  <c r="AP25" i="3"/>
  <c r="AP24" i="3"/>
  <c r="AP16" i="3"/>
  <c r="AP21" i="3"/>
  <c r="AP11" i="3"/>
  <c r="AP9" i="3"/>
  <c r="AP10" i="3"/>
  <c r="AP7" i="3"/>
  <c r="AP14" i="3"/>
  <c r="AP8" i="3"/>
  <c r="AP6" i="3"/>
  <c r="AP15" i="3"/>
  <c r="AP12" i="3"/>
  <c r="AP13" i="3"/>
  <c r="AP5" i="3"/>
  <c r="AP4" i="3"/>
  <c r="AP251" i="3"/>
  <c r="AP246" i="3"/>
  <c r="AP250" i="3"/>
  <c r="AP249" i="3"/>
  <c r="AP252" i="3"/>
  <c r="AP248" i="3"/>
  <c r="AP247" i="3"/>
  <c r="AP255" i="3"/>
  <c r="AP254" i="3"/>
  <c r="AP244" i="3"/>
  <c r="AP253" i="3"/>
  <c r="AP245" i="3"/>
  <c r="AP219" i="3"/>
  <c r="AP211" i="3"/>
  <c r="AP218" i="3"/>
  <c r="AP210" i="3"/>
  <c r="AP217" i="3"/>
  <c r="AP209" i="3"/>
  <c r="AP216" i="3"/>
  <c r="AP208" i="3"/>
  <c r="AP215" i="3"/>
  <c r="AP212" i="3"/>
  <c r="AP214" i="3"/>
  <c r="AP213" i="3"/>
  <c r="AI340" i="3"/>
  <c r="AI341" i="3"/>
  <c r="AI342" i="3"/>
  <c r="AI343" i="3"/>
  <c r="AI344" i="3"/>
  <c r="AI345" i="3"/>
  <c r="AI346" i="3"/>
  <c r="AI347" i="3"/>
  <c r="AI348" i="3"/>
  <c r="AI349" i="3"/>
  <c r="AI350" i="3"/>
  <c r="AI351" i="3"/>
  <c r="AP347" i="3"/>
  <c r="AP346" i="3"/>
  <c r="AP342" i="3"/>
  <c r="AP345" i="3"/>
  <c r="AP344" i="3"/>
  <c r="AP350" i="3"/>
  <c r="AP351" i="3"/>
  <c r="AP343" i="3"/>
  <c r="AP349" i="3"/>
  <c r="AP341" i="3"/>
  <c r="AP348" i="3"/>
  <c r="AP340" i="3"/>
  <c r="BB340" i="3"/>
  <c r="BB341" i="3"/>
  <c r="BB342" i="3"/>
  <c r="BB343" i="3"/>
  <c r="BB344" i="3"/>
  <c r="BB345" i="3"/>
  <c r="BB346" i="3"/>
  <c r="BB347" i="3"/>
  <c r="BB348" i="3"/>
  <c r="BB349" i="3"/>
  <c r="BB350" i="3"/>
  <c r="BB351" i="3"/>
  <c r="AI292" i="3"/>
  <c r="AI293" i="3"/>
  <c r="AI294" i="3"/>
  <c r="AI295" i="3"/>
  <c r="AI296" i="3"/>
  <c r="AI297" i="3"/>
  <c r="AI298" i="3"/>
  <c r="AI299" i="3"/>
  <c r="AI300" i="3"/>
  <c r="AI301" i="3"/>
  <c r="AI302" i="3"/>
  <c r="AI303" i="3"/>
  <c r="BB220" i="3"/>
  <c r="BB221" i="3"/>
  <c r="BB222" i="3"/>
  <c r="BB223" i="3"/>
  <c r="BB224" i="3"/>
  <c r="BB225" i="3"/>
  <c r="BB226" i="3"/>
  <c r="BB227" i="3"/>
  <c r="BB228" i="3"/>
  <c r="BB229" i="3"/>
  <c r="BB230" i="3"/>
  <c r="BB231" i="3"/>
  <c r="AI208" i="3"/>
  <c r="AI209" i="3"/>
  <c r="AI210" i="3"/>
  <c r="AI211" i="3"/>
  <c r="AI212" i="3"/>
  <c r="AI213" i="3"/>
  <c r="AI214" i="3"/>
  <c r="AI215" i="3"/>
  <c r="AI216" i="3"/>
  <c r="AI217" i="3"/>
  <c r="AI218" i="3"/>
  <c r="AI219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BB40" i="3"/>
  <c r="BB41" i="3"/>
  <c r="BB42" i="3"/>
  <c r="BB43" i="3"/>
  <c r="BB44" i="3"/>
  <c r="BB45" i="3"/>
  <c r="BB46" i="3"/>
  <c r="BB47" i="3"/>
  <c r="BB48" i="3"/>
  <c r="BB49" i="3"/>
  <c r="BB50" i="3"/>
  <c r="BB51" i="3"/>
  <c r="BB16" i="3"/>
  <c r="BB17" i="3"/>
  <c r="BB18" i="3"/>
  <c r="BB19" i="3"/>
  <c r="BB20" i="3"/>
  <c r="BB21" i="3"/>
  <c r="BB22" i="3"/>
  <c r="BB23" i="3"/>
  <c r="BB24" i="3"/>
  <c r="BB25" i="3"/>
  <c r="BB26" i="3"/>
  <c r="BB27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BB124" i="3"/>
  <c r="BB125" i="3"/>
  <c r="BB126" i="3"/>
  <c r="BB127" i="3"/>
  <c r="BB128" i="3"/>
  <c r="BB129" i="3"/>
  <c r="BB130" i="3"/>
  <c r="BB131" i="3"/>
  <c r="BB132" i="3"/>
  <c r="BB133" i="3"/>
  <c r="BB134" i="3"/>
  <c r="BB135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BB304" i="3"/>
  <c r="BB305" i="3"/>
  <c r="BB306" i="3"/>
  <c r="BB307" i="3"/>
  <c r="BB308" i="3"/>
  <c r="BB309" i="3"/>
  <c r="BB310" i="3"/>
  <c r="BB311" i="3"/>
  <c r="BB312" i="3"/>
  <c r="BB313" i="3"/>
  <c r="BB314" i="3"/>
  <c r="BB315" i="3"/>
  <c r="AP363" i="3"/>
  <c r="AP355" i="3"/>
  <c r="AP362" i="3"/>
  <c r="AP354" i="3"/>
  <c r="AP361" i="3"/>
  <c r="AP353" i="3"/>
  <c r="AP360" i="3"/>
  <c r="AP352" i="3"/>
  <c r="AP359" i="3"/>
  <c r="AP358" i="3"/>
  <c r="AP357" i="3"/>
  <c r="AP356" i="3"/>
  <c r="BB328" i="3"/>
  <c r="BB329" i="3"/>
  <c r="BB330" i="3"/>
  <c r="BB331" i="3"/>
  <c r="BB332" i="3"/>
  <c r="BB333" i="3"/>
  <c r="BB334" i="3"/>
  <c r="BB335" i="3"/>
  <c r="BB336" i="3"/>
  <c r="BB337" i="3"/>
  <c r="BB338" i="3"/>
  <c r="BB339" i="3"/>
  <c r="AP323" i="3"/>
  <c r="AP326" i="3"/>
  <c r="AP322" i="3"/>
  <c r="AP321" i="3"/>
  <c r="AP318" i="3"/>
  <c r="AP320" i="3"/>
  <c r="AP327" i="3"/>
  <c r="AP319" i="3"/>
  <c r="AP325" i="3"/>
  <c r="AP317" i="3"/>
  <c r="AP324" i="3"/>
  <c r="AP316" i="3"/>
  <c r="BB196" i="3"/>
  <c r="BB197" i="3"/>
  <c r="BB198" i="3"/>
  <c r="BB199" i="3"/>
  <c r="BB200" i="3"/>
  <c r="BB201" i="3"/>
  <c r="BB202" i="3"/>
  <c r="BB203" i="3"/>
  <c r="BB204" i="3"/>
  <c r="BB205" i="3"/>
  <c r="BB206" i="3"/>
  <c r="BB207" i="3"/>
  <c r="AP195" i="3"/>
  <c r="AP187" i="3"/>
  <c r="AP190" i="3"/>
  <c r="AP194" i="3"/>
  <c r="AP186" i="3"/>
  <c r="AP193" i="3"/>
  <c r="AP188" i="3"/>
  <c r="AP185" i="3"/>
  <c r="AP192" i="3"/>
  <c r="AP184" i="3"/>
  <c r="AP191" i="3"/>
  <c r="AP189" i="3"/>
  <c r="AP99" i="3"/>
  <c r="AP91" i="3"/>
  <c r="AP98" i="3"/>
  <c r="AP90" i="3"/>
  <c r="AP89" i="3"/>
  <c r="AP97" i="3"/>
  <c r="AP96" i="3"/>
  <c r="AP88" i="3"/>
  <c r="AP94" i="3"/>
  <c r="AP95" i="3"/>
  <c r="AP93" i="3"/>
  <c r="AP92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P75" i="3"/>
  <c r="AP67" i="3"/>
  <c r="AP71" i="3"/>
  <c r="AP74" i="3"/>
  <c r="AP66" i="3"/>
  <c r="AP65" i="3"/>
  <c r="AP73" i="3"/>
  <c r="AP72" i="3"/>
  <c r="AP64" i="3"/>
  <c r="AP68" i="3"/>
  <c r="AP70" i="3"/>
  <c r="AP69" i="3"/>
  <c r="BB148" i="3"/>
  <c r="BB149" i="3"/>
  <c r="BB150" i="3"/>
  <c r="BB151" i="3"/>
  <c r="BB152" i="3"/>
  <c r="BB153" i="3"/>
  <c r="BB154" i="3"/>
  <c r="BB155" i="3"/>
  <c r="BB156" i="3"/>
  <c r="BB157" i="3"/>
  <c r="BB158" i="3"/>
  <c r="BB159" i="3"/>
  <c r="AP131" i="3"/>
  <c r="AP134" i="3"/>
  <c r="AP130" i="3"/>
  <c r="AP129" i="3"/>
  <c r="AP128" i="3"/>
  <c r="AP127" i="3"/>
  <c r="AP126" i="3"/>
  <c r="AP124" i="3"/>
  <c r="AP135" i="3"/>
  <c r="AP132" i="3"/>
  <c r="AP133" i="3"/>
  <c r="AP125" i="3"/>
  <c r="AP51" i="3"/>
  <c r="AP43" i="3"/>
  <c r="AP44" i="3"/>
  <c r="AP50" i="3"/>
  <c r="AP42" i="3"/>
  <c r="AP41" i="3"/>
  <c r="AP49" i="3"/>
  <c r="AP47" i="3"/>
  <c r="AP46" i="3"/>
  <c r="AP48" i="3"/>
  <c r="AP40" i="3"/>
  <c r="AP45" i="3"/>
  <c r="BB88" i="3"/>
  <c r="BB89" i="3"/>
  <c r="BB90" i="3"/>
  <c r="BB91" i="3"/>
  <c r="BB92" i="3"/>
  <c r="BB93" i="3"/>
  <c r="BB94" i="3"/>
  <c r="BB95" i="3"/>
  <c r="BB96" i="3"/>
  <c r="BB97" i="3"/>
  <c r="BB98" i="3"/>
  <c r="BB99" i="3"/>
  <c r="BB100" i="3"/>
  <c r="BB101" i="3"/>
  <c r="BB102" i="3"/>
  <c r="BB103" i="3"/>
  <c r="BB104" i="3"/>
  <c r="BB105" i="3"/>
  <c r="BB106" i="3"/>
  <c r="BB107" i="3"/>
  <c r="BB108" i="3"/>
  <c r="BB109" i="3"/>
  <c r="BB110" i="3"/>
  <c r="BB111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" i="3"/>
  <c r="AI5" i="3"/>
  <c r="AI6" i="3"/>
  <c r="AI7" i="3"/>
  <c r="AI8" i="3"/>
  <c r="AI9" i="3"/>
  <c r="AI10" i="3"/>
  <c r="AI11" i="3"/>
  <c r="AI12" i="3"/>
  <c r="AI13" i="3"/>
  <c r="AI14" i="3"/>
  <c r="AI15" i="3"/>
  <c r="AI196" i="3"/>
  <c r="AI197" i="3"/>
  <c r="AI198" i="3"/>
  <c r="AI199" i="3"/>
  <c r="AI200" i="3"/>
  <c r="AI201" i="3"/>
  <c r="AI202" i="3"/>
  <c r="AI203" i="3"/>
  <c r="AI204" i="3"/>
  <c r="AI205" i="3"/>
  <c r="AI206" i="3"/>
  <c r="AI207" i="3"/>
  <c r="BB316" i="3"/>
  <c r="BB317" i="3"/>
  <c r="BB318" i="3"/>
  <c r="BB319" i="3"/>
  <c r="BB320" i="3"/>
  <c r="BB321" i="3"/>
  <c r="BB322" i="3"/>
  <c r="BB323" i="3"/>
  <c r="BB324" i="3"/>
  <c r="BB325" i="3"/>
  <c r="BB326" i="3"/>
  <c r="BB327" i="3"/>
  <c r="AI244" i="3"/>
  <c r="AI245" i="3"/>
  <c r="AI246" i="3"/>
  <c r="AI247" i="3"/>
  <c r="AI248" i="3"/>
  <c r="AI249" i="3"/>
  <c r="AI250" i="3"/>
  <c r="AI251" i="3"/>
  <c r="AI252" i="3"/>
  <c r="AI253" i="3"/>
  <c r="AI254" i="3"/>
  <c r="AI255" i="3"/>
  <c r="BB352" i="3"/>
  <c r="BB353" i="3"/>
  <c r="BB354" i="3"/>
  <c r="BB355" i="3"/>
  <c r="BB356" i="3"/>
  <c r="BB357" i="3"/>
  <c r="BB358" i="3"/>
  <c r="BB359" i="3"/>
  <c r="BB360" i="3"/>
  <c r="BB361" i="3"/>
  <c r="BB362" i="3"/>
  <c r="BB363" i="3"/>
  <c r="AP339" i="3"/>
  <c r="AP331" i="3"/>
  <c r="AP338" i="3"/>
  <c r="AP330" i="3"/>
  <c r="AP337" i="3"/>
  <c r="AP329" i="3"/>
  <c r="AP336" i="3"/>
  <c r="AP328" i="3"/>
  <c r="AP335" i="3"/>
  <c r="AP334" i="3"/>
  <c r="AP333" i="3"/>
  <c r="AP332" i="3"/>
  <c r="AI316" i="3"/>
  <c r="AI317" i="3"/>
  <c r="AI318" i="3"/>
  <c r="AI319" i="3"/>
  <c r="AI320" i="3"/>
  <c r="AI321" i="3"/>
  <c r="AI322" i="3"/>
  <c r="AI323" i="3"/>
  <c r="AI324" i="3"/>
  <c r="AI325" i="3"/>
  <c r="AI326" i="3"/>
  <c r="AI327" i="3"/>
  <c r="BB268" i="3"/>
  <c r="BB269" i="3"/>
  <c r="BB270" i="3"/>
  <c r="BB271" i="3"/>
  <c r="BB272" i="3"/>
  <c r="BB273" i="3"/>
  <c r="BB274" i="3"/>
  <c r="BB275" i="3"/>
  <c r="BB276" i="3"/>
  <c r="BB277" i="3"/>
  <c r="BB278" i="3"/>
  <c r="BB279" i="3"/>
  <c r="BB244" i="3"/>
  <c r="BB245" i="3"/>
  <c r="BB246" i="3"/>
  <c r="BB247" i="3"/>
  <c r="BB248" i="3"/>
  <c r="BB249" i="3"/>
  <c r="BB250" i="3"/>
  <c r="BB251" i="3"/>
  <c r="BB252" i="3"/>
  <c r="BB253" i="3"/>
  <c r="BB254" i="3"/>
  <c r="BB255" i="3"/>
  <c r="AI184" i="3"/>
  <c r="AI185" i="3"/>
  <c r="AI186" i="3"/>
  <c r="AI187" i="3"/>
  <c r="AI188" i="3"/>
  <c r="AI189" i="3"/>
  <c r="AI190" i="3"/>
  <c r="AI191" i="3"/>
  <c r="AI192" i="3"/>
  <c r="AI193" i="3"/>
  <c r="AI194" i="3"/>
  <c r="AI195" i="3"/>
  <c r="BB160" i="3"/>
  <c r="BB161" i="3"/>
  <c r="BB162" i="3"/>
  <c r="BB163" i="3"/>
  <c r="BB164" i="3"/>
  <c r="BB165" i="3"/>
  <c r="BB166" i="3"/>
  <c r="BB167" i="3"/>
  <c r="BB168" i="3"/>
  <c r="BB169" i="3"/>
  <c r="BB170" i="3"/>
  <c r="BB171" i="3"/>
  <c r="AP179" i="3"/>
  <c r="AP177" i="3"/>
  <c r="AP178" i="3"/>
  <c r="AP182" i="3"/>
  <c r="AP176" i="3"/>
  <c r="AP183" i="3"/>
  <c r="AP175" i="3"/>
  <c r="AP174" i="3"/>
  <c r="AP180" i="3"/>
  <c r="AP181" i="3"/>
  <c r="AP173" i="3"/>
  <c r="AP172" i="3"/>
  <c r="BB52" i="3"/>
  <c r="BB53" i="3"/>
  <c r="BB54" i="3"/>
  <c r="BB55" i="3"/>
  <c r="BB56" i="3"/>
  <c r="BB57" i="3"/>
  <c r="BB58" i="3"/>
  <c r="BB59" i="3"/>
  <c r="BB60" i="3"/>
  <c r="BB61" i="3"/>
  <c r="BB62" i="3"/>
  <c r="BB63" i="3"/>
  <c r="AP107" i="3"/>
  <c r="AP108" i="3"/>
  <c r="AP106" i="3"/>
  <c r="AP105" i="3"/>
  <c r="AP103" i="3"/>
  <c r="AP110" i="3"/>
  <c r="AP100" i="3"/>
  <c r="AP104" i="3"/>
  <c r="AP111" i="3"/>
  <c r="AP102" i="3"/>
  <c r="AP109" i="3"/>
  <c r="AP101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BB76" i="3"/>
  <c r="BB77" i="3"/>
  <c r="BB78" i="3"/>
  <c r="BB79" i="3"/>
  <c r="BB80" i="3"/>
  <c r="BB81" i="3"/>
  <c r="BB82" i="3"/>
  <c r="BB83" i="3"/>
  <c r="BB84" i="3"/>
  <c r="BB85" i="3"/>
  <c r="BB86" i="3"/>
  <c r="BB87" i="3"/>
  <c r="AP35" i="3"/>
  <c r="AP33" i="3"/>
  <c r="AP31" i="3"/>
  <c r="AP30" i="3"/>
  <c r="AP34" i="3"/>
  <c r="AP28" i="3"/>
  <c r="AP32" i="3"/>
  <c r="AP39" i="3"/>
  <c r="AP36" i="3"/>
  <c r="AP38" i="3"/>
  <c r="AP37" i="3"/>
  <c r="AP29" i="3"/>
  <c r="AP227" i="3"/>
  <c r="AP228" i="3"/>
  <c r="AP226" i="3"/>
  <c r="AP222" i="3"/>
  <c r="AP225" i="3"/>
  <c r="AP224" i="3"/>
  <c r="AP231" i="3"/>
  <c r="AP230" i="3"/>
  <c r="AP223" i="3"/>
  <c r="AP229" i="3"/>
  <c r="AP221" i="3"/>
  <c r="AP220" i="3"/>
  <c r="BB184" i="3"/>
  <c r="BB185" i="3"/>
  <c r="BB186" i="3"/>
  <c r="BB187" i="3"/>
  <c r="BB188" i="3"/>
  <c r="BB189" i="3"/>
  <c r="BB190" i="3"/>
  <c r="BB191" i="3"/>
  <c r="BB192" i="3"/>
  <c r="BB193" i="3"/>
  <c r="BB194" i="3"/>
  <c r="BB195" i="3"/>
  <c r="AI172" i="3"/>
  <c r="AI173" i="3"/>
  <c r="AI174" i="3"/>
  <c r="AI175" i="3"/>
  <c r="AI176" i="3"/>
  <c r="AI177" i="3"/>
  <c r="AI178" i="3"/>
  <c r="AI179" i="3"/>
  <c r="AI180" i="3"/>
  <c r="AI181" i="3"/>
  <c r="AI182" i="3"/>
  <c r="AI183" i="3"/>
  <c r="AI352" i="3"/>
  <c r="AI353" i="3"/>
  <c r="AI354" i="3"/>
  <c r="AI355" i="3"/>
  <c r="AI356" i="3"/>
  <c r="AI357" i="3"/>
  <c r="AI358" i="3"/>
  <c r="AI359" i="3"/>
  <c r="AI360" i="3"/>
  <c r="AI361" i="3"/>
  <c r="AI362" i="3"/>
  <c r="AI363" i="3"/>
  <c r="AI328" i="3"/>
  <c r="AI329" i="3"/>
  <c r="AI330" i="3"/>
  <c r="AI331" i="3"/>
  <c r="AI332" i="3"/>
  <c r="AI333" i="3"/>
  <c r="AI334" i="3"/>
  <c r="AI335" i="3"/>
  <c r="AI336" i="3"/>
  <c r="AI337" i="3"/>
  <c r="AI338" i="3"/>
  <c r="AI339" i="3"/>
  <c r="AP299" i="3"/>
  <c r="AP298" i="3"/>
  <c r="AP294" i="3"/>
  <c r="AP297" i="3"/>
  <c r="AP302" i="3"/>
  <c r="AP296" i="3"/>
  <c r="AP303" i="3"/>
  <c r="AP295" i="3"/>
  <c r="AP301" i="3"/>
  <c r="AP293" i="3"/>
  <c r="AP300" i="3"/>
  <c r="AP292" i="3"/>
  <c r="AI280" i="3"/>
  <c r="AI281" i="3"/>
  <c r="AI282" i="3"/>
  <c r="AI283" i="3"/>
  <c r="AI284" i="3"/>
  <c r="AI285" i="3"/>
  <c r="AI286" i="3"/>
  <c r="AI287" i="3"/>
  <c r="AI288" i="3"/>
  <c r="AI289" i="3"/>
  <c r="AI290" i="3"/>
  <c r="AI291" i="3"/>
  <c r="AI268" i="3"/>
  <c r="AI269" i="3"/>
  <c r="AI270" i="3"/>
  <c r="AI271" i="3"/>
  <c r="AI272" i="3"/>
  <c r="AI273" i="3"/>
  <c r="AI274" i="3"/>
  <c r="AI275" i="3"/>
  <c r="AI276" i="3"/>
  <c r="AI277" i="3"/>
  <c r="AI278" i="3"/>
  <c r="AI279" i="3"/>
  <c r="AP243" i="3"/>
  <c r="AP235" i="3"/>
  <c r="AP233" i="3"/>
  <c r="AP242" i="3"/>
  <c r="AP234" i="3"/>
  <c r="AP241" i="3"/>
  <c r="AP238" i="3"/>
  <c r="AP236" i="3"/>
  <c r="AP240" i="3"/>
  <c r="AP232" i="3"/>
  <c r="AP239" i="3"/>
  <c r="AP237" i="3"/>
  <c r="AI220" i="3"/>
  <c r="AI221" i="3"/>
  <c r="AI222" i="3"/>
  <c r="AI223" i="3"/>
  <c r="AI224" i="3"/>
  <c r="AI225" i="3"/>
  <c r="AI226" i="3"/>
  <c r="AI227" i="3"/>
  <c r="AI228" i="3"/>
  <c r="AI229" i="3"/>
  <c r="AI230" i="3"/>
  <c r="AI231" i="3"/>
  <c r="AP171" i="3"/>
  <c r="AP163" i="3"/>
  <c r="AP164" i="3"/>
  <c r="AP170" i="3"/>
  <c r="AP162" i="3"/>
  <c r="AP169" i="3"/>
  <c r="AP161" i="3"/>
  <c r="AP168" i="3"/>
  <c r="AP160" i="3"/>
  <c r="AP167" i="3"/>
  <c r="AP166" i="3"/>
  <c r="AP165" i="3"/>
  <c r="AP123" i="3"/>
  <c r="AP115" i="3"/>
  <c r="AP113" i="3"/>
  <c r="AP122" i="3"/>
  <c r="AP114" i="3"/>
  <c r="AP121" i="3"/>
  <c r="AP118" i="3"/>
  <c r="AP116" i="3"/>
  <c r="AP120" i="3"/>
  <c r="AP112" i="3"/>
  <c r="AP119" i="3"/>
  <c r="AP117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BB112" i="3"/>
  <c r="BB113" i="3"/>
  <c r="BB114" i="3"/>
  <c r="BB115" i="3"/>
  <c r="BB116" i="3"/>
  <c r="BB117" i="3"/>
  <c r="BB118" i="3"/>
  <c r="BB119" i="3"/>
  <c r="BB120" i="3"/>
  <c r="BB121" i="3"/>
  <c r="BB122" i="3"/>
  <c r="BB123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V22" i="2"/>
  <c r="AV12" i="2"/>
  <c r="AV11" i="2"/>
  <c r="AV5" i="2"/>
  <c r="AV7" i="2"/>
  <c r="AV8" i="2"/>
  <c r="AV20" i="2"/>
  <c r="AV19" i="2"/>
  <c r="AV10" i="2"/>
  <c r="AV6" i="2"/>
  <c r="AV9" i="2"/>
  <c r="AV21" i="2"/>
  <c r="AV14" i="2"/>
  <c r="AV15" i="2"/>
  <c r="AV13" i="2"/>
  <c r="AV16" i="2"/>
  <c r="AV4" i="2" l="1"/>
  <c r="AU5" i="2" l="1"/>
  <c r="AU4" i="2"/>
  <c r="AU6" i="2" l="1"/>
  <c r="AU7" i="2" l="1"/>
  <c r="AU8" i="2" l="1"/>
  <c r="AU9" i="2" l="1"/>
  <c r="AU10" i="2" l="1"/>
  <c r="AU11" i="2" l="1"/>
  <c r="AU12" i="2" l="1"/>
  <c r="AU13" i="2" l="1"/>
  <c r="AU14" i="2" l="1"/>
  <c r="AU15" i="2" l="1"/>
  <c r="AU16" i="2" l="1"/>
  <c r="AU17" i="2" l="1"/>
  <c r="AU18" i="2" l="1"/>
  <c r="AV17" i="2"/>
  <c r="AU19" i="2" l="1"/>
  <c r="AV18" i="2"/>
  <c r="AU20" i="2" l="1"/>
  <c r="AU21" i="2" l="1"/>
  <c r="AU22" i="2" l="1"/>
  <c r="AU23" i="2" l="1"/>
  <c r="AU24" i="2" l="1"/>
  <c r="AV23" i="2"/>
  <c r="AV24" i="2" l="1"/>
  <c r="AU25" i="2"/>
  <c r="AV25" i="2" l="1"/>
  <c r="AU26" i="2"/>
  <c r="AU27" i="2" l="1"/>
  <c r="AV26" i="2"/>
  <c r="AU28" i="2" l="1"/>
  <c r="AV27" i="2"/>
  <c r="AU29" i="2" l="1"/>
  <c r="AV28" i="2"/>
  <c r="AV29" i="2" l="1"/>
  <c r="AU30" i="2"/>
  <c r="AV30" i="2" l="1"/>
  <c r="AU31" i="2"/>
  <c r="AV31" i="2" l="1"/>
  <c r="AU32" i="2"/>
  <c r="AV32" i="2" l="1"/>
  <c r="AU33" i="2"/>
  <c r="AV33" i="2" l="1"/>
</calcChain>
</file>

<file path=xl/sharedStrings.xml><?xml version="1.0" encoding="utf-8"?>
<sst xmlns="http://schemas.openxmlformats.org/spreadsheetml/2006/main" count="203" uniqueCount="96">
  <si>
    <t>Time Period</t>
  </si>
  <si>
    <t>Definition</t>
  </si>
  <si>
    <t>On-Peak</t>
  </si>
  <si>
    <t>normal peak hours: 5 days x 16 hours</t>
  </si>
  <si>
    <t>Off-Peak</t>
  </si>
  <si>
    <t>ALL hours not on-peak (5 days x 8 hours + 2 days x 24 hours weekend)</t>
  </si>
  <si>
    <t>Nights</t>
  </si>
  <si>
    <t>ALL night hours: 7 days x 8 hours</t>
  </si>
  <si>
    <t>Weekends</t>
  </si>
  <si>
    <t>all weekend hours: 2 days x 24 hours</t>
  </si>
  <si>
    <t>Weekend Peak</t>
  </si>
  <si>
    <t>normal peak hours weekend only: 2 days x 16 hours</t>
  </si>
  <si>
    <t>PROMOD Weeknight</t>
  </si>
  <si>
    <t>32 hrs (excludes Friday night)</t>
  </si>
  <si>
    <t>PROMOD Weekend</t>
  </si>
  <si>
    <t>56 hrs (includes Friday night - Monday morning)</t>
  </si>
  <si>
    <t>Short ton to Metric Tonne conversion factor</t>
  </si>
  <si>
    <t>Power Prices ($/MWh)  -Nominal $'s</t>
  </si>
  <si>
    <t>Coal ($/ton) FOB  -Nominal $'s</t>
  </si>
  <si>
    <t>Natural Gas ($/mmbtu)  -Nominal $'s</t>
  </si>
  <si>
    <t>Uranium Fuel UO2 ($/mmbtu)  -Nominal $'s</t>
  </si>
  <si>
    <t>Emissions ($/ton)  -Nominal $'s</t>
  </si>
  <si>
    <t>($/short ton)  -Nominal $'s</t>
  </si>
  <si>
    <t>Heat Rates (mmbtu/MWh)</t>
  </si>
  <si>
    <t>Capacity Prices ($/MW-day)  -Nominal $'s</t>
  </si>
  <si>
    <t>Renewable Energy Subsidies ** ($/MWh)  -Nominal $'s</t>
  </si>
  <si>
    <t>Inflation Factor</t>
  </si>
  <si>
    <t>PJM_AEP</t>
  </si>
  <si>
    <t>SPP_Central</t>
  </si>
  <si>
    <t>SPP_KSMO</t>
  </si>
  <si>
    <t>12395 Btu/lb
1.6# SO2</t>
  </si>
  <si>
    <t>12500 Btu/lb
1.6# SO2</t>
  </si>
  <si>
    <t>12000 Btu/lb
1.2# SO2</t>
  </si>
  <si>
    <t>12000 Btu/lb
1.67# SO2</t>
  </si>
  <si>
    <t>12500 Btu/lb
6# SO2</t>
  </si>
  <si>
    <t>13000 Btu/lb
4# SO2</t>
  </si>
  <si>
    <t>11512 Btu/lb
4.3# SO2</t>
  </si>
  <si>
    <t>8800 Btu/lb
0.8# SO2</t>
  </si>
  <si>
    <t>8400 Btu/lb
0.8# SO2</t>
  </si>
  <si>
    <t>11700 Btu/lb
0.9# SO2</t>
  </si>
  <si>
    <t>Year</t>
  </si>
  <si>
    <t>CAPP</t>
  </si>
  <si>
    <t>CAPP CSX-Rail</t>
  </si>
  <si>
    <t>CAPP Compliance</t>
  </si>
  <si>
    <t>CAPP NYMEX</t>
  </si>
  <si>
    <t>NAPP High Sulfur</t>
  </si>
  <si>
    <t>NAPP Med Sulfur</t>
  </si>
  <si>
    <t>I-Basin</t>
  </si>
  <si>
    <t>PRB 8800</t>
  </si>
  <si>
    <t>PRB 8400</t>
  </si>
  <si>
    <t>Colorado</t>
  </si>
  <si>
    <t>Henry Hub</t>
  </si>
  <si>
    <t>TCO Pool</t>
  </si>
  <si>
    <t>Dominion South Point Pool</t>
  </si>
  <si>
    <t>TCO Deliv</t>
  </si>
  <si>
    <t>HSC</t>
  </si>
  <si>
    <t>PEPL TX-OK</t>
  </si>
  <si>
    <t>Swing Service Adder</t>
  </si>
  <si>
    <r>
      <t>SO</t>
    </r>
    <r>
      <rPr>
        <vertAlign val="subscript"/>
        <sz val="8.5"/>
        <rFont val="Arial"/>
        <family val="2"/>
      </rPr>
      <t>2</t>
    </r>
  </si>
  <si>
    <r>
      <t>NO</t>
    </r>
    <r>
      <rPr>
        <vertAlign val="subscript"/>
        <sz val="8.5"/>
        <rFont val="Arial"/>
        <family val="2"/>
      </rPr>
      <t xml:space="preserve">X </t>
    </r>
    <r>
      <rPr>
        <sz val="8.5"/>
        <rFont val="Arial"/>
        <family val="2"/>
      </rPr>
      <t>Annual</t>
    </r>
  </si>
  <si>
    <r>
      <t>NO</t>
    </r>
    <r>
      <rPr>
        <vertAlign val="subscript"/>
        <sz val="8.5"/>
        <rFont val="Arial"/>
        <family val="2"/>
      </rPr>
      <t>X</t>
    </r>
    <r>
      <rPr>
        <sz val="10"/>
        <rFont val="Arial"/>
        <family val="2"/>
      </rPr>
      <t xml:space="preserve"> Summer</t>
    </r>
  </si>
  <si>
    <r>
      <t>CO</t>
    </r>
    <r>
      <rPr>
        <vertAlign val="subscript"/>
        <sz val="8.5"/>
        <rFont val="Arial"/>
        <family val="2"/>
      </rPr>
      <t>2</t>
    </r>
  </si>
  <si>
    <t>AEP GEN HUB - HR</t>
  </si>
  <si>
    <t>SPP_Central - HR</t>
  </si>
  <si>
    <t>AEP GEN HUB Hub Cap.</t>
  </si>
  <si>
    <t>SPP_Central/KSMO Cap.</t>
  </si>
  <si>
    <t>PJM - AEP GEN HUB</t>
  </si>
  <si>
    <t>SPP_CENTRAL</t>
  </si>
  <si>
    <t>Month</t>
  </si>
  <si>
    <r>
      <t>AEP SO</t>
    </r>
    <r>
      <rPr>
        <vertAlign val="subscript"/>
        <sz val="8.5"/>
        <rFont val="Arial"/>
        <family val="2"/>
      </rPr>
      <t>2</t>
    </r>
  </si>
  <si>
    <r>
      <t>AEP NO</t>
    </r>
    <r>
      <rPr>
        <vertAlign val="subscript"/>
        <sz val="8.5"/>
        <rFont val="Arial"/>
        <family val="2"/>
      </rPr>
      <t xml:space="preserve">X </t>
    </r>
    <r>
      <rPr>
        <sz val="8.5"/>
        <rFont val="Arial"/>
        <family val="2"/>
      </rPr>
      <t>Annual</t>
    </r>
  </si>
  <si>
    <t>SPP Central  - HR</t>
  </si>
  <si>
    <t>SPP KSMO - HR</t>
  </si>
  <si>
    <t>SPP Cap.</t>
  </si>
  <si>
    <t>PJM - AEP GEN HUB  -Nominal $'s</t>
  </si>
  <si>
    <t>SPP_CENTRAL  -Nominal $'s</t>
  </si>
  <si>
    <t>SPP_KSMO  -Nominal $'s</t>
  </si>
  <si>
    <t>Weekend</t>
  </si>
  <si>
    <t xml:space="preserve">Annual </t>
  </si>
  <si>
    <t>Inflation</t>
  </si>
  <si>
    <t>(%)</t>
  </si>
  <si>
    <t>Index</t>
  </si>
  <si>
    <t>Deflator</t>
  </si>
  <si>
    <t>Y2020H1_Base</t>
  </si>
  <si>
    <t>ERCOT_North</t>
  </si>
  <si>
    <t>ERCOT_South</t>
  </si>
  <si>
    <t>ERCOT_West</t>
  </si>
  <si>
    <t>ERCOT North - HR</t>
  </si>
  <si>
    <t>ERCOT South - HR</t>
  </si>
  <si>
    <t>ERCOT West - HR</t>
  </si>
  <si>
    <t>ERCOT_NORTH</t>
  </si>
  <si>
    <t>ERCOT North  -Nominal $'s</t>
  </si>
  <si>
    <t>ERCOT South  -Nominal $'s</t>
  </si>
  <si>
    <t>ERCOT West  -Nominal $'s</t>
  </si>
  <si>
    <t>$2012</t>
  </si>
  <si>
    <t>$2019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</si>
</sst>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[$-409]mmm\-yy;@"/>
    <numFmt numFmtId="165" formatCode="0.0%"/>
    <numFmt numFmtId="166" formatCode="0.0"/>
    <numFmt numFmtId="167" formatCode="_(* #,##0.000_);_(* \(#,##0.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vertAlign val="subscript"/>
      <sz val="8.5"/>
      <name val="Arial"/>
      <family val="2"/>
    </font>
    <font>
      <sz val="8.5"/>
      <name val="Arial"/>
      <family val="2"/>
    </font>
    <font>
      <b/>
      <sz val="10"/>
      <color indexed="9"/>
      <name val="Arial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30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rgb="FFBFBFBF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n">
        <color rgb="FFBFBFBF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0" fontId="4" fillId="0" borderId="0"/>
    <xf numFmtId="0" fontId="10" fillId="0" borderId="31" applyNumberFormat="0" applyFont="0" applyProtection="0">
      <alignment wrapText="1"/>
    </xf>
    <xf numFmtId="0" fontId="10" fillId="0" borderId="0" applyNumberFormat="0" applyFill="0" applyBorder="0" applyAlignment="0" applyProtection="0"/>
    <xf numFmtId="0" fontId="10" fillId="0" borderId="32" applyNumberFormat="0" applyProtection="0">
      <alignment wrapText="1"/>
    </xf>
    <xf numFmtId="0" fontId="11" fillId="0" borderId="33" applyNumberFormat="0" applyProtection="0">
      <alignment wrapText="1"/>
    </xf>
    <xf numFmtId="0" fontId="11" fillId="0" borderId="34" applyNumberFormat="0" applyProtection="0">
      <alignment wrapText="1"/>
    </xf>
    <xf numFmtId="0" fontId="12" fillId="0" borderId="0" applyNumberFormat="0" applyProtection="0">
      <alignment horizontal="left"/>
    </xf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3" fillId="2" borderId="1" xfId="2" applyFont="1" applyFill="1" applyBorder="1"/>
    <xf numFmtId="0" fontId="3" fillId="2" borderId="2" xfId="2" applyFont="1" applyFill="1" applyBorder="1"/>
    <xf numFmtId="0" fontId="2" fillId="0" borderId="0" xfId="2"/>
    <xf numFmtId="0" fontId="2" fillId="0" borderId="1" xfId="2" applyBorder="1"/>
    <xf numFmtId="0" fontId="2" fillId="0" borderId="2" xfId="2" applyBorder="1"/>
    <xf numFmtId="0" fontId="2" fillId="0" borderId="3" xfId="2" applyBorder="1"/>
    <xf numFmtId="0" fontId="2" fillId="0" borderId="4" xfId="2" applyBorder="1"/>
    <xf numFmtId="0" fontId="4" fillId="0" borderId="5" xfId="2" applyFont="1" applyBorder="1"/>
    <xf numFmtId="0" fontId="4" fillId="0" borderId="6" xfId="2" applyFont="1" applyBorder="1"/>
    <xf numFmtId="0" fontId="3" fillId="0" borderId="0" xfId="2" applyFont="1"/>
    <xf numFmtId="0" fontId="2" fillId="0" borderId="0" xfId="2" quotePrefix="1"/>
    <xf numFmtId="0" fontId="5" fillId="0" borderId="0" xfId="2" applyFont="1"/>
    <xf numFmtId="164" fontId="4" fillId="2" borderId="7" xfId="2" applyNumberFormat="1" applyFont="1" applyFill="1" applyBorder="1"/>
    <xf numFmtId="0" fontId="2" fillId="0" borderId="0" xfId="2" applyBorder="1"/>
    <xf numFmtId="2" fontId="4" fillId="0" borderId="9" xfId="2" applyNumberFormat="1" applyFont="1" applyBorder="1"/>
    <xf numFmtId="2" fontId="4" fillId="0" borderId="9" xfId="2" applyNumberFormat="1" applyFont="1" applyFill="1" applyBorder="1" applyAlignment="1">
      <alignment horizontal="center"/>
    </xf>
    <xf numFmtId="2" fontId="3" fillId="0" borderId="0" xfId="2" applyNumberFormat="1" applyFont="1" applyFill="1" applyBorder="1" applyAlignment="1"/>
    <xf numFmtId="164" fontId="4" fillId="2" borderId="11" xfId="2" applyNumberFormat="1" applyFont="1" applyFill="1" applyBorder="1"/>
    <xf numFmtId="2" fontId="4" fillId="2" borderId="12" xfId="2" applyNumberFormat="1" applyFont="1" applyFill="1" applyBorder="1" applyAlignment="1">
      <alignment horizontal="center" wrapText="1"/>
    </xf>
    <xf numFmtId="2" fontId="4" fillId="2" borderId="0" xfId="2" applyNumberFormat="1" applyFont="1" applyFill="1" applyBorder="1" applyAlignment="1">
      <alignment horizontal="center" wrapText="1"/>
    </xf>
    <xf numFmtId="2" fontId="4" fillId="2" borderId="13" xfId="2" applyNumberFormat="1" applyFont="1" applyFill="1" applyBorder="1" applyAlignment="1">
      <alignment horizontal="center" wrapText="1"/>
    </xf>
    <xf numFmtId="2" fontId="4" fillId="2" borderId="12" xfId="2" applyNumberFormat="1" applyFont="1" applyFill="1" applyBorder="1"/>
    <xf numFmtId="2" fontId="4" fillId="2" borderId="0" xfId="2" applyNumberFormat="1" applyFont="1" applyFill="1" applyBorder="1"/>
    <xf numFmtId="2" fontId="4" fillId="2" borderId="13" xfId="2" applyNumberFormat="1" applyFont="1" applyFill="1" applyBorder="1"/>
    <xf numFmtId="164" fontId="4" fillId="2" borderId="11" xfId="2" applyNumberFormat="1" applyFont="1" applyFill="1" applyBorder="1" applyAlignment="1">
      <alignment horizontal="center"/>
    </xf>
    <xf numFmtId="2" fontId="4" fillId="2" borderId="12" xfId="2" applyNumberFormat="1" applyFont="1" applyFill="1" applyBorder="1" applyAlignment="1">
      <alignment horizontal="center"/>
    </xf>
    <xf numFmtId="2" fontId="4" fillId="2" borderId="0" xfId="2" applyNumberFormat="1" applyFont="1" applyFill="1" applyBorder="1" applyAlignment="1">
      <alignment horizontal="center"/>
    </xf>
    <xf numFmtId="2" fontId="4" fillId="2" borderId="13" xfId="2" applyNumberFormat="1" applyFont="1" applyFill="1" applyBorder="1" applyAlignment="1">
      <alignment horizontal="center"/>
    </xf>
    <xf numFmtId="2" fontId="4" fillId="2" borderId="14" xfId="2" applyNumberFormat="1" applyFont="1" applyFill="1" applyBorder="1" applyAlignment="1">
      <alignment horizontal="center"/>
    </xf>
    <xf numFmtId="2" fontId="4" fillId="2" borderId="15" xfId="2" applyNumberFormat="1" applyFont="1" applyFill="1" applyBorder="1" applyAlignment="1">
      <alignment horizontal="center"/>
    </xf>
    <xf numFmtId="2" fontId="4" fillId="2" borderId="16" xfId="2" applyNumberFormat="1" applyFont="1" applyFill="1" applyBorder="1" applyAlignment="1">
      <alignment horizontal="center"/>
    </xf>
    <xf numFmtId="0" fontId="2" fillId="2" borderId="0" xfId="2" applyFill="1" applyBorder="1" applyAlignment="1">
      <alignment horizontal="center"/>
    </xf>
    <xf numFmtId="0" fontId="2" fillId="0" borderId="12" xfId="2" applyNumberFormat="1" applyFill="1" applyBorder="1"/>
    <xf numFmtId="2" fontId="2" fillId="0" borderId="12" xfId="2" applyNumberFormat="1" applyFill="1" applyBorder="1"/>
    <xf numFmtId="2" fontId="2" fillId="0" borderId="0" xfId="2" applyNumberFormat="1" applyFill="1" applyBorder="1"/>
    <xf numFmtId="2" fontId="2" fillId="0" borderId="13" xfId="2" applyNumberFormat="1" applyFill="1" applyBorder="1"/>
    <xf numFmtId="2" fontId="2" fillId="0" borderId="11" xfId="2" applyNumberFormat="1" applyFill="1" applyBorder="1"/>
    <xf numFmtId="1" fontId="2" fillId="0" borderId="12" xfId="2" applyNumberFormat="1" applyFill="1" applyBorder="1"/>
    <xf numFmtId="1" fontId="2" fillId="0" borderId="0" xfId="2" applyNumberFormat="1" applyFill="1" applyBorder="1"/>
    <xf numFmtId="2" fontId="0" fillId="0" borderId="12" xfId="0" applyNumberFormat="1" applyFill="1" applyBorder="1"/>
    <xf numFmtId="10" fontId="0" fillId="0" borderId="11" xfId="3" applyNumberFormat="1" applyFont="1" applyFill="1" applyBorder="1"/>
    <xf numFmtId="0" fontId="4" fillId="0" borderId="0" xfId="4" applyBorder="1"/>
    <xf numFmtId="164" fontId="4" fillId="2" borderId="7" xfId="4" applyNumberFormat="1" applyFont="1" applyFill="1" applyBorder="1"/>
    <xf numFmtId="164" fontId="4" fillId="2" borderId="11" xfId="4" applyNumberFormat="1" applyFont="1" applyFill="1" applyBorder="1"/>
    <xf numFmtId="2" fontId="4" fillId="2" borderId="12" xfId="4" applyNumberFormat="1" applyFont="1" applyFill="1" applyBorder="1" applyAlignment="1">
      <alignment horizontal="center" wrapText="1"/>
    </xf>
    <xf numFmtId="2" fontId="4" fillId="2" borderId="0" xfId="4" applyNumberFormat="1" applyFont="1" applyFill="1" applyBorder="1" applyAlignment="1">
      <alignment horizontal="center" wrapText="1"/>
    </xf>
    <xf numFmtId="2" fontId="4" fillId="2" borderId="13" xfId="4" applyNumberFormat="1" applyFont="1" applyFill="1" applyBorder="1" applyAlignment="1">
      <alignment horizontal="center" wrapText="1"/>
    </xf>
    <xf numFmtId="2" fontId="4" fillId="2" borderId="12" xfId="4" applyNumberFormat="1" applyFont="1" applyFill="1" applyBorder="1"/>
    <xf numFmtId="2" fontId="4" fillId="2" borderId="0" xfId="4" applyNumberFormat="1" applyFont="1" applyFill="1" applyBorder="1"/>
    <xf numFmtId="164" fontId="4" fillId="2" borderId="11" xfId="4" applyNumberFormat="1" applyFont="1" applyFill="1" applyBorder="1" applyAlignment="1">
      <alignment horizontal="center"/>
    </xf>
    <xf numFmtId="2" fontId="4" fillId="2" borderId="12" xfId="4" applyNumberFormat="1" applyFont="1" applyFill="1" applyBorder="1" applyAlignment="1">
      <alignment horizontal="center"/>
    </xf>
    <xf numFmtId="2" fontId="4" fillId="2" borderId="0" xfId="4" applyNumberFormat="1" applyFont="1" applyFill="1" applyBorder="1" applyAlignment="1">
      <alignment horizontal="center"/>
    </xf>
    <xf numFmtId="2" fontId="4" fillId="2" borderId="13" xfId="4" applyNumberFormat="1" applyFont="1" applyFill="1" applyBorder="1" applyAlignment="1">
      <alignment horizontal="center"/>
    </xf>
    <xf numFmtId="2" fontId="4" fillId="2" borderId="14" xfId="4" applyNumberFormat="1" applyFont="1" applyFill="1" applyBorder="1" applyAlignment="1">
      <alignment horizontal="center"/>
    </xf>
    <xf numFmtId="2" fontId="4" fillId="2" borderId="15" xfId="4" applyNumberFormat="1" applyFont="1" applyFill="1" applyBorder="1" applyAlignment="1">
      <alignment horizontal="center"/>
    </xf>
    <xf numFmtId="2" fontId="4" fillId="2" borderId="16" xfId="4" applyNumberFormat="1" applyFont="1" applyFill="1" applyBorder="1" applyAlignment="1">
      <alignment horizontal="center"/>
    </xf>
    <xf numFmtId="0" fontId="4" fillId="2" borderId="15" xfId="4" applyFill="1" applyBorder="1" applyAlignment="1">
      <alignment horizontal="center"/>
    </xf>
    <xf numFmtId="2" fontId="4" fillId="2" borderId="15" xfId="4" applyNumberFormat="1" applyFont="1" applyFill="1" applyBorder="1" applyAlignment="1">
      <alignment horizontal="center" wrapText="1"/>
    </xf>
    <xf numFmtId="2" fontId="4" fillId="2" borderId="21" xfId="4" applyNumberFormat="1" applyFont="1" applyFill="1" applyBorder="1" applyAlignment="1">
      <alignment horizontal="right"/>
    </xf>
    <xf numFmtId="2" fontId="4" fillId="2" borderId="22" xfId="4" applyNumberFormat="1" applyFont="1" applyFill="1" applyBorder="1" applyAlignment="1">
      <alignment horizontal="right"/>
    </xf>
    <xf numFmtId="2" fontId="4" fillId="2" borderId="23" xfId="4" applyNumberFormat="1" applyFont="1" applyFill="1" applyBorder="1" applyAlignment="1">
      <alignment horizontal="center"/>
    </xf>
    <xf numFmtId="0" fontId="4" fillId="2" borderId="15" xfId="4" applyFont="1" applyFill="1" applyBorder="1" applyAlignment="1">
      <alignment horizontal="center"/>
    </xf>
    <xf numFmtId="164" fontId="4" fillId="3" borderId="12" xfId="4" applyNumberFormat="1" applyFill="1" applyBorder="1"/>
    <xf numFmtId="2" fontId="4" fillId="3" borderId="8" xfId="4" applyNumberFormat="1" applyFill="1" applyBorder="1"/>
    <xf numFmtId="2" fontId="4" fillId="3" borderId="9" xfId="4" applyNumberFormat="1" applyFill="1" applyBorder="1"/>
    <xf numFmtId="2" fontId="4" fillId="3" borderId="10" xfId="4" applyNumberFormat="1" applyFill="1" applyBorder="1"/>
    <xf numFmtId="2" fontId="4" fillId="3" borderId="12" xfId="4" applyNumberFormat="1" applyFill="1" applyBorder="1"/>
    <xf numFmtId="2" fontId="4" fillId="3" borderId="0" xfId="4" applyNumberFormat="1" applyFill="1" applyBorder="1"/>
    <xf numFmtId="2" fontId="4" fillId="3" borderId="11" xfId="4" applyNumberFormat="1" applyFill="1" applyBorder="1"/>
    <xf numFmtId="2" fontId="4" fillId="3" borderId="12" xfId="4" applyNumberFormat="1" applyFill="1" applyBorder="1" applyAlignment="1">
      <alignment horizontal="right"/>
    </xf>
    <xf numFmtId="2" fontId="4" fillId="3" borderId="0" xfId="4" applyNumberFormat="1" applyFill="1" applyBorder="1" applyAlignment="1">
      <alignment horizontal="right"/>
    </xf>
    <xf numFmtId="1" fontId="4" fillId="3" borderId="12" xfId="4" applyNumberFormat="1" applyFill="1" applyBorder="1" applyAlignment="1">
      <alignment horizontal="right"/>
    </xf>
    <xf numFmtId="1" fontId="4" fillId="3" borderId="13" xfId="4" applyNumberFormat="1" applyFill="1" applyBorder="1" applyAlignment="1">
      <alignment horizontal="right"/>
    </xf>
    <xf numFmtId="1" fontId="4" fillId="3" borderId="0" xfId="4" applyNumberFormat="1" applyFill="1" applyBorder="1" applyAlignment="1">
      <alignment horizontal="right"/>
    </xf>
    <xf numFmtId="2" fontId="4" fillId="3" borderId="13" xfId="4" applyNumberFormat="1" applyFill="1" applyBorder="1"/>
    <xf numFmtId="10" fontId="0" fillId="3" borderId="11" xfId="3" applyNumberFormat="1" applyFont="1" applyFill="1" applyBorder="1"/>
    <xf numFmtId="2" fontId="4" fillId="0" borderId="0" xfId="4" applyNumberFormat="1" applyBorder="1"/>
    <xf numFmtId="0" fontId="4" fillId="0" borderId="0" xfId="4"/>
    <xf numFmtId="0" fontId="4" fillId="2" borderId="0" xfId="4" applyFill="1" applyBorder="1" applyAlignment="1">
      <alignment horizontal="center"/>
    </xf>
    <xf numFmtId="0" fontId="4" fillId="2" borderId="4" xfId="4" applyFill="1" applyBorder="1" applyAlignment="1">
      <alignment horizontal="center"/>
    </xf>
    <xf numFmtId="0" fontId="4" fillId="2" borderId="3" xfId="4" applyFill="1" applyBorder="1" applyAlignment="1">
      <alignment horizontal="center"/>
    </xf>
    <xf numFmtId="164" fontId="4" fillId="0" borderId="11" xfId="4" applyNumberFormat="1" applyBorder="1"/>
    <xf numFmtId="2" fontId="4" fillId="0" borderId="12" xfId="4" applyNumberFormat="1" applyBorder="1"/>
    <xf numFmtId="2" fontId="4" fillId="0" borderId="4" xfId="4" applyNumberFormat="1" applyBorder="1"/>
    <xf numFmtId="2" fontId="4" fillId="0" borderId="3" xfId="4" applyNumberFormat="1" applyBorder="1"/>
    <xf numFmtId="164" fontId="4" fillId="3" borderId="11" xfId="4" applyNumberFormat="1" applyFill="1" applyBorder="1"/>
    <xf numFmtId="2" fontId="4" fillId="3" borderId="4" xfId="4" applyNumberFormat="1" applyFill="1" applyBorder="1"/>
    <xf numFmtId="2" fontId="4" fillId="3" borderId="3" xfId="4" applyNumberFormat="1" applyFill="1" applyBorder="1"/>
    <xf numFmtId="164" fontId="4" fillId="0" borderId="17" xfId="4" applyNumberFormat="1" applyBorder="1"/>
    <xf numFmtId="0" fontId="4" fillId="0" borderId="0" xfId="4" applyFill="1" applyBorder="1"/>
    <xf numFmtId="0" fontId="9" fillId="4" borderId="21" xfId="4" applyFont="1" applyFill="1" applyBorder="1" applyAlignment="1">
      <alignment horizontal="centerContinuous"/>
    </xf>
    <xf numFmtId="0" fontId="9" fillId="4" borderId="23" xfId="4" applyFont="1" applyFill="1" applyBorder="1" applyAlignment="1">
      <alignment horizontal="centerContinuous"/>
    </xf>
    <xf numFmtId="0" fontId="9" fillId="4" borderId="27" xfId="4" applyFont="1" applyFill="1" applyBorder="1" applyAlignment="1">
      <alignment horizontal="center"/>
    </xf>
    <xf numFmtId="0" fontId="9" fillId="4" borderId="28" xfId="4" applyFont="1" applyFill="1" applyBorder="1" applyAlignment="1">
      <alignment horizontal="center"/>
    </xf>
    <xf numFmtId="0" fontId="9" fillId="4" borderId="29" xfId="4" applyFont="1" applyFill="1" applyBorder="1" applyAlignment="1">
      <alignment horizontal="center"/>
    </xf>
    <xf numFmtId="165" fontId="2" fillId="0" borderId="0" xfId="2" quotePrefix="1" applyNumberFormat="1" applyAlignment="1">
      <alignment horizontal="center"/>
    </xf>
    <xf numFmtId="2" fontId="4" fillId="5" borderId="12" xfId="4" applyNumberFormat="1" applyFill="1" applyBorder="1"/>
    <xf numFmtId="10" fontId="2" fillId="0" borderId="30" xfId="1" applyNumberFormat="1" applyFont="1" applyBorder="1" applyAlignment="1">
      <alignment horizontal="center"/>
    </xf>
    <xf numFmtId="0" fontId="13" fillId="0" borderId="0" xfId="0" applyNumberFormat="1" applyFont="1"/>
    <xf numFmtId="166" fontId="0" fillId="0" borderId="0" xfId="0" applyNumberFormat="1" applyAlignment="1">
      <alignment horizontal="center"/>
    </xf>
    <xf numFmtId="167" fontId="2" fillId="0" borderId="30" xfId="12" applyNumberFormat="1" applyFont="1" applyBorder="1" applyAlignment="1">
      <alignment horizontal="center"/>
    </xf>
    <xf numFmtId="0" fontId="3" fillId="2" borderId="21" xfId="4" applyFont="1" applyFill="1" applyBorder="1" applyAlignment="1"/>
    <xf numFmtId="0" fontId="3" fillId="2" borderId="24" xfId="4" applyFont="1" applyFill="1" applyBorder="1" applyAlignment="1"/>
    <xf numFmtId="2" fontId="3" fillId="2" borderId="9" xfId="2" applyNumberFormat="1" applyFont="1" applyFill="1" applyBorder="1" applyAlignment="1">
      <alignment horizontal="center"/>
    </xf>
    <xf numFmtId="2" fontId="2" fillId="2" borderId="0" xfId="4" applyNumberFormat="1" applyFont="1" applyFill="1" applyBorder="1" applyAlignment="1">
      <alignment horizontal="center"/>
    </xf>
    <xf numFmtId="2" fontId="2" fillId="2" borderId="13" xfId="4" applyNumberFormat="1" applyFont="1" applyFill="1" applyBorder="1" applyAlignment="1">
      <alignment horizontal="center"/>
    </xf>
    <xf numFmtId="2" fontId="2" fillId="2" borderId="0" xfId="4" applyNumberFormat="1" applyFont="1" applyFill="1" applyBorder="1"/>
    <xf numFmtId="2" fontId="2" fillId="2" borderId="13" xfId="4" applyNumberFormat="1" applyFont="1" applyFill="1" applyBorder="1"/>
    <xf numFmtId="0" fontId="4" fillId="2" borderId="16" xfId="4" applyFill="1" applyBorder="1" applyAlignment="1">
      <alignment horizontal="center"/>
    </xf>
    <xf numFmtId="2" fontId="3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 applyBorder="1" applyAlignment="1">
      <alignment horizontal="center"/>
    </xf>
    <xf numFmtId="2" fontId="2" fillId="2" borderId="13" xfId="2" applyNumberFormat="1" applyFont="1" applyFill="1" applyBorder="1" applyAlignment="1">
      <alignment horizontal="center"/>
    </xf>
    <xf numFmtId="2" fontId="2" fillId="2" borderId="0" xfId="2" applyNumberFormat="1" applyFont="1" applyFill="1" applyBorder="1"/>
    <xf numFmtId="2" fontId="2" fillId="2" borderId="13" xfId="2" applyNumberFormat="1" applyFont="1" applyFill="1" applyBorder="1"/>
    <xf numFmtId="0" fontId="2" fillId="2" borderId="13" xfId="2" applyFill="1" applyBorder="1" applyAlignment="1">
      <alignment horizontal="center"/>
    </xf>
    <xf numFmtId="0" fontId="3" fillId="2" borderId="0" xfId="4" applyFont="1" applyFill="1" applyBorder="1" applyAlignment="1"/>
    <xf numFmtId="0" fontId="4" fillId="2" borderId="13" xfId="4" applyFill="1" applyBorder="1" applyAlignment="1">
      <alignment horizontal="center"/>
    </xf>
    <xf numFmtId="2" fontId="4" fillId="0" borderId="13" xfId="4" applyNumberFormat="1" applyBorder="1"/>
    <xf numFmtId="0" fontId="9" fillId="4" borderId="28" xfId="4" quotePrefix="1" applyNumberFormat="1" applyFont="1" applyFill="1" applyBorder="1" applyAlignment="1">
      <alignment horizontal="center"/>
    </xf>
    <xf numFmtId="2" fontId="3" fillId="2" borderId="8" xfId="2" applyNumberFormat="1" applyFont="1" applyFill="1" applyBorder="1" applyAlignment="1">
      <alignment horizontal="center"/>
    </xf>
    <xf numFmtId="2" fontId="3" fillId="2" borderId="9" xfId="2" applyNumberFormat="1" applyFont="1" applyFill="1" applyBorder="1" applyAlignment="1">
      <alignment horizontal="center"/>
    </xf>
    <xf numFmtId="2" fontId="3" fillId="2" borderId="8" xfId="2" applyNumberFormat="1" applyFont="1" applyFill="1" applyBorder="1" applyAlignment="1">
      <alignment horizontal="center" wrapText="1"/>
    </xf>
    <xf numFmtId="2" fontId="3" fillId="2" borderId="10" xfId="2" applyNumberFormat="1" applyFont="1" applyFill="1" applyBorder="1" applyAlignment="1">
      <alignment horizontal="center" wrapText="1"/>
    </xf>
    <xf numFmtId="0" fontId="2" fillId="0" borderId="12" xfId="2" applyBorder="1" applyAlignment="1">
      <alignment wrapText="1"/>
    </xf>
    <xf numFmtId="0" fontId="2" fillId="0" borderId="13" xfId="2" applyBorder="1" applyAlignment="1">
      <alignment wrapText="1"/>
    </xf>
    <xf numFmtId="2" fontId="3" fillId="2" borderId="7" xfId="2" applyNumberFormat="1" applyFont="1" applyFill="1" applyBorder="1" applyAlignment="1">
      <alignment horizontal="center" vertical="center" wrapText="1"/>
    </xf>
    <xf numFmtId="2" fontId="3" fillId="2" borderId="11" xfId="2" applyNumberFormat="1" applyFont="1" applyFill="1" applyBorder="1" applyAlignment="1">
      <alignment horizontal="center" vertical="center" wrapText="1"/>
    </xf>
    <xf numFmtId="2" fontId="4" fillId="2" borderId="12" xfId="2" applyNumberFormat="1" applyFont="1" applyFill="1" applyBorder="1" applyAlignment="1">
      <alignment horizontal="center"/>
    </xf>
    <xf numFmtId="2" fontId="4" fillId="2" borderId="0" xfId="2" applyNumberFormat="1" applyFont="1" applyFill="1" applyBorder="1" applyAlignment="1">
      <alignment horizontal="center"/>
    </xf>
    <xf numFmtId="2" fontId="3" fillId="2" borderId="10" xfId="2" applyNumberFormat="1" applyFont="1" applyFill="1" applyBorder="1" applyAlignment="1">
      <alignment horizontal="center"/>
    </xf>
    <xf numFmtId="2" fontId="6" fillId="2" borderId="10" xfId="2" applyNumberFormat="1" applyFont="1" applyFill="1" applyBorder="1" applyAlignment="1">
      <alignment horizontal="center" wrapText="1"/>
    </xf>
    <xf numFmtId="2" fontId="2" fillId="2" borderId="0" xfId="2" applyNumberFormat="1" applyFont="1" applyFill="1" applyBorder="1" applyAlignment="1">
      <alignment horizontal="center"/>
    </xf>
    <xf numFmtId="2" fontId="2" fillId="2" borderId="13" xfId="2" applyNumberFormat="1" applyFont="1" applyFill="1" applyBorder="1" applyAlignment="1">
      <alignment horizontal="center"/>
    </xf>
    <xf numFmtId="2" fontId="3" fillId="2" borderId="8" xfId="4" applyNumberFormat="1" applyFont="1" applyFill="1" applyBorder="1" applyAlignment="1">
      <alignment horizontal="center"/>
    </xf>
    <xf numFmtId="2" fontId="3" fillId="2" borderId="9" xfId="4" applyNumberFormat="1" applyFont="1" applyFill="1" applyBorder="1" applyAlignment="1">
      <alignment horizontal="center"/>
    </xf>
    <xf numFmtId="2" fontId="3" fillId="2" borderId="10" xfId="4" applyNumberFormat="1" applyFont="1" applyFill="1" applyBorder="1" applyAlignment="1">
      <alignment horizontal="center"/>
    </xf>
    <xf numFmtId="2" fontId="3" fillId="2" borderId="7" xfId="4" applyNumberFormat="1" applyFont="1" applyFill="1" applyBorder="1" applyAlignment="1">
      <alignment horizontal="center" vertical="center" wrapText="1"/>
    </xf>
    <xf numFmtId="2" fontId="3" fillId="2" borderId="11" xfId="4" applyNumberFormat="1" applyFont="1" applyFill="1" applyBorder="1" applyAlignment="1">
      <alignment horizontal="center" vertical="center" wrapText="1"/>
    </xf>
    <xf numFmtId="2" fontId="3" fillId="2" borderId="17" xfId="4" applyNumberFormat="1" applyFont="1" applyFill="1" applyBorder="1" applyAlignment="1">
      <alignment horizontal="center" vertical="center" wrapText="1"/>
    </xf>
    <xf numFmtId="2" fontId="4" fillId="2" borderId="12" xfId="4" applyNumberFormat="1" applyFont="1" applyFill="1" applyBorder="1" applyAlignment="1">
      <alignment horizontal="center"/>
    </xf>
    <xf numFmtId="2" fontId="4" fillId="2" borderId="0" xfId="4" applyNumberFormat="1" applyFont="1" applyFill="1" applyBorder="1" applyAlignment="1">
      <alignment horizontal="center"/>
    </xf>
    <xf numFmtId="2" fontId="2" fillId="2" borderId="0" xfId="4" applyNumberFormat="1" applyFont="1" applyFill="1" applyBorder="1" applyAlignment="1">
      <alignment horizontal="center"/>
    </xf>
    <xf numFmtId="2" fontId="2" fillId="2" borderId="13" xfId="4" applyNumberFormat="1" applyFont="1" applyFill="1" applyBorder="1" applyAlignment="1">
      <alignment horizontal="center"/>
    </xf>
    <xf numFmtId="2" fontId="3" fillId="2" borderId="12" xfId="4" applyNumberFormat="1" applyFont="1" applyFill="1" applyBorder="1" applyAlignment="1">
      <alignment horizontal="center"/>
    </xf>
    <xf numFmtId="2" fontId="3" fillId="2" borderId="0" xfId="4" applyNumberFormat="1" applyFont="1" applyFill="1" applyBorder="1" applyAlignment="1">
      <alignment horizontal="center"/>
    </xf>
    <xf numFmtId="2" fontId="3" fillId="2" borderId="13" xfId="4" applyNumberFormat="1" applyFont="1" applyFill="1" applyBorder="1" applyAlignment="1">
      <alignment horizontal="center"/>
    </xf>
    <xf numFmtId="2" fontId="3" fillId="2" borderId="8" xfId="4" applyNumberFormat="1" applyFont="1" applyFill="1" applyBorder="1" applyAlignment="1">
      <alignment horizontal="center" wrapText="1"/>
    </xf>
    <xf numFmtId="2" fontId="3" fillId="2" borderId="10" xfId="4" applyNumberFormat="1" applyFont="1" applyFill="1" applyBorder="1" applyAlignment="1">
      <alignment horizontal="center" wrapText="1"/>
    </xf>
    <xf numFmtId="2" fontId="3" fillId="2" borderId="12" xfId="4" applyNumberFormat="1" applyFont="1" applyFill="1" applyBorder="1" applyAlignment="1">
      <alignment horizontal="center" wrapText="1"/>
    </xf>
    <xf numFmtId="2" fontId="3" fillId="2" borderId="13" xfId="4" applyNumberFormat="1" applyFont="1" applyFill="1" applyBorder="1" applyAlignment="1">
      <alignment horizontal="center" wrapText="1"/>
    </xf>
    <xf numFmtId="2" fontId="3" fillId="2" borderId="18" xfId="4" applyNumberFormat="1" applyFont="1" applyFill="1" applyBorder="1" applyAlignment="1">
      <alignment horizontal="center"/>
    </xf>
    <xf numFmtId="2" fontId="3" fillId="2" borderId="19" xfId="4" applyNumberFormat="1" applyFont="1" applyFill="1" applyBorder="1" applyAlignment="1">
      <alignment horizontal="center"/>
    </xf>
    <xf numFmtId="2" fontId="3" fillId="2" borderId="20" xfId="4" applyNumberFormat="1" applyFont="1" applyFill="1" applyBorder="1" applyAlignment="1">
      <alignment horizontal="center"/>
    </xf>
    <xf numFmtId="2" fontId="6" fillId="2" borderId="10" xfId="4" applyNumberFormat="1" applyFont="1" applyFill="1" applyBorder="1" applyAlignment="1">
      <alignment horizontal="center" wrapText="1"/>
    </xf>
    <xf numFmtId="2" fontId="6" fillId="2" borderId="16" xfId="4" applyNumberFormat="1" applyFont="1" applyFill="1" applyBorder="1" applyAlignment="1">
      <alignment horizontal="center" wrapText="1"/>
    </xf>
    <xf numFmtId="0" fontId="4" fillId="2" borderId="9" xfId="4" applyFill="1" applyBorder="1" applyAlignment="1">
      <alignment horizontal="center"/>
    </xf>
    <xf numFmtId="0" fontId="4" fillId="2" borderId="10" xfId="4" applyFill="1" applyBorder="1" applyAlignment="1">
      <alignment horizontal="center"/>
    </xf>
    <xf numFmtId="0" fontId="4" fillId="2" borderId="25" xfId="4" applyFill="1" applyBorder="1" applyAlignment="1">
      <alignment horizontal="center"/>
    </xf>
    <xf numFmtId="0" fontId="4" fillId="2" borderId="26" xfId="4" applyFill="1" applyBorder="1" applyAlignment="1">
      <alignment horizontal="center"/>
    </xf>
  </cellXfs>
  <cellStyles count="13">
    <cellStyle name="Body: normal cell" xfId="5"/>
    <cellStyle name="Comma" xfId="12" builtinId="3"/>
    <cellStyle name="Comma 2" xfId="11"/>
    <cellStyle name="Font: Calibri, 9pt regular" xfId="6"/>
    <cellStyle name="Footnotes: top row" xfId="7"/>
    <cellStyle name="Header: bottom row" xfId="8"/>
    <cellStyle name="Normal" xfId="0" builtinId="0"/>
    <cellStyle name="Normal 2" xfId="2"/>
    <cellStyle name="Normal 2 2" xfId="4"/>
    <cellStyle name="Parent row" xfId="9"/>
    <cellStyle name="Percent" xfId="1" builtinId="5"/>
    <cellStyle name="Percent 2" xfId="3"/>
    <cellStyle name="Table title" xfId="10"/>
  </cellStyles>
  <dxfs count="17"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24-400\Aurora\Forecasts\Y2016H2\Base\Results\Published\Integrated_Price_Forecast_Y2016H1_Base_PTC_201610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24-400\Aurora\Forecasts\Y2016H2\Base\Results\Integrated_Price_Forecast_Y2016H1_Base_PTC_20161012_updatelink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24-400\Aurora\Forecasts\2H2010\Reference\Results\Price_Forecast_Nominal_2H2010_Reference_0CO2_2010_11_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Definitions"/>
      <sheetName val="XML_Export"/>
      <sheetName val="Annual_Prices"/>
      <sheetName val="Forecast-Peak_OffPeak"/>
      <sheetName val="Forecast-Night_Wkend"/>
      <sheetName val="Inflation_Factors"/>
      <sheetName val="Natural Gas Prices"/>
      <sheetName val="Coal_Price_Data"/>
      <sheetName val="Coal Prices"/>
      <sheetName val="Emissions"/>
      <sheetName val="Demand"/>
      <sheetName val="CapacityCreditAuction"/>
      <sheetName val="Capacity Credits"/>
      <sheetName val="Uranium"/>
      <sheetName val="REC_Price"/>
      <sheetName val="GDP_Scenarios_H110"/>
      <sheetName val="GDP_Scenarios"/>
    </sheetNames>
    <sheetDataSet>
      <sheetData sheetId="0"/>
      <sheetData sheetId="1"/>
      <sheetData sheetId="2">
        <row r="2">
          <cell r="T2" t="str">
            <v>Fuel Labels</v>
          </cell>
        </row>
      </sheetData>
      <sheetData sheetId="3"/>
      <sheetData sheetId="4"/>
      <sheetData sheetId="5"/>
      <sheetData sheetId="6">
        <row r="2">
          <cell r="B2" t="str">
            <v>Lookup</v>
          </cell>
          <cell r="C2" t="str">
            <v>Monthly Inflation Factors</v>
          </cell>
          <cell r="F2" t="str">
            <v>Lookup</v>
          </cell>
          <cell r="G2" t="str">
            <v>Annual Inflation Factors</v>
          </cell>
          <cell r="I2" t="str">
            <v>Cumulative</v>
          </cell>
          <cell r="M2">
            <v>2015</v>
          </cell>
        </row>
        <row r="3">
          <cell r="B3">
            <v>40544</v>
          </cell>
          <cell r="C3">
            <v>40179</v>
          </cell>
          <cell r="D3">
            <v>1.0013236543545083</v>
          </cell>
          <cell r="F3">
            <v>2011</v>
          </cell>
          <cell r="G3">
            <v>2010</v>
          </cell>
          <cell r="H3">
            <v>1.6</v>
          </cell>
          <cell r="I3">
            <v>1</v>
          </cell>
          <cell r="M3" t="str">
            <v>Y2015H1_Base</v>
          </cell>
        </row>
        <row r="4">
          <cell r="B4">
            <v>40575</v>
          </cell>
          <cell r="C4">
            <v>40210</v>
          </cell>
          <cell r="D4">
            <v>1.0026490607698668</v>
          </cell>
          <cell r="F4">
            <v>2012</v>
          </cell>
          <cell r="G4">
            <v>2011</v>
          </cell>
          <cell r="H4">
            <v>3.1</v>
          </cell>
          <cell r="I4">
            <v>1.0309999999999999</v>
          </cell>
        </row>
        <row r="5">
          <cell r="B5">
            <v>40603</v>
          </cell>
          <cell r="C5">
            <v>40238</v>
          </cell>
          <cell r="D5">
            <v>1.0039762215651986</v>
          </cell>
          <cell r="F5">
            <v>2013</v>
          </cell>
          <cell r="G5">
            <v>2012</v>
          </cell>
          <cell r="H5">
            <v>2.1</v>
          </cell>
          <cell r="I5">
            <v>1.0526509999999998</v>
          </cell>
        </row>
        <row r="6">
          <cell r="B6">
            <v>40634</v>
          </cell>
          <cell r="C6">
            <v>40269</v>
          </cell>
          <cell r="D6">
            <v>1.0053051390626961</v>
          </cell>
          <cell r="F6">
            <v>2014</v>
          </cell>
          <cell r="G6">
            <v>2013</v>
          </cell>
          <cell r="H6">
            <v>1.5</v>
          </cell>
          <cell r="I6">
            <v>1</v>
          </cell>
        </row>
        <row r="7">
          <cell r="B7">
            <v>40664</v>
          </cell>
          <cell r="C7">
            <v>40299</v>
          </cell>
          <cell r="D7">
            <v>1.006635815587626</v>
          </cell>
          <cell r="F7">
            <v>2015</v>
          </cell>
          <cell r="G7">
            <v>2014</v>
          </cell>
          <cell r="H7">
            <v>1.6</v>
          </cell>
          <cell r="I7">
            <v>1</v>
          </cell>
        </row>
        <row r="8">
          <cell r="B8">
            <v>40695</v>
          </cell>
          <cell r="C8">
            <v>40330</v>
          </cell>
          <cell r="D8">
            <v>1.0079682534683327</v>
          </cell>
          <cell r="F8">
            <v>2016</v>
          </cell>
          <cell r="G8">
            <v>2015</v>
          </cell>
          <cell r="H8">
            <v>0.7</v>
          </cell>
          <cell r="I8">
            <v>1.0069999999999999</v>
          </cell>
        </row>
        <row r="9">
          <cell r="B9">
            <v>40725</v>
          </cell>
          <cell r="C9">
            <v>40360</v>
          </cell>
          <cell r="D9">
            <v>1.0093024550362422</v>
          </cell>
          <cell r="F9">
            <v>2017</v>
          </cell>
          <cell r="G9">
            <v>2016</v>
          </cell>
          <cell r="H9">
            <v>2.5</v>
          </cell>
          <cell r="I9">
            <v>1.0321749999999998</v>
          </cell>
        </row>
        <row r="10">
          <cell r="B10">
            <v>40756</v>
          </cell>
          <cell r="C10">
            <v>40391</v>
          </cell>
          <cell r="D10">
            <v>1.0106384226258669</v>
          </cell>
          <cell r="F10">
            <v>2018</v>
          </cell>
          <cell r="G10">
            <v>2017</v>
          </cell>
          <cell r="H10">
            <v>2.6</v>
          </cell>
          <cell r="I10">
            <v>1.0590115499999999</v>
          </cell>
        </row>
        <row r="11">
          <cell r="B11">
            <v>40787</v>
          </cell>
          <cell r="C11">
            <v>40422</v>
          </cell>
          <cell r="D11">
            <v>1.011976158574809</v>
          </cell>
          <cell r="F11">
            <v>2019</v>
          </cell>
          <cell r="G11">
            <v>2018</v>
          </cell>
          <cell r="H11">
            <v>2.7</v>
          </cell>
          <cell r="I11">
            <v>1.0876048618499998</v>
          </cell>
        </row>
        <row r="12">
          <cell r="B12">
            <v>40817</v>
          </cell>
          <cell r="C12">
            <v>40452</v>
          </cell>
          <cell r="D12">
            <v>1.0133156652237651</v>
          </cell>
          <cell r="F12">
            <v>2020</v>
          </cell>
          <cell r="G12">
            <v>2019</v>
          </cell>
          <cell r="H12">
            <v>2.6</v>
          </cell>
          <cell r="I12">
            <v>1.1158825882580998</v>
          </cell>
        </row>
        <row r="13">
          <cell r="B13">
            <v>40848</v>
          </cell>
          <cell r="C13">
            <v>40483</v>
          </cell>
          <cell r="D13">
            <v>1.0146569449165301</v>
          </cell>
          <cell r="F13">
            <v>2021</v>
          </cell>
          <cell r="G13">
            <v>2020</v>
          </cell>
          <cell r="H13">
            <v>2.2999999999999998</v>
          </cell>
          <cell r="I13">
            <v>1.1415478877880361</v>
          </cell>
        </row>
        <row r="14">
          <cell r="B14">
            <v>40878</v>
          </cell>
          <cell r="C14">
            <v>40513</v>
          </cell>
          <cell r="D14">
            <v>1.0160000000000009</v>
          </cell>
          <cell r="F14">
            <v>2022</v>
          </cell>
          <cell r="G14">
            <v>2021</v>
          </cell>
          <cell r="H14">
            <v>2.2000000000000002</v>
          </cell>
          <cell r="I14">
            <v>1.1666619413193728</v>
          </cell>
        </row>
        <row r="15">
          <cell r="B15">
            <v>40909</v>
          </cell>
          <cell r="C15">
            <v>40544</v>
          </cell>
          <cell r="D15">
            <v>1.0185880968194416</v>
          </cell>
          <cell r="F15">
            <v>2023</v>
          </cell>
          <cell r="G15">
            <v>2022</v>
          </cell>
          <cell r="H15">
            <v>2.2000000000000002</v>
          </cell>
          <cell r="I15">
            <v>1.1923285040283991</v>
          </cell>
        </row>
        <row r="16">
          <cell r="B16">
            <v>40940</v>
          </cell>
          <cell r="C16">
            <v>40575</v>
          </cell>
          <cell r="D16">
            <v>1.0211827863998535</v>
          </cell>
          <cell r="F16">
            <v>2024</v>
          </cell>
          <cell r="G16">
            <v>2023</v>
          </cell>
          <cell r="H16">
            <v>2.1</v>
          </cell>
          <cell r="I16">
            <v>1.2173674026129953</v>
          </cell>
        </row>
        <row r="17">
          <cell r="B17">
            <v>40969</v>
          </cell>
          <cell r="C17">
            <v>40603</v>
          </cell>
          <cell r="D17">
            <v>1.0237840855352365</v>
          </cell>
          <cell r="F17">
            <v>2025</v>
          </cell>
          <cell r="G17">
            <v>2024</v>
          </cell>
          <cell r="H17">
            <v>2.1</v>
          </cell>
          <cell r="I17">
            <v>1.2429321180678681</v>
          </cell>
        </row>
        <row r="18">
          <cell r="B18">
            <v>41000</v>
          </cell>
          <cell r="C18">
            <v>40634</v>
          </cell>
          <cell r="D18">
            <v>1.0263920110623701</v>
          </cell>
          <cell r="F18">
            <v>2026</v>
          </cell>
          <cell r="G18">
            <v>2025</v>
          </cell>
          <cell r="H18">
            <v>2.1</v>
          </cell>
          <cell r="I18">
            <v>1.2690336925472931</v>
          </cell>
        </row>
        <row r="19">
          <cell r="B19">
            <v>41030</v>
          </cell>
          <cell r="C19">
            <v>40664</v>
          </cell>
          <cell r="D19">
            <v>1.0290065798609231</v>
          </cell>
          <cell r="F19">
            <v>2027</v>
          </cell>
          <cell r="G19">
            <v>2026</v>
          </cell>
          <cell r="H19">
            <v>2</v>
          </cell>
          <cell r="I19">
            <v>1.294414366398239</v>
          </cell>
        </row>
        <row r="20">
          <cell r="B20">
            <v>41061</v>
          </cell>
          <cell r="C20">
            <v>40695</v>
          </cell>
          <cell r="D20">
            <v>1.0316278088535624</v>
          </cell>
          <cell r="F20">
            <v>2028</v>
          </cell>
          <cell r="G20">
            <v>2027</v>
          </cell>
          <cell r="H20">
            <v>2</v>
          </cell>
          <cell r="I20">
            <v>1.3203026537262039</v>
          </cell>
        </row>
        <row r="21">
          <cell r="B21">
            <v>41091</v>
          </cell>
          <cell r="C21">
            <v>40725</v>
          </cell>
          <cell r="D21">
            <v>1.0342557150060629</v>
          </cell>
          <cell r="F21">
            <v>2029</v>
          </cell>
          <cell r="G21">
            <v>2028</v>
          </cell>
          <cell r="H21">
            <v>2</v>
          </cell>
          <cell r="I21">
            <v>1.346708706800728</v>
          </cell>
        </row>
        <row r="22">
          <cell r="B22">
            <v>41122</v>
          </cell>
          <cell r="C22">
            <v>40756</v>
          </cell>
          <cell r="D22">
            <v>1.0368903153274167</v>
          </cell>
          <cell r="F22">
            <v>2030</v>
          </cell>
          <cell r="G22">
            <v>2029</v>
          </cell>
          <cell r="H22">
            <v>2</v>
          </cell>
          <cell r="I22">
            <v>1.3736428809367425</v>
          </cell>
        </row>
        <row r="23">
          <cell r="B23">
            <v>41153</v>
          </cell>
          <cell r="C23">
            <v>40787</v>
          </cell>
          <cell r="D23">
            <v>1.0395316268699439</v>
          </cell>
          <cell r="F23">
            <v>2031</v>
          </cell>
          <cell r="G23">
            <v>2030</v>
          </cell>
          <cell r="H23">
            <v>2</v>
          </cell>
          <cell r="I23">
            <v>1.4011157385554773</v>
          </cell>
        </row>
        <row r="24">
          <cell r="B24">
            <v>41183</v>
          </cell>
          <cell r="C24">
            <v>40817</v>
          </cell>
          <cell r="D24">
            <v>1.0421796667294028</v>
          </cell>
          <cell r="F24">
            <v>2032</v>
          </cell>
          <cell r="G24">
            <v>2031</v>
          </cell>
          <cell r="H24">
            <v>2</v>
          </cell>
          <cell r="I24">
            <v>1.4291380533265869</v>
          </cell>
        </row>
        <row r="25">
          <cell r="B25">
            <v>41214</v>
          </cell>
          <cell r="C25">
            <v>40848</v>
          </cell>
          <cell r="D25">
            <v>1.0448344520450996</v>
          </cell>
          <cell r="F25">
            <v>2033</v>
          </cell>
          <cell r="G25">
            <v>2032</v>
          </cell>
          <cell r="H25">
            <v>2</v>
          </cell>
          <cell r="I25">
            <v>1.4577208143931186</v>
          </cell>
        </row>
        <row r="26">
          <cell r="B26">
            <v>41244</v>
          </cell>
          <cell r="C26">
            <v>40878</v>
          </cell>
          <cell r="D26">
            <v>1.0474960000000011</v>
          </cell>
          <cell r="F26">
            <v>2034</v>
          </cell>
          <cell r="G26">
            <v>2033</v>
          </cell>
          <cell r="H26">
            <v>1.9</v>
          </cell>
          <cell r="I26">
            <v>1.4854175098665878</v>
          </cell>
        </row>
        <row r="27">
          <cell r="B27">
            <v>41275</v>
          </cell>
          <cell r="C27">
            <v>40909</v>
          </cell>
          <cell r="D27">
            <v>1.0493117073935454</v>
          </cell>
          <cell r="F27">
            <v>2035</v>
          </cell>
          <cell r="G27">
            <v>2034</v>
          </cell>
          <cell r="H27">
            <v>1.9</v>
          </cell>
          <cell r="I27">
            <v>1.5136404425540528</v>
          </cell>
        </row>
        <row r="28">
          <cell r="B28">
            <v>41306</v>
          </cell>
          <cell r="C28">
            <v>40940</v>
          </cell>
          <cell r="D28">
            <v>1.0511305620958518</v>
          </cell>
          <cell r="F28">
            <v>2036</v>
          </cell>
          <cell r="G28">
            <v>2035</v>
          </cell>
          <cell r="H28">
            <v>2</v>
          </cell>
          <cell r="I28">
            <v>1.5439132514051339</v>
          </cell>
        </row>
        <row r="29">
          <cell r="B29">
            <v>41334</v>
          </cell>
          <cell r="C29">
            <v>40969</v>
          </cell>
          <cell r="D29">
            <v>1.0529525695623985</v>
          </cell>
          <cell r="F29">
            <v>2037</v>
          </cell>
          <cell r="G29">
            <v>2036</v>
          </cell>
          <cell r="H29">
            <v>2</v>
          </cell>
          <cell r="I29">
            <v>1.5747915164332367</v>
          </cell>
        </row>
        <row r="30">
          <cell r="B30">
            <v>41365</v>
          </cell>
          <cell r="C30">
            <v>41000</v>
          </cell>
          <cell r="D30">
            <v>1.0547777352581202</v>
          </cell>
          <cell r="F30">
            <v>2038</v>
          </cell>
          <cell r="G30">
            <v>2037</v>
          </cell>
          <cell r="H30">
            <v>2</v>
          </cell>
          <cell r="I30">
            <v>1.6062873467619014</v>
          </cell>
        </row>
        <row r="31">
          <cell r="B31">
            <v>41395</v>
          </cell>
          <cell r="C31">
            <v>41030</v>
          </cell>
          <cell r="D31">
            <v>1.0566060646574249</v>
          </cell>
          <cell r="F31">
            <v>2039</v>
          </cell>
          <cell r="G31">
            <v>2038</v>
          </cell>
          <cell r="H31">
            <v>1.9</v>
          </cell>
          <cell r="I31">
            <v>1.6368068063503773</v>
          </cell>
        </row>
        <row r="32">
          <cell r="B32">
            <v>41426</v>
          </cell>
          <cell r="C32">
            <v>41061</v>
          </cell>
          <cell r="D32">
            <v>1.0584375632442091</v>
          </cell>
          <cell r="F32">
            <v>2040</v>
          </cell>
          <cell r="G32">
            <v>2039</v>
          </cell>
          <cell r="H32">
            <v>1.9</v>
          </cell>
          <cell r="I32">
            <v>1.6679061356710343</v>
          </cell>
        </row>
        <row r="33">
          <cell r="B33">
            <v>41456</v>
          </cell>
          <cell r="C33">
            <v>41091</v>
          </cell>
          <cell r="D33">
            <v>1.0602722365118755</v>
          </cell>
          <cell r="F33">
            <v>2041</v>
          </cell>
          <cell r="G33">
            <v>2040</v>
          </cell>
          <cell r="H33">
            <v>1.9</v>
          </cell>
          <cell r="I33">
            <v>1.6995963522487838</v>
          </cell>
        </row>
        <row r="34">
          <cell r="B34">
            <v>41487</v>
          </cell>
          <cell r="C34">
            <v>41122</v>
          </cell>
          <cell r="D34">
            <v>1.0621100899633487</v>
          </cell>
          <cell r="F34">
            <v>2042</v>
          </cell>
          <cell r="G34">
            <v>2041</v>
          </cell>
          <cell r="H34">
            <v>1.9</v>
          </cell>
          <cell r="I34">
            <v>1.7318886829415105</v>
          </cell>
        </row>
        <row r="35">
          <cell r="B35">
            <v>41518</v>
          </cell>
          <cell r="C35">
            <v>41153</v>
          </cell>
          <cell r="D35">
            <v>1.0639511291110919</v>
          </cell>
          <cell r="F35">
            <v>2043</v>
          </cell>
          <cell r="G35">
            <v>2042</v>
          </cell>
          <cell r="H35">
            <v>1.9</v>
          </cell>
          <cell r="I35">
            <v>1.7647945679173991</v>
          </cell>
        </row>
        <row r="36">
          <cell r="B36">
            <v>41548</v>
          </cell>
          <cell r="C36">
            <v>41183</v>
          </cell>
          <cell r="D36">
            <v>1.0657953594771237</v>
          </cell>
          <cell r="F36">
            <v>2044</v>
          </cell>
          <cell r="G36">
            <v>2043</v>
          </cell>
          <cell r="H36">
            <v>1.8</v>
          </cell>
          <cell r="I36">
            <v>1.7965608701399123</v>
          </cell>
        </row>
        <row r="37">
          <cell r="B37">
            <v>41579</v>
          </cell>
          <cell r="C37">
            <v>41214</v>
          </cell>
          <cell r="D37">
            <v>1.0676427865930342</v>
          </cell>
          <cell r="F37">
            <v>2045</v>
          </cell>
          <cell r="G37">
            <v>2044</v>
          </cell>
          <cell r="H37">
            <v>1.8</v>
          </cell>
          <cell r="I37">
            <v>1.8288989658024308</v>
          </cell>
        </row>
        <row r="38">
          <cell r="B38">
            <v>41609</v>
          </cell>
          <cell r="C38">
            <v>41244</v>
          </cell>
          <cell r="D38">
            <v>1.069493416000002</v>
          </cell>
          <cell r="F38">
            <v>2046</v>
          </cell>
          <cell r="G38">
            <v>2045</v>
          </cell>
          <cell r="H38">
            <v>1.8</v>
          </cell>
          <cell r="I38">
            <v>1.8618191471868746</v>
          </cell>
        </row>
        <row r="39">
          <cell r="B39">
            <v>41640</v>
          </cell>
          <cell r="C39">
            <v>41275</v>
          </cell>
          <cell r="D39">
            <v>1.0708211789387894</v>
          </cell>
          <cell r="F39">
            <v>2047</v>
          </cell>
          <cell r="G39">
            <v>2046</v>
          </cell>
          <cell r="H39">
            <v>1.8</v>
          </cell>
          <cell r="I39">
            <v>1.8953318918362383</v>
          </cell>
        </row>
        <row r="40">
          <cell r="B40">
            <v>41671</v>
          </cell>
          <cell r="C40">
            <v>41306</v>
          </cell>
          <cell r="D40">
            <v>1.0721505902789557</v>
          </cell>
          <cell r="F40">
            <v>1</v>
          </cell>
          <cell r="G40">
            <v>0</v>
          </cell>
          <cell r="H40">
            <v>1.8</v>
          </cell>
          <cell r="I40">
            <v>1.9294478658892906</v>
          </cell>
        </row>
        <row r="41">
          <cell r="B41">
            <v>41699</v>
          </cell>
          <cell r="C41">
            <v>41334</v>
          </cell>
          <cell r="D41">
            <v>1.0734816520669708</v>
          </cell>
          <cell r="F41">
            <v>1</v>
          </cell>
          <cell r="G41">
            <v>0</v>
          </cell>
          <cell r="H41">
            <v>1.8</v>
          </cell>
          <cell r="I41">
            <v>1.964177927475298</v>
          </cell>
        </row>
        <row r="42">
          <cell r="B42">
            <v>41730</v>
          </cell>
          <cell r="C42">
            <v>41365</v>
          </cell>
          <cell r="D42">
            <v>1.0748143663518457</v>
          </cell>
        </row>
        <row r="43">
          <cell r="B43">
            <v>41760</v>
          </cell>
          <cell r="C43">
            <v>41395</v>
          </cell>
          <cell r="D43">
            <v>1.0761487351851347</v>
          </cell>
        </row>
        <row r="44">
          <cell r="B44">
            <v>41791</v>
          </cell>
          <cell r="C44">
            <v>41426</v>
          </cell>
          <cell r="D44">
            <v>1.0774847606209395</v>
          </cell>
        </row>
        <row r="45">
          <cell r="B45">
            <v>41821</v>
          </cell>
          <cell r="C45">
            <v>41456</v>
          </cell>
          <cell r="D45">
            <v>1.0788224447159116</v>
          </cell>
        </row>
        <row r="46">
          <cell r="B46">
            <v>41852</v>
          </cell>
          <cell r="C46">
            <v>41487</v>
          </cell>
          <cell r="D46">
            <v>1.0801617895292561</v>
          </cell>
        </row>
        <row r="47">
          <cell r="B47">
            <v>41883</v>
          </cell>
          <cell r="C47">
            <v>41518</v>
          </cell>
          <cell r="D47">
            <v>1.0815027971227344</v>
          </cell>
        </row>
        <row r="48">
          <cell r="B48">
            <v>41913</v>
          </cell>
          <cell r="C48">
            <v>41548</v>
          </cell>
          <cell r="D48">
            <v>1.082845469560668</v>
          </cell>
        </row>
        <row r="49">
          <cell r="B49">
            <v>41944</v>
          </cell>
          <cell r="C49">
            <v>41579</v>
          </cell>
          <cell r="D49">
            <v>1.0841898089099402</v>
          </cell>
        </row>
        <row r="50">
          <cell r="B50">
            <v>41974</v>
          </cell>
          <cell r="C50">
            <v>41609</v>
          </cell>
          <cell r="D50">
            <v>1.0855358172400014</v>
          </cell>
        </row>
        <row r="51">
          <cell r="B51">
            <v>42005</v>
          </cell>
          <cell r="C51">
            <v>41640</v>
          </cell>
          <cell r="D51">
            <v>1.0869726914514659</v>
          </cell>
        </row>
        <row r="52">
          <cell r="B52">
            <v>42036</v>
          </cell>
          <cell r="C52">
            <v>41671</v>
          </cell>
          <cell r="D52">
            <v>1.0884114675877372</v>
          </cell>
        </row>
        <row r="53">
          <cell r="B53">
            <v>42064</v>
          </cell>
          <cell r="C53">
            <v>41699</v>
          </cell>
          <cell r="D53">
            <v>1.0898521481663066</v>
          </cell>
        </row>
        <row r="54">
          <cell r="B54">
            <v>42095</v>
          </cell>
          <cell r="C54">
            <v>41730</v>
          </cell>
          <cell r="D54">
            <v>1.0912947357079972</v>
          </cell>
        </row>
        <row r="55">
          <cell r="B55">
            <v>42125</v>
          </cell>
          <cell r="C55">
            <v>41760</v>
          </cell>
          <cell r="D55">
            <v>1.0927392327369692</v>
          </cell>
        </row>
        <row r="56">
          <cell r="B56">
            <v>42156</v>
          </cell>
          <cell r="C56">
            <v>41791</v>
          </cell>
          <cell r="D56">
            <v>1.0941856417807234</v>
          </cell>
        </row>
        <row r="57">
          <cell r="B57">
            <v>42186</v>
          </cell>
          <cell r="C57">
            <v>41821</v>
          </cell>
          <cell r="D57">
            <v>1.095633965370107</v>
          </cell>
        </row>
        <row r="58">
          <cell r="B58">
            <v>42217</v>
          </cell>
          <cell r="C58">
            <v>41852</v>
          </cell>
          <cell r="D58">
            <v>1.0970842060393164</v>
          </cell>
        </row>
        <row r="59">
          <cell r="B59">
            <v>42248</v>
          </cell>
          <cell r="C59">
            <v>41883</v>
          </cell>
          <cell r="D59">
            <v>1.0985363663259027</v>
          </cell>
        </row>
        <row r="60">
          <cell r="B60">
            <v>42278</v>
          </cell>
          <cell r="C60">
            <v>41913</v>
          </cell>
          <cell r="D60">
            <v>1.0999904487707757</v>
          </cell>
        </row>
        <row r="61">
          <cell r="B61">
            <v>42309</v>
          </cell>
          <cell r="C61">
            <v>41944</v>
          </cell>
          <cell r="D61">
            <v>1.1014464559182087</v>
          </cell>
        </row>
        <row r="62">
          <cell r="B62">
            <v>42339</v>
          </cell>
          <cell r="C62">
            <v>41974</v>
          </cell>
          <cell r="D62">
            <v>1.1029043903158426</v>
          </cell>
        </row>
        <row r="63">
          <cell r="B63">
            <v>42370</v>
          </cell>
          <cell r="C63">
            <v>42005</v>
          </cell>
          <cell r="D63">
            <v>1.1035456962783163</v>
          </cell>
        </row>
        <row r="64">
          <cell r="B64">
            <v>42401</v>
          </cell>
          <cell r="C64">
            <v>42036</v>
          </cell>
          <cell r="D64">
            <v>1.1041873751410534</v>
          </cell>
        </row>
        <row r="65">
          <cell r="B65">
            <v>42430</v>
          </cell>
          <cell r="C65">
            <v>42064</v>
          </cell>
          <cell r="D65">
            <v>1.1048294271208841</v>
          </cell>
        </row>
        <row r="66">
          <cell r="B66">
            <v>42461</v>
          </cell>
          <cell r="C66">
            <v>42095</v>
          </cell>
          <cell r="D66">
            <v>1.1054718524347649</v>
          </cell>
        </row>
        <row r="67">
          <cell r="B67">
            <v>42491</v>
          </cell>
          <cell r="C67">
            <v>42125</v>
          </cell>
          <cell r="D67">
            <v>1.1061146512997784</v>
          </cell>
        </row>
        <row r="68">
          <cell r="B68">
            <v>42522</v>
          </cell>
          <cell r="C68">
            <v>42156</v>
          </cell>
          <cell r="D68">
            <v>1.1067578239331333</v>
          </cell>
        </row>
        <row r="69">
          <cell r="B69">
            <v>42552</v>
          </cell>
          <cell r="C69">
            <v>42186</v>
          </cell>
          <cell r="D69">
            <v>1.1074013705521648</v>
          </cell>
        </row>
        <row r="70">
          <cell r="B70">
            <v>42583</v>
          </cell>
          <cell r="C70">
            <v>42217</v>
          </cell>
          <cell r="D70">
            <v>1.1080452913743346</v>
          </cell>
        </row>
        <row r="71">
          <cell r="B71">
            <v>42614</v>
          </cell>
          <cell r="C71">
            <v>42248</v>
          </cell>
          <cell r="D71">
            <v>1.1086895866172304</v>
          </cell>
        </row>
        <row r="72">
          <cell r="B72">
            <v>42644</v>
          </cell>
          <cell r="C72">
            <v>42278</v>
          </cell>
          <cell r="D72">
            <v>1.1093342564985667</v>
          </cell>
        </row>
        <row r="73">
          <cell r="B73">
            <v>42675</v>
          </cell>
          <cell r="C73">
            <v>42309</v>
          </cell>
          <cell r="D73">
            <v>1.1099793012361847</v>
          </cell>
        </row>
        <row r="74">
          <cell r="B74">
            <v>42705</v>
          </cell>
          <cell r="C74">
            <v>42339</v>
          </cell>
          <cell r="D74">
            <v>1.110624721048052</v>
          </cell>
        </row>
        <row r="75">
          <cell r="B75">
            <v>42736</v>
          </cell>
          <cell r="C75">
            <v>42370</v>
          </cell>
          <cell r="D75">
            <v>1.1129124261306507</v>
          </cell>
        </row>
        <row r="76">
          <cell r="B76">
            <v>42767</v>
          </cell>
          <cell r="C76">
            <v>42401</v>
          </cell>
          <cell r="D76">
            <v>1.1152048435111532</v>
          </cell>
        </row>
        <row r="77">
          <cell r="B77">
            <v>42795</v>
          </cell>
          <cell r="C77">
            <v>42430</v>
          </cell>
          <cell r="D77">
            <v>1.1175019828961219</v>
          </cell>
        </row>
        <row r="78">
          <cell r="B78">
            <v>42826</v>
          </cell>
          <cell r="C78">
            <v>42461</v>
          </cell>
          <cell r="D78">
            <v>1.1198038540121125</v>
          </cell>
        </row>
        <row r="79">
          <cell r="B79">
            <v>42856</v>
          </cell>
          <cell r="C79">
            <v>42491</v>
          </cell>
          <cell r="D79">
            <v>1.1221104666057162</v>
          </cell>
        </row>
        <row r="80">
          <cell r="B80">
            <v>42887</v>
          </cell>
          <cell r="C80">
            <v>42522</v>
          </cell>
          <cell r="D80">
            <v>1.1244218304436009</v>
          </cell>
        </row>
        <row r="81">
          <cell r="B81">
            <v>42917</v>
          </cell>
          <cell r="C81">
            <v>42552</v>
          </cell>
          <cell r="D81">
            <v>1.1267379553125516</v>
          </cell>
        </row>
        <row r="82">
          <cell r="B82">
            <v>42948</v>
          </cell>
          <cell r="C82">
            <v>42583</v>
          </cell>
          <cell r="D82">
            <v>1.1290588510195128</v>
          </cell>
        </row>
        <row r="83">
          <cell r="B83">
            <v>42979</v>
          </cell>
          <cell r="C83">
            <v>42614</v>
          </cell>
          <cell r="D83">
            <v>1.1313845273916296</v>
          </cell>
        </row>
        <row r="84">
          <cell r="B84">
            <v>43009</v>
          </cell>
          <cell r="C84">
            <v>42644</v>
          </cell>
          <cell r="D84">
            <v>1.1337149942762899</v>
          </cell>
        </row>
        <row r="85">
          <cell r="B85">
            <v>43040</v>
          </cell>
          <cell r="C85">
            <v>42675</v>
          </cell>
          <cell r="D85">
            <v>1.1360502615411647</v>
          </cell>
        </row>
        <row r="86">
          <cell r="B86">
            <v>43070</v>
          </cell>
          <cell r="C86">
            <v>42705</v>
          </cell>
          <cell r="D86">
            <v>1.1383903390742516</v>
          </cell>
        </row>
        <row r="87">
          <cell r="B87">
            <v>43101</v>
          </cell>
          <cell r="C87">
            <v>42736</v>
          </cell>
          <cell r="D87">
            <v>1.1408279380416095</v>
          </cell>
        </row>
        <row r="88">
          <cell r="B88">
            <v>43132</v>
          </cell>
          <cell r="C88">
            <v>42767</v>
          </cell>
          <cell r="D88">
            <v>1.1432707565619815</v>
          </cell>
        </row>
        <row r="89">
          <cell r="B89">
            <v>43160</v>
          </cell>
          <cell r="C89">
            <v>42795</v>
          </cell>
          <cell r="D89">
            <v>1.1457188058118304</v>
          </cell>
        </row>
        <row r="90">
          <cell r="B90">
            <v>43191</v>
          </cell>
          <cell r="C90">
            <v>42826</v>
          </cell>
          <cell r="D90">
            <v>1.1481720969915505</v>
          </cell>
        </row>
        <row r="91">
          <cell r="B91">
            <v>43221</v>
          </cell>
          <cell r="C91">
            <v>42856</v>
          </cell>
          <cell r="D91">
            <v>1.1506306413255192</v>
          </cell>
        </row>
        <row r="92">
          <cell r="B92">
            <v>43252</v>
          </cell>
          <cell r="C92">
            <v>42887</v>
          </cell>
          <cell r="D92">
            <v>1.1530944500621483</v>
          </cell>
        </row>
        <row r="93">
          <cell r="B93">
            <v>43282</v>
          </cell>
          <cell r="C93">
            <v>42917</v>
          </cell>
          <cell r="D93">
            <v>1.1555635344739357</v>
          </cell>
        </row>
        <row r="94">
          <cell r="B94">
            <v>43313</v>
          </cell>
          <cell r="C94">
            <v>42948</v>
          </cell>
          <cell r="D94">
            <v>1.1580379058575163</v>
          </cell>
        </row>
        <row r="95">
          <cell r="B95">
            <v>43344</v>
          </cell>
          <cell r="C95">
            <v>42979</v>
          </cell>
          <cell r="D95">
            <v>1.1605175755337147</v>
          </cell>
        </row>
        <row r="96">
          <cell r="B96">
            <v>43374</v>
          </cell>
          <cell r="C96">
            <v>43009</v>
          </cell>
          <cell r="D96">
            <v>1.1630025548475957</v>
          </cell>
        </row>
        <row r="97">
          <cell r="B97">
            <v>43405</v>
          </cell>
          <cell r="C97">
            <v>43040</v>
          </cell>
          <cell r="D97">
            <v>1.1654928551685177</v>
          </cell>
        </row>
        <row r="98">
          <cell r="B98">
            <v>43435</v>
          </cell>
          <cell r="C98">
            <v>43070</v>
          </cell>
          <cell r="D98">
            <v>1.1679884878901834</v>
          </cell>
        </row>
        <row r="99">
          <cell r="B99">
            <v>43466</v>
          </cell>
          <cell r="C99">
            <v>43101</v>
          </cell>
          <cell r="D99">
            <v>1.1705844909828629</v>
          </cell>
        </row>
        <row r="100">
          <cell r="B100">
            <v>43497</v>
          </cell>
          <cell r="C100">
            <v>43132</v>
          </cell>
          <cell r="D100">
            <v>1.1731862640228725</v>
          </cell>
        </row>
        <row r="101">
          <cell r="B101">
            <v>43525</v>
          </cell>
          <cell r="C101">
            <v>43160</v>
          </cell>
          <cell r="D101">
            <v>1.1757938198346545</v>
          </cell>
        </row>
        <row r="102">
          <cell r="B102">
            <v>43556</v>
          </cell>
          <cell r="C102">
            <v>43191</v>
          </cell>
          <cell r="D102">
            <v>1.1784071712711552</v>
          </cell>
        </row>
        <row r="103">
          <cell r="B103">
            <v>43586</v>
          </cell>
          <cell r="C103">
            <v>43221</v>
          </cell>
          <cell r="D103">
            <v>1.1810263312138887</v>
          </cell>
        </row>
        <row r="104">
          <cell r="B104">
            <v>43617</v>
          </cell>
          <cell r="C104">
            <v>43252</v>
          </cell>
          <cell r="D104">
            <v>1.183651312572999</v>
          </cell>
        </row>
        <row r="105">
          <cell r="B105">
            <v>43647</v>
          </cell>
          <cell r="C105">
            <v>43282</v>
          </cell>
          <cell r="D105">
            <v>1.1862821282873253</v>
          </cell>
        </row>
        <row r="106">
          <cell r="B106">
            <v>43678</v>
          </cell>
          <cell r="C106">
            <v>43313</v>
          </cell>
          <cell r="D106">
            <v>1.1889187913244648</v>
          </cell>
        </row>
        <row r="107">
          <cell r="B107">
            <v>43709</v>
          </cell>
          <cell r="C107">
            <v>43344</v>
          </cell>
          <cell r="D107">
            <v>1.1915613146808366</v>
          </cell>
        </row>
        <row r="108">
          <cell r="B108">
            <v>43739</v>
          </cell>
          <cell r="C108">
            <v>43374</v>
          </cell>
          <cell r="D108">
            <v>1.1942097113817463</v>
          </cell>
        </row>
        <row r="109">
          <cell r="B109">
            <v>43770</v>
          </cell>
          <cell r="C109">
            <v>43405</v>
          </cell>
          <cell r="D109">
            <v>1.1968639944814496</v>
          </cell>
        </row>
        <row r="110">
          <cell r="B110">
            <v>43800</v>
          </cell>
          <cell r="C110">
            <v>43435</v>
          </cell>
          <cell r="D110">
            <v>1.1995241770632175</v>
          </cell>
        </row>
        <row r="111">
          <cell r="B111">
            <v>43831</v>
          </cell>
          <cell r="C111">
            <v>43466</v>
          </cell>
          <cell r="D111">
            <v>1.2020926799703204</v>
          </cell>
        </row>
        <row r="112">
          <cell r="B112">
            <v>43862</v>
          </cell>
          <cell r="C112">
            <v>43497</v>
          </cell>
          <cell r="D112">
            <v>1.2046666827308736</v>
          </cell>
        </row>
        <row r="113">
          <cell r="B113">
            <v>43891</v>
          </cell>
          <cell r="C113">
            <v>43525</v>
          </cell>
          <cell r="D113">
            <v>1.2072461971215378</v>
          </cell>
        </row>
        <row r="114">
          <cell r="B114">
            <v>43922</v>
          </cell>
          <cell r="C114">
            <v>43556</v>
          </cell>
          <cell r="D114">
            <v>1.2098312349441913</v>
          </cell>
        </row>
        <row r="115">
          <cell r="B115">
            <v>43952</v>
          </cell>
          <cell r="C115">
            <v>43586</v>
          </cell>
          <cell r="D115">
            <v>1.2124218080259828</v>
          </cell>
        </row>
        <row r="116">
          <cell r="B116">
            <v>43983</v>
          </cell>
          <cell r="C116">
            <v>43617</v>
          </cell>
          <cell r="D116">
            <v>1.2150179282193865</v>
          </cell>
        </row>
        <row r="117">
          <cell r="B117">
            <v>44013</v>
          </cell>
          <cell r="C117">
            <v>43647</v>
          </cell>
          <cell r="D117">
            <v>1.2176196074022556</v>
          </cell>
        </row>
        <row r="118">
          <cell r="B118">
            <v>44044</v>
          </cell>
          <cell r="C118">
            <v>43678</v>
          </cell>
          <cell r="D118">
            <v>1.2202268574778774</v>
          </cell>
        </row>
        <row r="119">
          <cell r="B119">
            <v>44075</v>
          </cell>
          <cell r="C119">
            <v>43709</v>
          </cell>
          <cell r="D119">
            <v>1.2228396903750269</v>
          </cell>
        </row>
        <row r="120">
          <cell r="B120">
            <v>44105</v>
          </cell>
          <cell r="C120">
            <v>43739</v>
          </cell>
          <cell r="D120">
            <v>1.2254581180480222</v>
          </cell>
        </row>
        <row r="121">
          <cell r="B121">
            <v>44136</v>
          </cell>
          <cell r="C121">
            <v>43770</v>
          </cell>
          <cell r="D121">
            <v>1.2280821524767782</v>
          </cell>
        </row>
        <row r="122">
          <cell r="B122">
            <v>44166</v>
          </cell>
          <cell r="C122">
            <v>43800</v>
          </cell>
          <cell r="D122">
            <v>1.2307118056668627</v>
          </cell>
        </row>
        <row r="123">
          <cell r="B123">
            <v>44197</v>
          </cell>
          <cell r="C123">
            <v>43831</v>
          </cell>
          <cell r="D123">
            <v>1.2330461629776648</v>
          </cell>
        </row>
        <row r="124">
          <cell r="B124">
            <v>44228</v>
          </cell>
          <cell r="C124">
            <v>43862</v>
          </cell>
          <cell r="D124">
            <v>1.2353849479895984</v>
          </cell>
        </row>
        <row r="125">
          <cell r="B125">
            <v>44256</v>
          </cell>
          <cell r="C125">
            <v>43891</v>
          </cell>
          <cell r="D125">
            <v>1.2377281691009225</v>
          </cell>
        </row>
        <row r="126">
          <cell r="B126">
            <v>44287</v>
          </cell>
          <cell r="C126">
            <v>43922</v>
          </cell>
          <cell r="D126">
            <v>1.2400758347258256</v>
          </cell>
        </row>
        <row r="127">
          <cell r="B127">
            <v>44317</v>
          </cell>
          <cell r="C127">
            <v>43952</v>
          </cell>
          <cell r="D127">
            <v>1.2424279532944558</v>
          </cell>
        </row>
        <row r="128">
          <cell r="B128">
            <v>44348</v>
          </cell>
          <cell r="C128">
            <v>43983</v>
          </cell>
          <cell r="D128">
            <v>1.244784533252951</v>
          </cell>
        </row>
        <row r="129">
          <cell r="B129">
            <v>44378</v>
          </cell>
          <cell r="C129">
            <v>44013</v>
          </cell>
          <cell r="D129">
            <v>1.2471455830634695</v>
          </cell>
        </row>
        <row r="130">
          <cell r="B130">
            <v>44409</v>
          </cell>
          <cell r="C130">
            <v>44044</v>
          </cell>
          <cell r="D130">
            <v>1.2495111112042201</v>
          </cell>
        </row>
        <row r="131">
          <cell r="B131">
            <v>44440</v>
          </cell>
          <cell r="C131">
            <v>44075</v>
          </cell>
          <cell r="D131">
            <v>1.2518811261694927</v>
          </cell>
        </row>
        <row r="132">
          <cell r="B132">
            <v>44470</v>
          </cell>
          <cell r="C132">
            <v>44105</v>
          </cell>
          <cell r="D132">
            <v>1.2542556364696889</v>
          </cell>
        </row>
        <row r="133">
          <cell r="B133">
            <v>44501</v>
          </cell>
          <cell r="C133">
            <v>44136</v>
          </cell>
          <cell r="D133">
            <v>1.2566346506313524</v>
          </cell>
        </row>
        <row r="134">
          <cell r="B134">
            <v>44531</v>
          </cell>
          <cell r="C134">
            <v>44166</v>
          </cell>
          <cell r="D134">
            <v>1.2590181771971996</v>
          </cell>
        </row>
        <row r="135">
          <cell r="B135">
            <v>44562</v>
          </cell>
          <cell r="C135">
            <v>44197</v>
          </cell>
          <cell r="D135">
            <v>1.2613034248137942</v>
          </cell>
        </row>
        <row r="136">
          <cell r="B136">
            <v>44593</v>
          </cell>
          <cell r="C136">
            <v>44228</v>
          </cell>
          <cell r="D136">
            <v>1.2635928203900957</v>
          </cell>
        </row>
        <row r="137">
          <cell r="B137">
            <v>44621</v>
          </cell>
          <cell r="C137">
            <v>44256</v>
          </cell>
          <cell r="D137">
            <v>1.2658863714550779</v>
          </cell>
        </row>
        <row r="138">
          <cell r="B138">
            <v>44652</v>
          </cell>
          <cell r="C138">
            <v>44287</v>
          </cell>
          <cell r="D138">
            <v>1.2681840855513806</v>
          </cell>
        </row>
        <row r="139">
          <cell r="B139">
            <v>44682</v>
          </cell>
          <cell r="C139">
            <v>44317</v>
          </cell>
          <cell r="D139">
            <v>1.2704859702353344</v>
          </cell>
        </row>
        <row r="140">
          <cell r="B140">
            <v>44713</v>
          </cell>
          <cell r="C140">
            <v>44348</v>
          </cell>
          <cell r="D140">
            <v>1.2727920330769851</v>
          </cell>
        </row>
        <row r="141">
          <cell r="B141">
            <v>44743</v>
          </cell>
          <cell r="C141">
            <v>44378</v>
          </cell>
          <cell r="D141">
            <v>1.2751022816601192</v>
          </cell>
        </row>
        <row r="142">
          <cell r="B142">
            <v>44774</v>
          </cell>
          <cell r="C142">
            <v>44409</v>
          </cell>
          <cell r="D142">
            <v>1.2774167235822884</v>
          </cell>
        </row>
        <row r="143">
          <cell r="B143">
            <v>44805</v>
          </cell>
          <cell r="C143">
            <v>44440</v>
          </cell>
          <cell r="D143">
            <v>1.2797353664548348</v>
          </cell>
        </row>
        <row r="144">
          <cell r="B144">
            <v>44835</v>
          </cell>
          <cell r="C144">
            <v>44470</v>
          </cell>
          <cell r="D144">
            <v>1.2820582179029159</v>
          </cell>
        </row>
        <row r="145">
          <cell r="B145">
            <v>44866</v>
          </cell>
          <cell r="C145">
            <v>44501</v>
          </cell>
          <cell r="D145">
            <v>1.2843852855655293</v>
          </cell>
        </row>
        <row r="146">
          <cell r="B146">
            <v>44896</v>
          </cell>
          <cell r="C146">
            <v>44531</v>
          </cell>
          <cell r="D146">
            <v>1.2867165770955389</v>
          </cell>
        </row>
        <row r="147">
          <cell r="B147">
            <v>44927</v>
          </cell>
          <cell r="C147">
            <v>44562</v>
          </cell>
          <cell r="D147">
            <v>1.2890521001596986</v>
          </cell>
        </row>
        <row r="148">
          <cell r="B148">
            <v>44958</v>
          </cell>
          <cell r="C148">
            <v>44593</v>
          </cell>
          <cell r="D148">
            <v>1.2913918624386789</v>
          </cell>
        </row>
        <row r="149">
          <cell r="B149">
            <v>44986</v>
          </cell>
          <cell r="C149">
            <v>44621</v>
          </cell>
          <cell r="D149">
            <v>1.2937358716270908</v>
          </cell>
        </row>
        <row r="150">
          <cell r="B150">
            <v>45017</v>
          </cell>
          <cell r="C150">
            <v>44652</v>
          </cell>
          <cell r="D150">
            <v>1.2960841354335122</v>
          </cell>
        </row>
        <row r="151">
          <cell r="B151">
            <v>45047</v>
          </cell>
          <cell r="C151">
            <v>44682</v>
          </cell>
          <cell r="D151">
            <v>1.298436661580513</v>
          </cell>
        </row>
        <row r="152">
          <cell r="B152">
            <v>45078</v>
          </cell>
          <cell r="C152">
            <v>44713</v>
          </cell>
          <cell r="D152">
            <v>1.30079345780468</v>
          </cell>
        </row>
        <row r="153">
          <cell r="B153">
            <v>45108</v>
          </cell>
          <cell r="C153">
            <v>44743</v>
          </cell>
          <cell r="D153">
            <v>1.3031545318566431</v>
          </cell>
        </row>
        <row r="154">
          <cell r="B154">
            <v>45139</v>
          </cell>
          <cell r="C154">
            <v>44774</v>
          </cell>
          <cell r="D154">
            <v>1.3055198915010999</v>
          </cell>
        </row>
        <row r="155">
          <cell r="B155">
            <v>45170</v>
          </cell>
          <cell r="C155">
            <v>44805</v>
          </cell>
          <cell r="D155">
            <v>1.3078895445168424</v>
          </cell>
        </row>
        <row r="156">
          <cell r="B156">
            <v>45200</v>
          </cell>
          <cell r="C156">
            <v>44835</v>
          </cell>
          <cell r="D156">
            <v>1.3102634986967812</v>
          </cell>
        </row>
        <row r="157">
          <cell r="B157">
            <v>45231</v>
          </cell>
          <cell r="C157">
            <v>44866</v>
          </cell>
          <cell r="D157">
            <v>1.3126417618479722</v>
          </cell>
        </row>
        <row r="158">
          <cell r="B158">
            <v>45261</v>
          </cell>
          <cell r="C158">
            <v>44896</v>
          </cell>
          <cell r="D158">
            <v>1.3150243417916421</v>
          </cell>
        </row>
        <row r="159">
          <cell r="B159">
            <v>45292</v>
          </cell>
          <cell r="C159">
            <v>44927</v>
          </cell>
          <cell r="D159">
            <v>1.3173037771499458</v>
          </cell>
        </row>
        <row r="160">
          <cell r="B160">
            <v>45323</v>
          </cell>
          <cell r="C160">
            <v>44958</v>
          </cell>
          <cell r="D160">
            <v>1.3195871636332497</v>
          </cell>
        </row>
        <row r="161">
          <cell r="B161">
            <v>45352</v>
          </cell>
          <cell r="C161">
            <v>44986</v>
          </cell>
          <cell r="D161">
            <v>1.3218745080903502</v>
          </cell>
        </row>
        <row r="162">
          <cell r="B162">
            <v>45383</v>
          </cell>
          <cell r="C162">
            <v>45017</v>
          </cell>
          <cell r="D162">
            <v>1.3241658173819153</v>
          </cell>
        </row>
        <row r="163">
          <cell r="B163">
            <v>45413</v>
          </cell>
          <cell r="C163">
            <v>45047</v>
          </cell>
          <cell r="D163">
            <v>1.3264610983805052</v>
          </cell>
        </row>
        <row r="164">
          <cell r="B164">
            <v>45444</v>
          </cell>
          <cell r="C164">
            <v>45078</v>
          </cell>
          <cell r="D164">
            <v>1.3287603579705927</v>
          </cell>
        </row>
        <row r="165">
          <cell r="B165">
            <v>45474</v>
          </cell>
          <cell r="C165">
            <v>45108</v>
          </cell>
          <cell r="D165">
            <v>1.3310636030485841</v>
          </cell>
        </row>
        <row r="166">
          <cell r="B166">
            <v>45505</v>
          </cell>
          <cell r="C166">
            <v>45139</v>
          </cell>
          <cell r="D166">
            <v>1.3333708405228397</v>
          </cell>
        </row>
        <row r="167">
          <cell r="B167">
            <v>45536</v>
          </cell>
          <cell r="C167">
            <v>45170</v>
          </cell>
          <cell r="D167">
            <v>1.3356820773136948</v>
          </cell>
        </row>
        <row r="168">
          <cell r="B168">
            <v>45566</v>
          </cell>
          <cell r="C168">
            <v>45200</v>
          </cell>
          <cell r="D168">
            <v>1.3379973203534803</v>
          </cell>
        </row>
        <row r="169">
          <cell r="B169">
            <v>45597</v>
          </cell>
          <cell r="C169">
            <v>45231</v>
          </cell>
          <cell r="D169">
            <v>1.340316576586543</v>
          </cell>
        </row>
        <row r="170">
          <cell r="B170">
            <v>45627</v>
          </cell>
          <cell r="C170">
            <v>45261</v>
          </cell>
          <cell r="D170">
            <v>1.3426398529692674</v>
          </cell>
        </row>
        <row r="171">
          <cell r="B171">
            <v>45658</v>
          </cell>
          <cell r="C171">
            <v>45292</v>
          </cell>
          <cell r="D171">
            <v>1.3449671564700956</v>
          </cell>
        </row>
        <row r="172">
          <cell r="B172">
            <v>45689</v>
          </cell>
          <cell r="C172">
            <v>45323</v>
          </cell>
          <cell r="D172">
            <v>1.3472984940695489</v>
          </cell>
        </row>
        <row r="173">
          <cell r="B173">
            <v>45717</v>
          </cell>
          <cell r="C173">
            <v>45352</v>
          </cell>
          <cell r="D173">
            <v>1.3496338727602486</v>
          </cell>
        </row>
        <row r="174">
          <cell r="B174">
            <v>45748</v>
          </cell>
          <cell r="C174">
            <v>45383</v>
          </cell>
          <cell r="D174">
            <v>1.3519732995469367</v>
          </cell>
        </row>
        <row r="175">
          <cell r="B175">
            <v>45778</v>
          </cell>
          <cell r="C175">
            <v>45413</v>
          </cell>
          <cell r="D175">
            <v>1.3543167814464969</v>
          </cell>
        </row>
        <row r="176">
          <cell r="B176">
            <v>45809</v>
          </cell>
          <cell r="C176">
            <v>45444</v>
          </cell>
          <cell r="D176">
            <v>1.3566643254879762</v>
          </cell>
        </row>
        <row r="177">
          <cell r="B177">
            <v>45839</v>
          </cell>
          <cell r="C177">
            <v>45474</v>
          </cell>
          <cell r="D177">
            <v>1.3590159387126055</v>
          </cell>
        </row>
        <row r="178">
          <cell r="B178">
            <v>45870</v>
          </cell>
          <cell r="C178">
            <v>45505</v>
          </cell>
          <cell r="D178">
            <v>1.3613716281738206</v>
          </cell>
        </row>
        <row r="179">
          <cell r="B179">
            <v>45901</v>
          </cell>
          <cell r="C179">
            <v>45536</v>
          </cell>
          <cell r="D179">
            <v>1.3637314009372838</v>
          </cell>
        </row>
        <row r="180">
          <cell r="B180">
            <v>45931</v>
          </cell>
          <cell r="C180">
            <v>45566</v>
          </cell>
          <cell r="D180">
            <v>1.3660952640809048</v>
          </cell>
        </row>
        <row r="181">
          <cell r="B181">
            <v>45962</v>
          </cell>
          <cell r="C181">
            <v>45597</v>
          </cell>
          <cell r="D181">
            <v>1.3684632246948618</v>
          </cell>
        </row>
        <row r="182">
          <cell r="B182">
            <v>45992</v>
          </cell>
          <cell r="C182">
            <v>45627</v>
          </cell>
          <cell r="D182">
            <v>1.3708352898816232</v>
          </cell>
        </row>
        <row r="183">
          <cell r="B183">
            <v>46023</v>
          </cell>
          <cell r="C183">
            <v>45658</v>
          </cell>
          <cell r="D183">
            <v>1.3732114667559687</v>
          </cell>
        </row>
        <row r="184">
          <cell r="B184">
            <v>46054</v>
          </cell>
          <cell r="C184">
            <v>45689</v>
          </cell>
          <cell r="D184">
            <v>1.3755917624450105</v>
          </cell>
        </row>
        <row r="185">
          <cell r="B185">
            <v>46082</v>
          </cell>
          <cell r="C185">
            <v>45717</v>
          </cell>
          <cell r="D185">
            <v>1.3779761840882148</v>
          </cell>
        </row>
        <row r="186">
          <cell r="B186">
            <v>46113</v>
          </cell>
          <cell r="C186">
            <v>45748</v>
          </cell>
          <cell r="D186">
            <v>1.3803647388374232</v>
          </cell>
        </row>
        <row r="187">
          <cell r="B187">
            <v>46143</v>
          </cell>
          <cell r="C187">
            <v>45778</v>
          </cell>
          <cell r="D187">
            <v>1.3827574338568742</v>
          </cell>
        </row>
        <row r="188">
          <cell r="B188">
            <v>46174</v>
          </cell>
          <cell r="C188">
            <v>45809</v>
          </cell>
          <cell r="D188">
            <v>1.3851542763232247</v>
          </cell>
        </row>
        <row r="189">
          <cell r="B189">
            <v>46204</v>
          </cell>
          <cell r="C189">
            <v>45839</v>
          </cell>
          <cell r="D189">
            <v>1.3875552734255712</v>
          </cell>
        </row>
        <row r="190">
          <cell r="B190">
            <v>46235</v>
          </cell>
          <cell r="C190">
            <v>45870</v>
          </cell>
          <cell r="D190">
            <v>1.3899604323654717</v>
          </cell>
        </row>
        <row r="191">
          <cell r="B191">
            <v>46266</v>
          </cell>
          <cell r="C191">
            <v>45901</v>
          </cell>
          <cell r="D191">
            <v>1.3923697603569676</v>
          </cell>
        </row>
        <row r="192">
          <cell r="B192">
            <v>46296</v>
          </cell>
          <cell r="C192">
            <v>45931</v>
          </cell>
          <cell r="D192">
            <v>1.3947832646266045</v>
          </cell>
        </row>
        <row r="193">
          <cell r="B193">
            <v>46327</v>
          </cell>
          <cell r="C193">
            <v>45962</v>
          </cell>
          <cell r="D193">
            <v>1.3972009524134545</v>
          </cell>
        </row>
        <row r="194">
          <cell r="B194">
            <v>46357</v>
          </cell>
          <cell r="C194">
            <v>45992</v>
          </cell>
          <cell r="D194">
            <v>1.3996228309691381</v>
          </cell>
        </row>
        <row r="195">
          <cell r="B195">
            <v>46388</v>
          </cell>
          <cell r="C195">
            <v>46023</v>
          </cell>
          <cell r="D195">
            <v>1.4019344218665073</v>
          </cell>
        </row>
        <row r="196">
          <cell r="B196">
            <v>46419</v>
          </cell>
          <cell r="C196">
            <v>46054</v>
          </cell>
          <cell r="D196">
            <v>1.4042498305441804</v>
          </cell>
        </row>
        <row r="197">
          <cell r="B197">
            <v>46447</v>
          </cell>
          <cell r="C197">
            <v>46082</v>
          </cell>
          <cell r="D197">
            <v>1.4065690633075318</v>
          </cell>
        </row>
        <row r="198">
          <cell r="B198">
            <v>46478</v>
          </cell>
          <cell r="C198">
            <v>46113</v>
          </cell>
          <cell r="D198">
            <v>1.40889212647235</v>
          </cell>
        </row>
        <row r="199">
          <cell r="B199">
            <v>46508</v>
          </cell>
          <cell r="C199">
            <v>46143</v>
          </cell>
          <cell r="D199">
            <v>1.4112190263648543</v>
          </cell>
        </row>
        <row r="200">
          <cell r="B200">
            <v>46539</v>
          </cell>
          <cell r="C200">
            <v>46174</v>
          </cell>
          <cell r="D200">
            <v>1.4135497693217125</v>
          </cell>
        </row>
        <row r="201">
          <cell r="B201">
            <v>46569</v>
          </cell>
          <cell r="C201">
            <v>46204</v>
          </cell>
          <cell r="D201">
            <v>1.4158843616900578</v>
          </cell>
        </row>
        <row r="202">
          <cell r="B202">
            <v>46600</v>
          </cell>
          <cell r="C202">
            <v>46235</v>
          </cell>
          <cell r="D202">
            <v>1.4182228098275065</v>
          </cell>
        </row>
        <row r="203">
          <cell r="B203">
            <v>46631</v>
          </cell>
          <cell r="C203">
            <v>46266</v>
          </cell>
          <cell r="D203">
            <v>1.4205651201021743</v>
          </cell>
        </row>
        <row r="204">
          <cell r="B204">
            <v>46661</v>
          </cell>
          <cell r="C204">
            <v>46296</v>
          </cell>
          <cell r="D204">
            <v>1.4229112988926951</v>
          </cell>
        </row>
        <row r="205">
          <cell r="B205">
            <v>46692</v>
          </cell>
          <cell r="C205">
            <v>46327</v>
          </cell>
          <cell r="D205">
            <v>1.4252613525882372</v>
          </cell>
        </row>
        <row r="206">
          <cell r="B206">
            <v>46722</v>
          </cell>
          <cell r="C206">
            <v>46357</v>
          </cell>
          <cell r="D206">
            <v>1.4276152875885215</v>
          </cell>
        </row>
        <row r="207">
          <cell r="B207">
            <v>46753</v>
          </cell>
          <cell r="C207">
            <v>46388</v>
          </cell>
          <cell r="D207">
            <v>1.4299731103038382</v>
          </cell>
        </row>
        <row r="208">
          <cell r="B208">
            <v>46784</v>
          </cell>
          <cell r="C208">
            <v>46419</v>
          </cell>
          <cell r="D208">
            <v>1.4323348271550647</v>
          </cell>
        </row>
        <row r="209">
          <cell r="B209">
            <v>46813</v>
          </cell>
          <cell r="C209">
            <v>46447</v>
          </cell>
          <cell r="D209">
            <v>1.4347004445736831</v>
          </cell>
        </row>
        <row r="210">
          <cell r="B210">
            <v>46844</v>
          </cell>
          <cell r="C210">
            <v>46478</v>
          </cell>
          <cell r="D210">
            <v>1.4370699690017976</v>
          </cell>
        </row>
        <row r="211">
          <cell r="B211">
            <v>46874</v>
          </cell>
          <cell r="C211">
            <v>46508</v>
          </cell>
          <cell r="D211">
            <v>1.439443406892152</v>
          </cell>
        </row>
        <row r="212">
          <cell r="B212">
            <v>46905</v>
          </cell>
          <cell r="C212">
            <v>46539</v>
          </cell>
          <cell r="D212">
            <v>1.4418207647081474</v>
          </cell>
        </row>
        <row r="213">
          <cell r="B213">
            <v>46935</v>
          </cell>
          <cell r="C213">
            <v>46569</v>
          </cell>
          <cell r="D213">
            <v>1.4442020489238596</v>
          </cell>
        </row>
        <row r="214">
          <cell r="B214">
            <v>46966</v>
          </cell>
          <cell r="C214">
            <v>46600</v>
          </cell>
          <cell r="D214">
            <v>1.4465872660240571</v>
          </cell>
        </row>
        <row r="215">
          <cell r="B215">
            <v>46997</v>
          </cell>
          <cell r="C215">
            <v>46631</v>
          </cell>
          <cell r="D215">
            <v>1.4489764225042183</v>
          </cell>
        </row>
        <row r="216">
          <cell r="B216">
            <v>47027</v>
          </cell>
          <cell r="C216">
            <v>46661</v>
          </cell>
          <cell r="D216">
            <v>1.4513695248705496</v>
          </cell>
        </row>
        <row r="217">
          <cell r="B217">
            <v>47058</v>
          </cell>
          <cell r="C217">
            <v>46692</v>
          </cell>
          <cell r="D217">
            <v>1.4537665796400026</v>
          </cell>
        </row>
        <row r="218">
          <cell r="B218">
            <v>47088</v>
          </cell>
          <cell r="C218">
            <v>46722</v>
          </cell>
          <cell r="D218">
            <v>1.4561675933402924</v>
          </cell>
        </row>
        <row r="219">
          <cell r="B219">
            <v>47119</v>
          </cell>
          <cell r="C219">
            <v>46753</v>
          </cell>
          <cell r="D219">
            <v>1.4585725725099155</v>
          </cell>
        </row>
        <row r="220">
          <cell r="B220">
            <v>47150</v>
          </cell>
          <cell r="C220">
            <v>46784</v>
          </cell>
          <cell r="D220">
            <v>1.4609815236981665</v>
          </cell>
        </row>
        <row r="221">
          <cell r="B221">
            <v>47178</v>
          </cell>
          <cell r="C221">
            <v>46813</v>
          </cell>
          <cell r="D221">
            <v>1.4633944534651573</v>
          </cell>
        </row>
        <row r="222">
          <cell r="B222">
            <v>47209</v>
          </cell>
          <cell r="C222">
            <v>46844</v>
          </cell>
          <cell r="D222">
            <v>1.4658113683818341</v>
          </cell>
        </row>
        <row r="223">
          <cell r="B223">
            <v>47239</v>
          </cell>
          <cell r="C223">
            <v>46874</v>
          </cell>
          <cell r="D223">
            <v>1.4682322750299956</v>
          </cell>
        </row>
        <row r="224">
          <cell r="B224">
            <v>47270</v>
          </cell>
          <cell r="C224">
            <v>46905</v>
          </cell>
          <cell r="D224">
            <v>1.4706571800023109</v>
          </cell>
        </row>
        <row r="225">
          <cell r="B225">
            <v>47300</v>
          </cell>
          <cell r="C225">
            <v>46935</v>
          </cell>
          <cell r="D225">
            <v>1.4730860899023375</v>
          </cell>
        </row>
        <row r="226">
          <cell r="B226">
            <v>47331</v>
          </cell>
          <cell r="C226">
            <v>46966</v>
          </cell>
          <cell r="D226">
            <v>1.4755190113445389</v>
          </cell>
        </row>
        <row r="227">
          <cell r="B227">
            <v>47362</v>
          </cell>
          <cell r="C227">
            <v>46997</v>
          </cell>
          <cell r="D227">
            <v>1.4779559509543034</v>
          </cell>
        </row>
        <row r="228">
          <cell r="B228">
            <v>47392</v>
          </cell>
          <cell r="C228">
            <v>47027</v>
          </cell>
          <cell r="D228">
            <v>1.4803969153679613</v>
          </cell>
        </row>
        <row r="229">
          <cell r="B229">
            <v>47423</v>
          </cell>
          <cell r="C229">
            <v>47058</v>
          </cell>
          <cell r="D229">
            <v>1.4828419112328033</v>
          </cell>
        </row>
        <row r="230">
          <cell r="B230">
            <v>47453</v>
          </cell>
          <cell r="C230">
            <v>47088</v>
          </cell>
          <cell r="D230">
            <v>1.485290945207099</v>
          </cell>
        </row>
        <row r="231">
          <cell r="B231">
            <v>47484</v>
          </cell>
          <cell r="C231">
            <v>47119</v>
          </cell>
          <cell r="D231">
            <v>1.4877440239601145</v>
          </cell>
        </row>
        <row r="232">
          <cell r="B232">
            <v>47515</v>
          </cell>
          <cell r="C232">
            <v>47150</v>
          </cell>
          <cell r="D232">
            <v>1.4902011541721305</v>
          </cell>
        </row>
        <row r="233">
          <cell r="B233">
            <v>47543</v>
          </cell>
          <cell r="C233">
            <v>47178</v>
          </cell>
          <cell r="D233">
            <v>1.4926623425344612</v>
          </cell>
        </row>
        <row r="234">
          <cell r="B234">
            <v>47574</v>
          </cell>
          <cell r="C234">
            <v>47209</v>
          </cell>
          <cell r="D234">
            <v>1.4951275957494716</v>
          </cell>
        </row>
        <row r="235">
          <cell r="B235">
            <v>47604</v>
          </cell>
          <cell r="C235">
            <v>47239</v>
          </cell>
          <cell r="D235">
            <v>1.4975969205305963</v>
          </cell>
        </row>
        <row r="236">
          <cell r="B236">
            <v>47635</v>
          </cell>
          <cell r="C236">
            <v>47270</v>
          </cell>
          <cell r="D236">
            <v>1.500070323602358</v>
          </cell>
        </row>
        <row r="237">
          <cell r="B237">
            <v>47665</v>
          </cell>
          <cell r="C237">
            <v>47300</v>
          </cell>
          <cell r="D237">
            <v>1.5025478117003852</v>
          </cell>
        </row>
        <row r="238">
          <cell r="B238">
            <v>47696</v>
          </cell>
          <cell r="C238">
            <v>47331</v>
          </cell>
          <cell r="D238">
            <v>1.5050293915714308</v>
          </cell>
        </row>
        <row r="239">
          <cell r="B239">
            <v>47727</v>
          </cell>
          <cell r="C239">
            <v>47362</v>
          </cell>
          <cell r="D239">
            <v>1.5075150699733906</v>
          </cell>
        </row>
        <row r="240">
          <cell r="B240">
            <v>47757</v>
          </cell>
          <cell r="C240">
            <v>47392</v>
          </cell>
          <cell r="D240">
            <v>1.5100048536753217</v>
          </cell>
        </row>
        <row r="241">
          <cell r="B241">
            <v>47788</v>
          </cell>
          <cell r="C241">
            <v>47423</v>
          </cell>
          <cell r="D241">
            <v>1.5124987494574607</v>
          </cell>
        </row>
        <row r="242">
          <cell r="B242">
            <v>47818</v>
          </cell>
          <cell r="C242">
            <v>47453</v>
          </cell>
          <cell r="D242">
            <v>1.5149967641112423</v>
          </cell>
        </row>
        <row r="243">
          <cell r="B243">
            <v>47849</v>
          </cell>
          <cell r="C243">
            <v>47484</v>
          </cell>
          <cell r="D243">
            <v>1.5174989044393181</v>
          </cell>
        </row>
        <row r="244">
          <cell r="B244">
            <v>47880</v>
          </cell>
          <cell r="C244">
            <v>47515</v>
          </cell>
          <cell r="D244">
            <v>1.5200051772555745</v>
          </cell>
        </row>
        <row r="245">
          <cell r="B245">
            <v>47908</v>
          </cell>
          <cell r="C245">
            <v>47543</v>
          </cell>
          <cell r="D245">
            <v>1.5225155893851516</v>
          </cell>
        </row>
        <row r="246">
          <cell r="B246">
            <v>47939</v>
          </cell>
          <cell r="C246">
            <v>47574</v>
          </cell>
          <cell r="D246">
            <v>1.5250301476644621</v>
          </cell>
        </row>
        <row r="247">
          <cell r="B247">
            <v>47969</v>
          </cell>
          <cell r="C247">
            <v>47604</v>
          </cell>
          <cell r="D247">
            <v>1.5275488589412094</v>
          </cell>
        </row>
        <row r="248">
          <cell r="B248">
            <v>48000</v>
          </cell>
          <cell r="C248">
            <v>47635</v>
          </cell>
          <cell r="D248">
            <v>1.5300717300744062</v>
          </cell>
        </row>
        <row r="249">
          <cell r="B249">
            <v>48030</v>
          </cell>
          <cell r="C249">
            <v>47665</v>
          </cell>
          <cell r="D249">
            <v>1.5325987679343938</v>
          </cell>
        </row>
        <row r="250">
          <cell r="B250">
            <v>48061</v>
          </cell>
          <cell r="C250">
            <v>47696</v>
          </cell>
          <cell r="D250">
            <v>1.5351299794028601</v>
          </cell>
        </row>
        <row r="251">
          <cell r="B251">
            <v>48092</v>
          </cell>
          <cell r="C251">
            <v>47727</v>
          </cell>
          <cell r="D251">
            <v>1.537665371372859</v>
          </cell>
        </row>
        <row r="252">
          <cell r="B252">
            <v>48122</v>
          </cell>
          <cell r="C252">
            <v>47757</v>
          </cell>
          <cell r="D252">
            <v>1.5402049507488287</v>
          </cell>
        </row>
        <row r="253">
          <cell r="B253">
            <v>48153</v>
          </cell>
          <cell r="C253">
            <v>47788</v>
          </cell>
          <cell r="D253">
            <v>1.5427487244466105</v>
          </cell>
        </row>
        <row r="254">
          <cell r="B254">
            <v>48183</v>
          </cell>
          <cell r="C254">
            <v>47818</v>
          </cell>
          <cell r="D254">
            <v>1.5452966993934678</v>
          </cell>
        </row>
        <row r="255">
          <cell r="B255">
            <v>48214</v>
          </cell>
          <cell r="C255">
            <v>47849</v>
          </cell>
          <cell r="D255">
            <v>1.5478488825281052</v>
          </cell>
        </row>
        <row r="256">
          <cell r="B256">
            <v>48245</v>
          </cell>
          <cell r="C256">
            <v>47880</v>
          </cell>
          <cell r="D256">
            <v>1.5504052808006867</v>
          </cell>
        </row>
        <row r="257">
          <cell r="B257">
            <v>48274</v>
          </cell>
          <cell r="C257">
            <v>47908</v>
          </cell>
          <cell r="D257">
            <v>1.5529659011728556</v>
          </cell>
        </row>
        <row r="258">
          <cell r="B258">
            <v>48305</v>
          </cell>
          <cell r="C258">
            <v>47939</v>
          </cell>
          <cell r="D258">
            <v>1.5555307506177525</v>
          </cell>
        </row>
        <row r="259">
          <cell r="B259">
            <v>48335</v>
          </cell>
          <cell r="C259">
            <v>47969</v>
          </cell>
          <cell r="D259">
            <v>1.5580998361200347</v>
          </cell>
        </row>
        <row r="260">
          <cell r="B260">
            <v>48366</v>
          </cell>
          <cell r="C260">
            <v>48000</v>
          </cell>
          <cell r="D260">
            <v>1.5606731646758956</v>
          </cell>
        </row>
        <row r="261">
          <cell r="B261">
            <v>48396</v>
          </cell>
          <cell r="C261">
            <v>48030</v>
          </cell>
          <cell r="D261">
            <v>1.5632507432930829</v>
          </cell>
        </row>
        <row r="262">
          <cell r="B262">
            <v>48427</v>
          </cell>
          <cell r="C262">
            <v>48061</v>
          </cell>
          <cell r="D262">
            <v>1.5658325789909187</v>
          </cell>
        </row>
        <row r="263">
          <cell r="B263">
            <v>48458</v>
          </cell>
          <cell r="C263">
            <v>48092</v>
          </cell>
          <cell r="D263">
            <v>1.5684186788003176</v>
          </cell>
        </row>
        <row r="264">
          <cell r="B264">
            <v>48488</v>
          </cell>
          <cell r="C264">
            <v>48122</v>
          </cell>
          <cell r="D264">
            <v>1.5710090497638067</v>
          </cell>
        </row>
        <row r="265">
          <cell r="B265">
            <v>48519</v>
          </cell>
          <cell r="C265">
            <v>48153</v>
          </cell>
          <cell r="D265">
            <v>1.5736036989355442</v>
          </cell>
        </row>
        <row r="266">
          <cell r="B266">
            <v>48549</v>
          </cell>
          <cell r="C266">
            <v>48183</v>
          </cell>
          <cell r="D266">
            <v>1.5762026333813386</v>
          </cell>
        </row>
        <row r="267">
          <cell r="B267">
            <v>48580</v>
          </cell>
          <cell r="C267">
            <v>48214</v>
          </cell>
          <cell r="D267">
            <v>1.5788058601786685</v>
          </cell>
        </row>
        <row r="268">
          <cell r="B268">
            <v>48611</v>
          </cell>
          <cell r="C268">
            <v>48245</v>
          </cell>
          <cell r="D268">
            <v>1.5814133864167017</v>
          </cell>
        </row>
        <row r="269">
          <cell r="B269">
            <v>48639</v>
          </cell>
          <cell r="C269">
            <v>48274</v>
          </cell>
          <cell r="D269">
            <v>1.5840252191963138</v>
          </cell>
        </row>
        <row r="270">
          <cell r="B270">
            <v>48670</v>
          </cell>
          <cell r="C270">
            <v>48305</v>
          </cell>
          <cell r="D270">
            <v>1.5866413656301086</v>
          </cell>
        </row>
        <row r="271">
          <cell r="B271">
            <v>48700</v>
          </cell>
          <cell r="C271">
            <v>48335</v>
          </cell>
          <cell r="D271">
            <v>1.5892618328424364</v>
          </cell>
        </row>
        <row r="272">
          <cell r="B272">
            <v>48731</v>
          </cell>
          <cell r="C272">
            <v>48366</v>
          </cell>
          <cell r="D272">
            <v>1.5918866279694144</v>
          </cell>
        </row>
        <row r="273">
          <cell r="B273">
            <v>48761</v>
          </cell>
          <cell r="C273">
            <v>48396</v>
          </cell>
          <cell r="D273">
            <v>1.5945157581589455</v>
          </cell>
        </row>
        <row r="274">
          <cell r="B274">
            <v>48792</v>
          </cell>
          <cell r="C274">
            <v>48427</v>
          </cell>
          <cell r="D274">
            <v>1.597149230570738</v>
          </cell>
        </row>
        <row r="275">
          <cell r="B275">
            <v>48823</v>
          </cell>
          <cell r="C275">
            <v>48458</v>
          </cell>
          <cell r="D275">
            <v>1.5997870523763249</v>
          </cell>
        </row>
        <row r="276">
          <cell r="B276">
            <v>48853</v>
          </cell>
          <cell r="C276">
            <v>48488</v>
          </cell>
          <cell r="D276">
            <v>1.6024292307590837</v>
          </cell>
        </row>
        <row r="277">
          <cell r="B277">
            <v>48884</v>
          </cell>
          <cell r="C277">
            <v>48519</v>
          </cell>
          <cell r="D277">
            <v>1.6050757729142557</v>
          </cell>
        </row>
        <row r="278">
          <cell r="B278">
            <v>48914</v>
          </cell>
          <cell r="C278">
            <v>48549</v>
          </cell>
          <cell r="D278">
            <v>1.6077266860489661</v>
          </cell>
        </row>
        <row r="279">
          <cell r="B279">
            <v>48945</v>
          </cell>
          <cell r="C279">
            <v>48580</v>
          </cell>
          <cell r="D279">
            <v>1.6102503510709432</v>
          </cell>
        </row>
        <row r="280">
          <cell r="B280">
            <v>48976</v>
          </cell>
          <cell r="C280">
            <v>48611</v>
          </cell>
          <cell r="D280">
            <v>1.6127779775157158</v>
          </cell>
        </row>
        <row r="281">
          <cell r="B281">
            <v>49004</v>
          </cell>
          <cell r="C281">
            <v>48639</v>
          </cell>
          <cell r="D281">
            <v>1.6153095716015697</v>
          </cell>
        </row>
        <row r="282">
          <cell r="B282">
            <v>49035</v>
          </cell>
          <cell r="C282">
            <v>48670</v>
          </cell>
          <cell r="D282">
            <v>1.6178451395565521</v>
          </cell>
        </row>
        <row r="283">
          <cell r="B283">
            <v>49065</v>
          </cell>
          <cell r="C283">
            <v>48700</v>
          </cell>
          <cell r="D283">
            <v>1.6203846876184855</v>
          </cell>
        </row>
        <row r="284">
          <cell r="B284">
            <v>49096</v>
          </cell>
          <cell r="C284">
            <v>48731</v>
          </cell>
          <cell r="D284">
            <v>1.6229282220349848</v>
          </cell>
        </row>
        <row r="285">
          <cell r="B285">
            <v>49126</v>
          </cell>
          <cell r="C285">
            <v>48761</v>
          </cell>
          <cell r="D285">
            <v>1.6254757490634715</v>
          </cell>
        </row>
        <row r="286">
          <cell r="B286">
            <v>49157</v>
          </cell>
          <cell r="C286">
            <v>48792</v>
          </cell>
          <cell r="D286">
            <v>1.6280272749711893</v>
          </cell>
        </row>
        <row r="287">
          <cell r="B287">
            <v>49188</v>
          </cell>
          <cell r="C287">
            <v>48823</v>
          </cell>
          <cell r="D287">
            <v>1.6305828060352201</v>
          </cell>
        </row>
        <row r="288">
          <cell r="B288">
            <v>49218</v>
          </cell>
          <cell r="C288">
            <v>48853</v>
          </cell>
          <cell r="D288">
            <v>1.6331423485424985</v>
          </cell>
        </row>
        <row r="289">
          <cell r="B289">
            <v>49249</v>
          </cell>
          <cell r="C289">
            <v>48884</v>
          </cell>
          <cell r="D289">
            <v>1.635705908789828</v>
          </cell>
        </row>
        <row r="290">
          <cell r="B290">
            <v>49279</v>
          </cell>
          <cell r="C290">
            <v>48914</v>
          </cell>
          <cell r="D290">
            <v>1.6382734930838965</v>
          </cell>
        </row>
        <row r="291">
          <cell r="B291">
            <v>49310</v>
          </cell>
          <cell r="C291">
            <v>48945</v>
          </cell>
          <cell r="D291">
            <v>1.6408451077412911</v>
          </cell>
        </row>
        <row r="292">
          <cell r="B292">
            <v>49341</v>
          </cell>
          <cell r="C292">
            <v>48976</v>
          </cell>
          <cell r="D292">
            <v>1.6434207590885144</v>
          </cell>
        </row>
        <row r="293">
          <cell r="B293">
            <v>49369</v>
          </cell>
          <cell r="C293">
            <v>49004</v>
          </cell>
          <cell r="D293">
            <v>1.6460004534619996</v>
          </cell>
        </row>
        <row r="294">
          <cell r="B294">
            <v>49400</v>
          </cell>
          <cell r="C294">
            <v>49035</v>
          </cell>
          <cell r="D294">
            <v>1.6485841972081265</v>
          </cell>
        </row>
        <row r="295">
          <cell r="B295">
            <v>49430</v>
          </cell>
          <cell r="C295">
            <v>49065</v>
          </cell>
          <cell r="D295">
            <v>1.6511719966832368</v>
          </cell>
        </row>
        <row r="296">
          <cell r="B296">
            <v>49461</v>
          </cell>
          <cell r="C296">
            <v>49096</v>
          </cell>
          <cell r="D296">
            <v>1.6537638582536496</v>
          </cell>
        </row>
        <row r="297">
          <cell r="B297">
            <v>49491</v>
          </cell>
          <cell r="C297">
            <v>49126</v>
          </cell>
          <cell r="D297">
            <v>1.6563597882956775</v>
          </cell>
        </row>
        <row r="298">
          <cell r="B298">
            <v>49522</v>
          </cell>
          <cell r="C298">
            <v>49157</v>
          </cell>
          <cell r="D298">
            <v>1.6589597931956421</v>
          </cell>
        </row>
        <row r="299">
          <cell r="B299">
            <v>49553</v>
          </cell>
          <cell r="C299">
            <v>49188</v>
          </cell>
          <cell r="D299">
            <v>1.6615638793498895</v>
          </cell>
        </row>
        <row r="300">
          <cell r="B300">
            <v>49583</v>
          </cell>
          <cell r="C300">
            <v>49218</v>
          </cell>
          <cell r="D300">
            <v>1.6641720531648061</v>
          </cell>
        </row>
        <row r="301">
          <cell r="B301">
            <v>49614</v>
          </cell>
          <cell r="C301">
            <v>49249</v>
          </cell>
          <cell r="D301">
            <v>1.6667843210568349</v>
          </cell>
        </row>
        <row r="302">
          <cell r="B302">
            <v>49644</v>
          </cell>
          <cell r="C302">
            <v>49279</v>
          </cell>
          <cell r="D302">
            <v>1.6694006894524906</v>
          </cell>
        </row>
        <row r="303">
          <cell r="B303">
            <v>49675</v>
          </cell>
          <cell r="C303">
            <v>49310</v>
          </cell>
          <cell r="D303">
            <v>1.6721578404166031</v>
          </cell>
        </row>
        <row r="304">
          <cell r="B304">
            <v>49706</v>
          </cell>
          <cell r="C304">
            <v>49341</v>
          </cell>
          <cell r="D304">
            <v>1.6749195450396945</v>
          </cell>
        </row>
        <row r="305">
          <cell r="B305">
            <v>49735</v>
          </cell>
          <cell r="C305">
            <v>49369</v>
          </cell>
          <cell r="D305">
            <v>1.6776858108425028</v>
          </cell>
        </row>
        <row r="306">
          <cell r="B306">
            <v>49766</v>
          </cell>
          <cell r="C306">
            <v>49400</v>
          </cell>
          <cell r="D306">
            <v>1.6804566453581871</v>
          </cell>
        </row>
        <row r="307">
          <cell r="B307">
            <v>49796</v>
          </cell>
          <cell r="C307">
            <v>49430</v>
          </cell>
          <cell r="D307">
            <v>1.6832320561323482</v>
          </cell>
        </row>
        <row r="308">
          <cell r="B308">
            <v>49827</v>
          </cell>
          <cell r="C308">
            <v>49461</v>
          </cell>
          <cell r="D308">
            <v>1.6860120507230492</v>
          </cell>
        </row>
        <row r="309">
          <cell r="B309">
            <v>49857</v>
          </cell>
          <cell r="C309">
            <v>49491</v>
          </cell>
          <cell r="D309">
            <v>1.6887966367008356</v>
          </cell>
        </row>
        <row r="310">
          <cell r="B310">
            <v>49888</v>
          </cell>
          <cell r="C310">
            <v>49522</v>
          </cell>
          <cell r="D310">
            <v>1.6915858216487565</v>
          </cell>
        </row>
        <row r="311">
          <cell r="B311">
            <v>49919</v>
          </cell>
          <cell r="C311">
            <v>49553</v>
          </cell>
          <cell r="D311">
            <v>1.6943796131623849</v>
          </cell>
        </row>
        <row r="312">
          <cell r="B312">
            <v>49949</v>
          </cell>
          <cell r="C312">
            <v>49583</v>
          </cell>
          <cell r="D312">
            <v>1.6971780188498387</v>
          </cell>
        </row>
        <row r="313">
          <cell r="B313">
            <v>49980</v>
          </cell>
          <cell r="C313">
            <v>49614</v>
          </cell>
          <cell r="D313">
            <v>1.699981046331801</v>
          </cell>
        </row>
        <row r="314">
          <cell r="B314">
            <v>50010</v>
          </cell>
          <cell r="C314">
            <v>49644</v>
          </cell>
          <cell r="D314">
            <v>1.7027887032415414</v>
          </cell>
        </row>
        <row r="315">
          <cell r="B315">
            <v>50041</v>
          </cell>
          <cell r="C315">
            <v>49675</v>
          </cell>
          <cell r="D315">
            <v>1.7056009972249362</v>
          </cell>
        </row>
        <row r="316">
          <cell r="B316">
            <v>50072</v>
          </cell>
          <cell r="C316">
            <v>49706</v>
          </cell>
          <cell r="D316">
            <v>1.7084179359404894</v>
          </cell>
        </row>
        <row r="317">
          <cell r="B317">
            <v>50100</v>
          </cell>
          <cell r="C317">
            <v>49735</v>
          </cell>
          <cell r="D317">
            <v>1.7112395270593539</v>
          </cell>
        </row>
        <row r="318">
          <cell r="B318">
            <v>50131</v>
          </cell>
          <cell r="C318">
            <v>49766</v>
          </cell>
          <cell r="D318">
            <v>1.7140657782653519</v>
          </cell>
        </row>
        <row r="319">
          <cell r="B319">
            <v>50161</v>
          </cell>
          <cell r="C319">
            <v>49796</v>
          </cell>
          <cell r="D319">
            <v>1.7168966972549964</v>
          </cell>
        </row>
        <row r="320">
          <cell r="B320">
            <v>50192</v>
          </cell>
          <cell r="C320">
            <v>49827</v>
          </cell>
          <cell r="D320">
            <v>1.7197322917375113</v>
          </cell>
        </row>
        <row r="321">
          <cell r="B321">
            <v>50222</v>
          </cell>
          <cell r="C321">
            <v>49857</v>
          </cell>
          <cell r="D321">
            <v>1.7225725694348535</v>
          </cell>
        </row>
        <row r="322">
          <cell r="B322">
            <v>50253</v>
          </cell>
          <cell r="C322">
            <v>49888</v>
          </cell>
          <cell r="D322">
            <v>1.7254175380817327</v>
          </cell>
        </row>
        <row r="323">
          <cell r="B323">
            <v>50284</v>
          </cell>
          <cell r="C323">
            <v>49919</v>
          </cell>
          <cell r="D323">
            <v>1.7282672054256336</v>
          </cell>
        </row>
        <row r="324">
          <cell r="B324">
            <v>50314</v>
          </cell>
          <cell r="C324">
            <v>49949</v>
          </cell>
          <cell r="D324">
            <v>1.7311215792268364</v>
          </cell>
        </row>
        <row r="325">
          <cell r="B325">
            <v>50345</v>
          </cell>
          <cell r="C325">
            <v>49980</v>
          </cell>
          <cell r="D325">
            <v>1.7339806672584381</v>
          </cell>
        </row>
        <row r="326">
          <cell r="B326">
            <v>50375</v>
          </cell>
          <cell r="C326">
            <v>50010</v>
          </cell>
          <cell r="D326">
            <v>1.7368444773063734</v>
          </cell>
        </row>
        <row r="327">
          <cell r="B327">
            <v>50406</v>
          </cell>
          <cell r="C327">
            <v>50041</v>
          </cell>
          <cell r="D327">
            <v>1.7397130171694359</v>
          </cell>
        </row>
        <row r="328">
          <cell r="B328">
            <v>50437</v>
          </cell>
          <cell r="C328">
            <v>50072</v>
          </cell>
          <cell r="D328">
            <v>1.7425862946593003</v>
          </cell>
        </row>
        <row r="329">
          <cell r="B329">
            <v>50465</v>
          </cell>
          <cell r="C329">
            <v>50100</v>
          </cell>
          <cell r="D329">
            <v>1.745464317600542</v>
          </cell>
        </row>
        <row r="330">
          <cell r="B330">
            <v>50496</v>
          </cell>
          <cell r="C330">
            <v>50131</v>
          </cell>
          <cell r="D330">
            <v>1.74834709383066</v>
          </cell>
        </row>
        <row r="331">
          <cell r="B331">
            <v>50526</v>
          </cell>
          <cell r="C331">
            <v>50161</v>
          </cell>
          <cell r="D331">
            <v>1.7512346312000973</v>
          </cell>
        </row>
        <row r="332">
          <cell r="B332">
            <v>50557</v>
          </cell>
          <cell r="C332">
            <v>50192</v>
          </cell>
          <cell r="D332">
            <v>1.7541269375722626</v>
          </cell>
        </row>
        <row r="333">
          <cell r="B333">
            <v>50587</v>
          </cell>
          <cell r="C333">
            <v>50222</v>
          </cell>
          <cell r="D333">
            <v>1.7570240208235515</v>
          </cell>
        </row>
        <row r="334">
          <cell r="B334">
            <v>50618</v>
          </cell>
          <cell r="C334">
            <v>50253</v>
          </cell>
          <cell r="D334">
            <v>1.7599258888433684</v>
          </cell>
        </row>
        <row r="335">
          <cell r="B335">
            <v>50649</v>
          </cell>
          <cell r="C335">
            <v>50284</v>
          </cell>
          <cell r="D335">
            <v>1.7628325495341475</v>
          </cell>
        </row>
        <row r="336">
          <cell r="B336">
            <v>50679</v>
          </cell>
          <cell r="C336">
            <v>50314</v>
          </cell>
          <cell r="D336">
            <v>1.7657440108113744</v>
          </cell>
        </row>
        <row r="337">
          <cell r="B337">
            <v>50710</v>
          </cell>
          <cell r="C337">
            <v>50345</v>
          </cell>
          <cell r="D337">
            <v>1.768660280603608</v>
          </cell>
        </row>
        <row r="338">
          <cell r="B338">
            <v>50740</v>
          </cell>
          <cell r="C338">
            <v>50375</v>
          </cell>
          <cell r="D338">
            <v>1.771581366852502</v>
          </cell>
        </row>
        <row r="339">
          <cell r="B339">
            <v>50771</v>
          </cell>
          <cell r="C339">
            <v>50406</v>
          </cell>
          <cell r="D339">
            <v>1.774362236242746</v>
          </cell>
        </row>
        <row r="340">
          <cell r="B340">
            <v>50802</v>
          </cell>
          <cell r="C340">
            <v>50437</v>
          </cell>
          <cell r="D340">
            <v>1.7771474707921129</v>
          </cell>
        </row>
        <row r="341">
          <cell r="B341">
            <v>50830</v>
          </cell>
          <cell r="C341">
            <v>50465</v>
          </cell>
          <cell r="D341">
            <v>1.7799370773526377</v>
          </cell>
        </row>
        <row r="342">
          <cell r="B342">
            <v>50861</v>
          </cell>
          <cell r="C342">
            <v>50496</v>
          </cell>
          <cell r="D342">
            <v>1.7827310627871109</v>
          </cell>
        </row>
        <row r="343">
          <cell r="B343">
            <v>50891</v>
          </cell>
          <cell r="C343">
            <v>50526</v>
          </cell>
          <cell r="D343">
            <v>1.7855294339690959</v>
          </cell>
        </row>
        <row r="344">
          <cell r="B344">
            <v>50922</v>
          </cell>
          <cell r="C344">
            <v>50557</v>
          </cell>
          <cell r="D344">
            <v>1.7883321977829454</v>
          </cell>
        </row>
        <row r="345">
          <cell r="B345">
            <v>50952</v>
          </cell>
          <cell r="C345">
            <v>50587</v>
          </cell>
          <cell r="D345">
            <v>1.7911393611238184</v>
          </cell>
        </row>
        <row r="346">
          <cell r="B346">
            <v>50983</v>
          </cell>
          <cell r="C346">
            <v>50618</v>
          </cell>
          <cell r="D346">
            <v>1.7939509308976977</v>
          </cell>
        </row>
        <row r="347">
          <cell r="B347">
            <v>51014</v>
          </cell>
          <cell r="C347">
            <v>50649</v>
          </cell>
          <cell r="D347">
            <v>1.7967669140214062</v>
          </cell>
        </row>
        <row r="348">
          <cell r="B348">
            <v>51044</v>
          </cell>
          <cell r="C348">
            <v>50679</v>
          </cell>
          <cell r="D348">
            <v>1.7995873174226242</v>
          </cell>
        </row>
        <row r="349">
          <cell r="B349">
            <v>51075</v>
          </cell>
          <cell r="C349">
            <v>50710</v>
          </cell>
          <cell r="D349">
            <v>1.8024121480399065</v>
          </cell>
        </row>
        <row r="350">
          <cell r="B350">
            <v>51105</v>
          </cell>
          <cell r="C350">
            <v>50740</v>
          </cell>
          <cell r="D350">
            <v>1.8052414128226995</v>
          </cell>
        </row>
        <row r="351">
          <cell r="B351">
            <v>51136</v>
          </cell>
          <cell r="C351">
            <v>50771</v>
          </cell>
          <cell r="D351">
            <v>1.808075118731358</v>
          </cell>
        </row>
        <row r="352">
          <cell r="B352">
            <v>51167</v>
          </cell>
          <cell r="C352">
            <v>50802</v>
          </cell>
          <cell r="D352">
            <v>1.8109132727371628</v>
          </cell>
        </row>
        <row r="353">
          <cell r="B353">
            <v>51196</v>
          </cell>
          <cell r="C353">
            <v>50830</v>
          </cell>
          <cell r="D353">
            <v>1.8137558818223376</v>
          </cell>
        </row>
        <row r="354">
          <cell r="B354">
            <v>51227</v>
          </cell>
          <cell r="C354">
            <v>50861</v>
          </cell>
          <cell r="D354">
            <v>1.8166029529800658</v>
          </cell>
        </row>
        <row r="355">
          <cell r="B355">
            <v>51257</v>
          </cell>
          <cell r="C355">
            <v>50891</v>
          </cell>
          <cell r="D355">
            <v>1.8194544932145085</v>
          </cell>
        </row>
        <row r="356">
          <cell r="B356">
            <v>51288</v>
          </cell>
          <cell r="C356">
            <v>50922</v>
          </cell>
          <cell r="D356">
            <v>1.8223105095408212</v>
          </cell>
        </row>
        <row r="357">
          <cell r="B357">
            <v>51318</v>
          </cell>
          <cell r="C357">
            <v>50952</v>
          </cell>
          <cell r="D357">
            <v>1.8251710089851709</v>
          </cell>
        </row>
        <row r="358">
          <cell r="B358">
            <v>51349</v>
          </cell>
          <cell r="C358">
            <v>50983</v>
          </cell>
          <cell r="D358">
            <v>1.8280359985847539</v>
          </cell>
        </row>
        <row r="359">
          <cell r="B359">
            <v>51380</v>
          </cell>
          <cell r="C359">
            <v>51014</v>
          </cell>
          <cell r="D359">
            <v>1.8309054853878128</v>
          </cell>
        </row>
        <row r="360">
          <cell r="B360">
            <v>51410</v>
          </cell>
          <cell r="C360">
            <v>51044</v>
          </cell>
          <cell r="D360">
            <v>1.8337794764536539</v>
          </cell>
        </row>
        <row r="361">
          <cell r="B361">
            <v>51441</v>
          </cell>
          <cell r="C361">
            <v>51075</v>
          </cell>
          <cell r="D361">
            <v>1.8366579788526645</v>
          </cell>
        </row>
        <row r="362">
          <cell r="B362">
            <v>51471</v>
          </cell>
          <cell r="C362">
            <v>51105</v>
          </cell>
          <cell r="D362">
            <v>1.8395409996663306</v>
          </cell>
        </row>
        <row r="363">
          <cell r="B363">
            <v>51502</v>
          </cell>
          <cell r="C363">
            <v>51136</v>
          </cell>
          <cell r="D363">
            <v>1.8424285459872536</v>
          </cell>
        </row>
        <row r="364">
          <cell r="B364">
            <v>51533</v>
          </cell>
          <cell r="C364">
            <v>51167</v>
          </cell>
          <cell r="D364">
            <v>1.8453206249191687</v>
          </cell>
        </row>
        <row r="365">
          <cell r="B365">
            <v>51561</v>
          </cell>
          <cell r="C365">
            <v>51196</v>
          </cell>
          <cell r="D365">
            <v>1.8482172435769617</v>
          </cell>
        </row>
        <row r="366">
          <cell r="B366">
            <v>51592</v>
          </cell>
          <cell r="C366">
            <v>51227</v>
          </cell>
          <cell r="D366">
            <v>1.8511184090866868</v>
          </cell>
        </row>
        <row r="367">
          <cell r="B367">
            <v>51622</v>
          </cell>
          <cell r="C367">
            <v>51257</v>
          </cell>
          <cell r="D367">
            <v>1.8540241285855839</v>
          </cell>
        </row>
        <row r="368">
          <cell r="B368">
            <v>51653</v>
          </cell>
          <cell r="C368">
            <v>51288</v>
          </cell>
          <cell r="D368">
            <v>1.8569344092220965</v>
          </cell>
        </row>
        <row r="369">
          <cell r="B369">
            <v>51683</v>
          </cell>
          <cell r="C369">
            <v>51318</v>
          </cell>
          <cell r="D369">
            <v>1.8598492581558888</v>
          </cell>
        </row>
        <row r="370">
          <cell r="B370">
            <v>51714</v>
          </cell>
          <cell r="C370">
            <v>51349</v>
          </cell>
          <cell r="D370">
            <v>1.8627686825578638</v>
          </cell>
        </row>
        <row r="371">
          <cell r="B371">
            <v>51745</v>
          </cell>
          <cell r="C371">
            <v>51380</v>
          </cell>
          <cell r="D371">
            <v>1.8656926896101809</v>
          </cell>
        </row>
        <row r="372">
          <cell r="B372">
            <v>51775</v>
          </cell>
          <cell r="C372">
            <v>51410</v>
          </cell>
          <cell r="D372">
            <v>1.868621286506273</v>
          </cell>
        </row>
        <row r="373">
          <cell r="B373">
            <v>51806</v>
          </cell>
          <cell r="C373">
            <v>51441</v>
          </cell>
          <cell r="D373">
            <v>1.8715544804508648</v>
          </cell>
        </row>
        <row r="374">
          <cell r="B374">
            <v>51836</v>
          </cell>
          <cell r="C374">
            <v>51471</v>
          </cell>
          <cell r="D374">
            <v>1.8744922786599905</v>
          </cell>
        </row>
        <row r="375">
          <cell r="B375">
            <v>51867</v>
          </cell>
          <cell r="C375">
            <v>51502</v>
          </cell>
          <cell r="D375">
            <v>1.8774346883610111</v>
          </cell>
        </row>
        <row r="376">
          <cell r="B376">
            <v>51898</v>
          </cell>
          <cell r="C376">
            <v>51533</v>
          </cell>
          <cell r="D376">
            <v>1.8803817167926327</v>
          </cell>
        </row>
        <row r="377">
          <cell r="B377">
            <v>51926</v>
          </cell>
          <cell r="C377">
            <v>51561</v>
          </cell>
          <cell r="D377">
            <v>1.8833333712049238</v>
          </cell>
        </row>
        <row r="378">
          <cell r="B378">
            <v>51957</v>
          </cell>
          <cell r="C378">
            <v>51592</v>
          </cell>
          <cell r="D378">
            <v>1.8862896588593336</v>
          </cell>
        </row>
        <row r="379">
          <cell r="B379">
            <v>51987</v>
          </cell>
          <cell r="C379">
            <v>51622</v>
          </cell>
          <cell r="D379">
            <v>1.8892505870287097</v>
          </cell>
        </row>
        <row r="380">
          <cell r="B380">
            <v>52018</v>
          </cell>
          <cell r="C380">
            <v>51653</v>
          </cell>
          <cell r="D380">
            <v>1.892216162997316</v>
          </cell>
        </row>
        <row r="381">
          <cell r="B381">
            <v>52048</v>
          </cell>
          <cell r="C381">
            <v>51683</v>
          </cell>
          <cell r="D381">
            <v>1.8951863940608504</v>
          </cell>
        </row>
        <row r="382">
          <cell r="B382">
            <v>52079</v>
          </cell>
          <cell r="C382">
            <v>51714</v>
          </cell>
          <cell r="D382">
            <v>1.8981612875264631</v>
          </cell>
        </row>
        <row r="383">
          <cell r="B383">
            <v>52110</v>
          </cell>
          <cell r="C383">
            <v>51745</v>
          </cell>
          <cell r="D383">
            <v>1.9011408507127741</v>
          </cell>
        </row>
        <row r="384">
          <cell r="B384">
            <v>52140</v>
          </cell>
          <cell r="C384">
            <v>51775</v>
          </cell>
          <cell r="D384">
            <v>1.9041250909498919</v>
          </cell>
        </row>
        <row r="385">
          <cell r="B385">
            <v>52171</v>
          </cell>
          <cell r="C385">
            <v>51806</v>
          </cell>
          <cell r="D385">
            <v>1.9071140155794311</v>
          </cell>
        </row>
        <row r="386">
          <cell r="B386">
            <v>52201</v>
          </cell>
          <cell r="C386">
            <v>51836</v>
          </cell>
          <cell r="D386">
            <v>1.91010763195453</v>
          </cell>
        </row>
        <row r="387">
          <cell r="B387">
            <v>52232</v>
          </cell>
          <cell r="C387">
            <v>51867</v>
          </cell>
          <cell r="D387">
            <v>1.9131059474398699</v>
          </cell>
        </row>
        <row r="388">
          <cell r="B388">
            <v>52263</v>
          </cell>
          <cell r="C388">
            <v>51898</v>
          </cell>
          <cell r="D388">
            <v>1.9161089694116924</v>
          </cell>
        </row>
        <row r="389">
          <cell r="B389">
            <v>52291</v>
          </cell>
          <cell r="C389">
            <v>51926</v>
          </cell>
          <cell r="D389">
            <v>1.9191167052578171</v>
          </cell>
        </row>
        <row r="390">
          <cell r="B390">
            <v>52322</v>
          </cell>
          <cell r="C390">
            <v>51957</v>
          </cell>
          <cell r="D390">
            <v>1.9221291623776608</v>
          </cell>
        </row>
        <row r="391">
          <cell r="B391">
            <v>52352</v>
          </cell>
          <cell r="C391">
            <v>51987</v>
          </cell>
          <cell r="D391">
            <v>1.9251463481822553</v>
          </cell>
        </row>
        <row r="392">
          <cell r="B392">
            <v>52383</v>
          </cell>
          <cell r="C392">
            <v>52018</v>
          </cell>
          <cell r="D392">
            <v>1.9281682700942651</v>
          </cell>
        </row>
        <row r="393">
          <cell r="B393">
            <v>52413</v>
          </cell>
          <cell r="C393">
            <v>52048</v>
          </cell>
          <cell r="D393">
            <v>1.9311949355480067</v>
          </cell>
        </row>
        <row r="394">
          <cell r="B394">
            <v>52444</v>
          </cell>
          <cell r="C394">
            <v>52079</v>
          </cell>
          <cell r="D394">
            <v>1.934226351989466</v>
          </cell>
        </row>
        <row r="395">
          <cell r="B395">
            <v>52475</v>
          </cell>
          <cell r="C395">
            <v>52110</v>
          </cell>
          <cell r="D395">
            <v>1.9372625268763171</v>
          </cell>
        </row>
        <row r="396">
          <cell r="B396">
            <v>52505</v>
          </cell>
          <cell r="C396">
            <v>52140</v>
          </cell>
          <cell r="D396">
            <v>1.94030346767794</v>
          </cell>
        </row>
        <row r="397">
          <cell r="B397">
            <v>52536</v>
          </cell>
          <cell r="C397">
            <v>52171</v>
          </cell>
          <cell r="D397">
            <v>1.9433491818754405</v>
          </cell>
        </row>
        <row r="398">
          <cell r="B398">
            <v>52566</v>
          </cell>
          <cell r="C398">
            <v>52201</v>
          </cell>
          <cell r="D398">
            <v>1.9463996769616665</v>
          </cell>
        </row>
        <row r="399">
          <cell r="B399">
            <v>52597</v>
          </cell>
          <cell r="C399">
            <v>52232</v>
          </cell>
          <cell r="D399">
            <v>1.9492954631930419</v>
          </cell>
        </row>
        <row r="400">
          <cell r="B400">
            <v>52628</v>
          </cell>
          <cell r="C400">
            <v>52263</v>
          </cell>
          <cell r="D400">
            <v>1.9521955576751826</v>
          </cell>
        </row>
        <row r="401">
          <cell r="B401">
            <v>52657</v>
          </cell>
          <cell r="C401">
            <v>52291</v>
          </cell>
          <cell r="D401">
            <v>1.9550999668177553</v>
          </cell>
        </row>
        <row r="402">
          <cell r="B402">
            <v>52688</v>
          </cell>
          <cell r="C402">
            <v>52322</v>
          </cell>
          <cell r="D402">
            <v>1.9580086970399628</v>
          </cell>
        </row>
        <row r="403">
          <cell r="B403">
            <v>52718</v>
          </cell>
          <cell r="C403">
            <v>52352</v>
          </cell>
          <cell r="D403">
            <v>1.9609217547705582</v>
          </cell>
        </row>
        <row r="404">
          <cell r="B404">
            <v>52749</v>
          </cell>
          <cell r="C404">
            <v>52383</v>
          </cell>
          <cell r="D404">
            <v>1.9638391464478591</v>
          </cell>
        </row>
        <row r="405">
          <cell r="B405">
            <v>52779</v>
          </cell>
          <cell r="C405">
            <v>52413</v>
          </cell>
          <cell r="D405">
            <v>1.9667608785197617</v>
          </cell>
        </row>
        <row r="406">
          <cell r="B406">
            <v>52810</v>
          </cell>
          <cell r="C406">
            <v>52444</v>
          </cell>
          <cell r="D406">
            <v>1.9696869574437552</v>
          </cell>
        </row>
        <row r="407">
          <cell r="B407">
            <v>52841</v>
          </cell>
          <cell r="C407">
            <v>52475</v>
          </cell>
          <cell r="D407">
            <v>1.9726173896869361</v>
          </cell>
        </row>
        <row r="408">
          <cell r="B408">
            <v>52871</v>
          </cell>
          <cell r="C408">
            <v>52505</v>
          </cell>
          <cell r="D408">
            <v>1.9755521817260224</v>
          </cell>
        </row>
        <row r="409">
          <cell r="B409">
            <v>52902</v>
          </cell>
          <cell r="C409">
            <v>52536</v>
          </cell>
          <cell r="D409">
            <v>1.9784913400473678</v>
          </cell>
        </row>
        <row r="410">
          <cell r="B410">
            <v>52932</v>
          </cell>
          <cell r="C410">
            <v>52566</v>
          </cell>
          <cell r="D410">
            <v>1.9814348711469763</v>
          </cell>
        </row>
        <row r="411">
          <cell r="B411">
            <v>52963</v>
          </cell>
          <cell r="C411">
            <v>52597</v>
          </cell>
          <cell r="D411">
            <v>1.9843827815305164</v>
          </cell>
        </row>
        <row r="412">
          <cell r="B412">
            <v>52994</v>
          </cell>
          <cell r="C412">
            <v>52628</v>
          </cell>
          <cell r="D412">
            <v>1.9873350777133356</v>
          </cell>
        </row>
        <row r="413">
          <cell r="B413">
            <v>53022</v>
          </cell>
          <cell r="C413">
            <v>52657</v>
          </cell>
          <cell r="D413">
            <v>1.9902917662204747</v>
          </cell>
        </row>
        <row r="414">
          <cell r="B414">
            <v>53053</v>
          </cell>
          <cell r="C414">
            <v>52688</v>
          </cell>
          <cell r="D414">
            <v>1.9932528535866818</v>
          </cell>
        </row>
        <row r="415">
          <cell r="B415">
            <v>53083</v>
          </cell>
          <cell r="C415">
            <v>52718</v>
          </cell>
          <cell r="D415">
            <v>1.996218346356428</v>
          </cell>
        </row>
        <row r="416">
          <cell r="B416">
            <v>53114</v>
          </cell>
          <cell r="C416">
            <v>52749</v>
          </cell>
          <cell r="D416">
            <v>1.9991882510839203</v>
          </cell>
        </row>
        <row r="417">
          <cell r="B417">
            <v>53144</v>
          </cell>
          <cell r="C417">
            <v>52779</v>
          </cell>
          <cell r="D417">
            <v>2.0021625743331173</v>
          </cell>
        </row>
        <row r="418">
          <cell r="B418">
            <v>53175</v>
          </cell>
          <cell r="C418">
            <v>52810</v>
          </cell>
          <cell r="D418">
            <v>2.0051413226777428</v>
          </cell>
        </row>
        <row r="419">
          <cell r="B419">
            <v>53206</v>
          </cell>
          <cell r="C419">
            <v>52841</v>
          </cell>
          <cell r="D419">
            <v>2.0081245027013011</v>
          </cell>
        </row>
        <row r="420">
          <cell r="B420">
            <v>53236</v>
          </cell>
          <cell r="C420">
            <v>52871</v>
          </cell>
          <cell r="D420">
            <v>2.0111121209970908</v>
          </cell>
        </row>
        <row r="421">
          <cell r="B421">
            <v>53267</v>
          </cell>
          <cell r="C421">
            <v>52902</v>
          </cell>
          <cell r="D421">
            <v>2.0141041841682203</v>
          </cell>
        </row>
        <row r="422">
          <cell r="B422">
            <v>53297</v>
          </cell>
          <cell r="C422">
            <v>52932</v>
          </cell>
          <cell r="D422">
            <v>2.0171006988276217</v>
          </cell>
        </row>
        <row r="423">
          <cell r="B423">
            <v>53328</v>
          </cell>
          <cell r="C423">
            <v>52963</v>
          </cell>
          <cell r="D423">
            <v>2.0201016715980655</v>
          </cell>
        </row>
        <row r="424">
          <cell r="B424">
            <v>53359</v>
          </cell>
          <cell r="C424">
            <v>52994</v>
          </cell>
          <cell r="D424">
            <v>2.0231071091121753</v>
          </cell>
        </row>
        <row r="425">
          <cell r="B425">
            <v>53387</v>
          </cell>
          <cell r="C425">
            <v>53022</v>
          </cell>
          <cell r="D425">
            <v>2.0261170180124428</v>
          </cell>
        </row>
        <row r="426">
          <cell r="B426">
            <v>53418</v>
          </cell>
          <cell r="C426">
            <v>53053</v>
          </cell>
          <cell r="D426">
            <v>2.0291314049512419</v>
          </cell>
        </row>
        <row r="427">
          <cell r="B427">
            <v>53448</v>
          </cell>
          <cell r="C427">
            <v>53083</v>
          </cell>
          <cell r="D427">
            <v>2.0321502765908432</v>
          </cell>
        </row>
        <row r="428">
          <cell r="B428">
            <v>53479</v>
          </cell>
          <cell r="C428">
            <v>53114</v>
          </cell>
          <cell r="D428">
            <v>2.0351736396034306</v>
          </cell>
        </row>
        <row r="429">
          <cell r="B429">
            <v>53509</v>
          </cell>
          <cell r="C429">
            <v>53144</v>
          </cell>
          <cell r="D429">
            <v>2.0382015006711129</v>
          </cell>
        </row>
        <row r="430">
          <cell r="B430">
            <v>53540</v>
          </cell>
          <cell r="C430">
            <v>53175</v>
          </cell>
          <cell r="D430">
            <v>2.0412338664859417</v>
          </cell>
        </row>
        <row r="431">
          <cell r="B431">
            <v>53571</v>
          </cell>
          <cell r="C431">
            <v>53206</v>
          </cell>
          <cell r="D431">
            <v>2.0442707437499239</v>
          </cell>
        </row>
        <row r="432">
          <cell r="B432">
            <v>53601</v>
          </cell>
          <cell r="C432">
            <v>53236</v>
          </cell>
          <cell r="D432">
            <v>2.047312139175038</v>
          </cell>
        </row>
        <row r="433">
          <cell r="B433">
            <v>53632</v>
          </cell>
          <cell r="C433">
            <v>53267</v>
          </cell>
          <cell r="D433">
            <v>2.0503580594832478</v>
          </cell>
        </row>
        <row r="434">
          <cell r="B434">
            <v>53662</v>
          </cell>
          <cell r="C434">
            <v>53297</v>
          </cell>
          <cell r="D434">
            <v>2.0534085114065186</v>
          </cell>
        </row>
      </sheetData>
      <sheetData sheetId="7">
        <row r="3">
          <cell r="S3" t="str">
            <v>Henry Hub</v>
          </cell>
        </row>
      </sheetData>
      <sheetData sheetId="8">
        <row r="6">
          <cell r="J6" t="str">
            <v>CAPP Compliance/2016</v>
          </cell>
        </row>
      </sheetData>
      <sheetData sheetId="9">
        <row r="63">
          <cell r="B63">
            <v>34.597206115722656</v>
          </cell>
        </row>
      </sheetData>
      <sheetData sheetId="10">
        <row r="104">
          <cell r="A104">
            <v>2007</v>
          </cell>
          <cell r="B104" t="str">
            <v>NOx Price 2007</v>
          </cell>
          <cell r="C104" t="str">
            <v>0</v>
          </cell>
          <cell r="D104" t="str">
            <v>0</v>
          </cell>
          <cell r="E104" t="str">
            <v>0</v>
          </cell>
          <cell r="F104" t="str">
            <v>0</v>
          </cell>
          <cell r="G104" t="str">
            <v>910</v>
          </cell>
          <cell r="H104" t="str">
            <v>749</v>
          </cell>
          <cell r="I104" t="str">
            <v>609</v>
          </cell>
          <cell r="J104" t="str">
            <v>562</v>
          </cell>
          <cell r="K104" t="str">
            <v>674</v>
          </cell>
          <cell r="L104" t="str">
            <v>0</v>
          </cell>
          <cell r="M104" t="str">
            <v>0</v>
          </cell>
          <cell r="N104" t="str">
            <v>0</v>
          </cell>
        </row>
        <row r="105">
          <cell r="A105">
            <v>2008</v>
          </cell>
          <cell r="B105" t="str">
            <v>NOx Price 2008</v>
          </cell>
          <cell r="C105" t="str">
            <v>0</v>
          </cell>
          <cell r="D105" t="str">
            <v>0</v>
          </cell>
          <cell r="E105" t="str">
            <v>0</v>
          </cell>
          <cell r="F105" t="str">
            <v>0</v>
          </cell>
          <cell r="G105" t="str">
            <v>650</v>
          </cell>
          <cell r="H105" t="str">
            <v>650</v>
          </cell>
          <cell r="I105" t="str">
            <v>650</v>
          </cell>
          <cell r="J105" t="str">
            <v>650</v>
          </cell>
          <cell r="K105" t="str">
            <v>650</v>
          </cell>
          <cell r="L105" t="str">
            <v>0</v>
          </cell>
          <cell r="M105" t="str">
            <v>0</v>
          </cell>
          <cell r="N105" t="str">
            <v>0</v>
          </cell>
        </row>
        <row r="106">
          <cell r="A106">
            <v>2009</v>
          </cell>
          <cell r="B106" t="str">
            <v>NOx2009Summer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e">
            <v>#N/A</v>
          </cell>
          <cell r="I106" t="e">
            <v>#N/A</v>
          </cell>
          <cell r="J106" t="e">
            <v>#N/A</v>
          </cell>
          <cell r="K106" t="e">
            <v>#N/A</v>
          </cell>
          <cell r="L106" t="e">
            <v>#N/A</v>
          </cell>
          <cell r="M106" t="e">
            <v>#N/A</v>
          </cell>
          <cell r="N106" t="e">
            <v>#N/A</v>
          </cell>
        </row>
        <row r="107">
          <cell r="A107">
            <v>2010</v>
          </cell>
          <cell r="B107" t="str">
            <v>NOx2010Summer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</row>
        <row r="108">
          <cell r="A108">
            <v>2011</v>
          </cell>
          <cell r="B108" t="str">
            <v>NOx2011Summer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e">
            <v>#N/A</v>
          </cell>
          <cell r="I108" t="e">
            <v>#N/A</v>
          </cell>
          <cell r="J108" t="e">
            <v>#N/A</v>
          </cell>
          <cell r="K108" t="e">
            <v>#N/A</v>
          </cell>
          <cell r="L108" t="e">
            <v>#N/A</v>
          </cell>
          <cell r="M108" t="e">
            <v>#N/A</v>
          </cell>
          <cell r="N108" t="e">
            <v>#N/A</v>
          </cell>
        </row>
        <row r="109">
          <cell r="A109">
            <v>2012</v>
          </cell>
          <cell r="B109" t="str">
            <v>NOx2012Summer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</row>
        <row r="110">
          <cell r="A110">
            <v>2013</v>
          </cell>
          <cell r="B110" t="str">
            <v>NOx2013Summer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e">
            <v>#N/A</v>
          </cell>
          <cell r="I110" t="e">
            <v>#N/A</v>
          </cell>
          <cell r="J110" t="e">
            <v>#N/A</v>
          </cell>
          <cell r="K110" t="e">
            <v>#N/A</v>
          </cell>
          <cell r="L110" t="e">
            <v>#N/A</v>
          </cell>
          <cell r="M110" t="e">
            <v>#N/A</v>
          </cell>
          <cell r="N110" t="e">
            <v>#N/A</v>
          </cell>
        </row>
        <row r="111">
          <cell r="A111">
            <v>2014</v>
          </cell>
          <cell r="B111" t="str">
            <v>NOx2014Summer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e">
            <v>#N/A</v>
          </cell>
          <cell r="I111" t="e">
            <v>#N/A</v>
          </cell>
          <cell r="J111" t="e">
            <v>#N/A</v>
          </cell>
          <cell r="K111" t="e">
            <v>#N/A</v>
          </cell>
          <cell r="L111" t="e">
            <v>#N/A</v>
          </cell>
          <cell r="M111" t="e">
            <v>#N/A</v>
          </cell>
          <cell r="N111" t="e">
            <v>#N/A</v>
          </cell>
        </row>
        <row r="112">
          <cell r="A112">
            <v>2015</v>
          </cell>
          <cell r="B112" t="str">
            <v>NOx2015Summer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</row>
        <row r="113">
          <cell r="A113">
            <v>2016</v>
          </cell>
          <cell r="B113" t="str">
            <v>NOx2016Summer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e">
            <v>#N/A</v>
          </cell>
          <cell r="I113" t="e">
            <v>#N/A</v>
          </cell>
          <cell r="J113" t="e">
            <v>#N/A</v>
          </cell>
          <cell r="K113" t="e">
            <v>#N/A</v>
          </cell>
          <cell r="L113" t="e">
            <v>#N/A</v>
          </cell>
          <cell r="M113" t="e">
            <v>#N/A</v>
          </cell>
          <cell r="N113" t="e">
            <v>#N/A</v>
          </cell>
        </row>
        <row r="114">
          <cell r="A114">
            <v>2017</v>
          </cell>
          <cell r="B114" t="str">
            <v>NOx2017Summer</v>
          </cell>
          <cell r="C114" t="e">
            <v>#N/A</v>
          </cell>
          <cell r="D114" t="e">
            <v>#N/A</v>
          </cell>
          <cell r="E114" t="e">
            <v>#N/A</v>
          </cell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</row>
        <row r="115">
          <cell r="A115">
            <v>2018</v>
          </cell>
          <cell r="B115" t="str">
            <v>NOx2018Summer</v>
          </cell>
          <cell r="C115" t="e">
            <v>#N/A</v>
          </cell>
          <cell r="D115" t="e">
            <v>#N/A</v>
          </cell>
          <cell r="E115" t="e">
            <v>#N/A</v>
          </cell>
          <cell r="F115" t="e">
            <v>#N/A</v>
          </cell>
          <cell r="G115" t="e">
            <v>#N/A</v>
          </cell>
          <cell r="H115" t="e">
            <v>#N/A</v>
          </cell>
          <cell r="I115" t="e">
            <v>#N/A</v>
          </cell>
          <cell r="J115" t="e">
            <v>#N/A</v>
          </cell>
          <cell r="K115" t="e">
            <v>#N/A</v>
          </cell>
          <cell r="L115" t="e">
            <v>#N/A</v>
          </cell>
          <cell r="M115" t="e">
            <v>#N/A</v>
          </cell>
          <cell r="N115" t="e">
            <v>#N/A</v>
          </cell>
        </row>
        <row r="116">
          <cell r="A116">
            <v>2019</v>
          </cell>
          <cell r="B116" t="str">
            <v>NOx2019Summer</v>
          </cell>
          <cell r="C116" t="e">
            <v>#N/A</v>
          </cell>
          <cell r="D116" t="e">
            <v>#N/A</v>
          </cell>
          <cell r="E116" t="e">
            <v>#N/A</v>
          </cell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</row>
        <row r="117">
          <cell r="A117">
            <v>2020</v>
          </cell>
          <cell r="B117" t="str">
            <v>NOx2020Summer</v>
          </cell>
          <cell r="C117" t="e">
            <v>#N/A</v>
          </cell>
          <cell r="D117" t="e">
            <v>#N/A</v>
          </cell>
          <cell r="E117" t="e">
            <v>#N/A</v>
          </cell>
          <cell r="F117" t="e">
            <v>#N/A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 t="e">
            <v>#N/A</v>
          </cell>
          <cell r="M117" t="e">
            <v>#N/A</v>
          </cell>
          <cell r="N117" t="e">
            <v>#N/A</v>
          </cell>
        </row>
        <row r="118">
          <cell r="A118">
            <v>2021</v>
          </cell>
          <cell r="B118" t="str">
            <v>NOx2021Summer</v>
          </cell>
          <cell r="C118" t="e">
            <v>#N/A</v>
          </cell>
          <cell r="D118" t="e">
            <v>#N/A</v>
          </cell>
          <cell r="E118" t="e">
            <v>#N/A</v>
          </cell>
          <cell r="F118" t="e">
            <v>#N/A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 t="e">
            <v>#N/A</v>
          </cell>
          <cell r="M118" t="e">
            <v>#N/A</v>
          </cell>
          <cell r="N118" t="e">
            <v>#N/A</v>
          </cell>
        </row>
        <row r="119">
          <cell r="A119">
            <v>2022</v>
          </cell>
          <cell r="B119" t="str">
            <v>NOx2022Summer</v>
          </cell>
          <cell r="C119" t="e">
            <v>#N/A</v>
          </cell>
          <cell r="D119" t="e">
            <v>#N/A</v>
          </cell>
          <cell r="E119" t="e">
            <v>#N/A</v>
          </cell>
          <cell r="F119" t="e">
            <v>#N/A</v>
          </cell>
          <cell r="G119" t="e">
            <v>#N/A</v>
          </cell>
          <cell r="H119" t="e">
            <v>#N/A</v>
          </cell>
          <cell r="I119" t="e">
            <v>#N/A</v>
          </cell>
          <cell r="J119" t="e">
            <v>#N/A</v>
          </cell>
          <cell r="K119" t="e">
            <v>#N/A</v>
          </cell>
          <cell r="L119" t="e">
            <v>#N/A</v>
          </cell>
          <cell r="M119" t="e">
            <v>#N/A</v>
          </cell>
          <cell r="N119" t="e">
            <v>#N/A</v>
          </cell>
        </row>
        <row r="120">
          <cell r="A120">
            <v>2023</v>
          </cell>
          <cell r="B120" t="str">
            <v>NOx2023Summer</v>
          </cell>
          <cell r="C120" t="e">
            <v>#N/A</v>
          </cell>
          <cell r="D120" t="e">
            <v>#N/A</v>
          </cell>
          <cell r="E120" t="e">
            <v>#N/A</v>
          </cell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</row>
        <row r="121">
          <cell r="A121">
            <v>2024</v>
          </cell>
          <cell r="B121" t="str">
            <v>NOx2024Summer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>
            <v>2025</v>
          </cell>
          <cell r="B122" t="str">
            <v>NOx2025Summer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5">
          <cell r="A125">
            <v>2009</v>
          </cell>
          <cell r="B125" t="str">
            <v>NOx2009Annual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e">
            <v>#N/A</v>
          </cell>
          <cell r="I125" t="e">
            <v>#N/A</v>
          </cell>
          <cell r="J125" t="e">
            <v>#N/A</v>
          </cell>
          <cell r="K125" t="e">
            <v>#N/A</v>
          </cell>
          <cell r="L125" t="e">
            <v>#N/A</v>
          </cell>
          <cell r="M125" t="e">
            <v>#N/A</v>
          </cell>
          <cell r="N125" t="e">
            <v>#N/A</v>
          </cell>
        </row>
        <row r="126">
          <cell r="A126">
            <v>2010</v>
          </cell>
          <cell r="B126" t="str">
            <v>NOx2010Annual</v>
          </cell>
          <cell r="C126" t="e">
            <v>#N/A</v>
          </cell>
          <cell r="D126" t="e">
            <v>#N/A</v>
          </cell>
          <cell r="E126" t="e">
            <v>#N/A</v>
          </cell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</row>
        <row r="127">
          <cell r="A127">
            <v>2011</v>
          </cell>
          <cell r="B127" t="str">
            <v>NOx2011Annual</v>
          </cell>
          <cell r="C127" t="e">
            <v>#N/A</v>
          </cell>
          <cell r="D127" t="e">
            <v>#N/A</v>
          </cell>
          <cell r="E127" t="e">
            <v>#N/A</v>
          </cell>
          <cell r="F127" t="e">
            <v>#N/A</v>
          </cell>
          <cell r="G127" t="e">
            <v>#N/A</v>
          </cell>
          <cell r="H127" t="e">
            <v>#N/A</v>
          </cell>
          <cell r="I127" t="e">
            <v>#N/A</v>
          </cell>
          <cell r="J127" t="e">
            <v>#N/A</v>
          </cell>
          <cell r="K127" t="e">
            <v>#N/A</v>
          </cell>
          <cell r="L127" t="e">
            <v>#N/A</v>
          </cell>
          <cell r="M127" t="e">
            <v>#N/A</v>
          </cell>
          <cell r="N127" t="e">
            <v>#N/A</v>
          </cell>
        </row>
        <row r="128">
          <cell r="A128">
            <v>2012</v>
          </cell>
          <cell r="B128" t="str">
            <v>NOx2012Annual</v>
          </cell>
          <cell r="C128" t="e">
            <v>#N/A</v>
          </cell>
          <cell r="D128" t="e">
            <v>#N/A</v>
          </cell>
          <cell r="E128" t="e">
            <v>#N/A</v>
          </cell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</row>
        <row r="129">
          <cell r="A129">
            <v>2013</v>
          </cell>
          <cell r="B129" t="str">
            <v>NOx2013Annual</v>
          </cell>
          <cell r="C129" t="e">
            <v>#N/A</v>
          </cell>
          <cell r="D129" t="e">
            <v>#N/A</v>
          </cell>
          <cell r="E129" t="e">
            <v>#N/A</v>
          </cell>
          <cell r="F129" t="e">
            <v>#N/A</v>
          </cell>
          <cell r="G129" t="e">
            <v>#N/A</v>
          </cell>
          <cell r="H129" t="e">
            <v>#N/A</v>
          </cell>
          <cell r="I129" t="e">
            <v>#N/A</v>
          </cell>
          <cell r="J129" t="e">
            <v>#N/A</v>
          </cell>
          <cell r="K129" t="e">
            <v>#N/A</v>
          </cell>
          <cell r="L129" t="e">
            <v>#N/A</v>
          </cell>
          <cell r="M129" t="e">
            <v>#N/A</v>
          </cell>
          <cell r="N129" t="e">
            <v>#N/A</v>
          </cell>
        </row>
        <row r="130">
          <cell r="A130">
            <v>2014</v>
          </cell>
          <cell r="B130" t="str">
            <v>NOx2014Annual</v>
          </cell>
          <cell r="C130" t="e">
            <v>#N/A</v>
          </cell>
          <cell r="D130" t="e">
            <v>#N/A</v>
          </cell>
          <cell r="E130" t="e">
            <v>#N/A</v>
          </cell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</row>
        <row r="131">
          <cell r="A131">
            <v>2015</v>
          </cell>
          <cell r="B131" t="str">
            <v>NOx2015Annual</v>
          </cell>
          <cell r="C131" t="e">
            <v>#N/A</v>
          </cell>
          <cell r="D131" t="e">
            <v>#N/A</v>
          </cell>
          <cell r="E131" t="e">
            <v>#N/A</v>
          </cell>
          <cell r="F131" t="e">
            <v>#N/A</v>
          </cell>
          <cell r="G131" t="e">
            <v>#N/A</v>
          </cell>
          <cell r="H131" t="e">
            <v>#N/A</v>
          </cell>
          <cell r="I131" t="e">
            <v>#N/A</v>
          </cell>
          <cell r="J131" t="e">
            <v>#N/A</v>
          </cell>
          <cell r="K131" t="e">
            <v>#N/A</v>
          </cell>
          <cell r="L131" t="e">
            <v>#N/A</v>
          </cell>
          <cell r="M131" t="e">
            <v>#N/A</v>
          </cell>
          <cell r="N131" t="e">
            <v>#N/A</v>
          </cell>
        </row>
        <row r="132">
          <cell r="A132">
            <v>2016</v>
          </cell>
          <cell r="B132" t="str">
            <v>NOx2016Annual</v>
          </cell>
          <cell r="C132" t="e">
            <v>#N/A</v>
          </cell>
          <cell r="D132" t="e">
            <v>#N/A</v>
          </cell>
          <cell r="E132" t="e">
            <v>#N/A</v>
          </cell>
          <cell r="F132" t="e">
            <v>#N/A</v>
          </cell>
          <cell r="G132" t="e">
            <v>#N/A</v>
          </cell>
          <cell r="H132" t="e">
            <v>#N/A</v>
          </cell>
          <cell r="I132" t="e">
            <v>#N/A</v>
          </cell>
          <cell r="J132" t="e">
            <v>#N/A</v>
          </cell>
          <cell r="K132" t="e">
            <v>#N/A</v>
          </cell>
          <cell r="L132" t="e">
            <v>#N/A</v>
          </cell>
          <cell r="M132" t="e">
            <v>#N/A</v>
          </cell>
          <cell r="N132" t="e">
            <v>#N/A</v>
          </cell>
        </row>
        <row r="133">
          <cell r="A133">
            <v>2017</v>
          </cell>
          <cell r="B133" t="str">
            <v>NOx2017Annual</v>
          </cell>
          <cell r="C133" t="e">
            <v>#N/A</v>
          </cell>
          <cell r="D133" t="e">
            <v>#N/A</v>
          </cell>
          <cell r="E133" t="e">
            <v>#N/A</v>
          </cell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</row>
        <row r="134">
          <cell r="A134">
            <v>2018</v>
          </cell>
          <cell r="B134" t="str">
            <v>NOx2018Annual</v>
          </cell>
          <cell r="C134" t="e">
            <v>#N/A</v>
          </cell>
          <cell r="D134" t="e">
            <v>#N/A</v>
          </cell>
          <cell r="E134" t="e">
            <v>#N/A</v>
          </cell>
          <cell r="F134" t="e">
            <v>#N/A</v>
          </cell>
          <cell r="G134" t="e">
            <v>#N/A</v>
          </cell>
          <cell r="H134" t="e">
            <v>#N/A</v>
          </cell>
          <cell r="I134" t="e">
            <v>#N/A</v>
          </cell>
          <cell r="J134" t="e">
            <v>#N/A</v>
          </cell>
          <cell r="K134" t="e">
            <v>#N/A</v>
          </cell>
          <cell r="L134" t="e">
            <v>#N/A</v>
          </cell>
          <cell r="M134" t="e">
            <v>#N/A</v>
          </cell>
          <cell r="N134" t="e">
            <v>#N/A</v>
          </cell>
        </row>
        <row r="135">
          <cell r="A135">
            <v>2019</v>
          </cell>
          <cell r="B135" t="str">
            <v>NOx2019Annual</v>
          </cell>
          <cell r="C135" t="e">
            <v>#N/A</v>
          </cell>
          <cell r="D135" t="e">
            <v>#N/A</v>
          </cell>
          <cell r="E135" t="e">
            <v>#N/A</v>
          </cell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</row>
        <row r="136">
          <cell r="A136">
            <v>2020</v>
          </cell>
          <cell r="B136" t="str">
            <v>NOx2020Annual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>
            <v>2021</v>
          </cell>
          <cell r="B137" t="str">
            <v>NOx2021Annual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2022</v>
          </cell>
          <cell r="B138" t="str">
            <v>NOx2022Annual</v>
          </cell>
          <cell r="C138" t="e">
            <v>#N/A</v>
          </cell>
          <cell r="D138" t="e">
            <v>#N/A</v>
          </cell>
          <cell r="E138" t="e">
            <v>#N/A</v>
          </cell>
          <cell r="F138" t="e">
            <v>#N/A</v>
          </cell>
          <cell r="G138" t="e">
            <v>#N/A</v>
          </cell>
          <cell r="H138" t="e">
            <v>#N/A</v>
          </cell>
          <cell r="I138" t="e">
            <v>#N/A</v>
          </cell>
          <cell r="J138" t="e">
            <v>#N/A</v>
          </cell>
          <cell r="K138" t="e">
            <v>#N/A</v>
          </cell>
          <cell r="L138" t="e">
            <v>#N/A</v>
          </cell>
          <cell r="M138" t="e">
            <v>#N/A</v>
          </cell>
          <cell r="N138" t="e">
            <v>#N/A</v>
          </cell>
        </row>
        <row r="139">
          <cell r="A139">
            <v>2023</v>
          </cell>
          <cell r="B139" t="str">
            <v>NOx2023Annual</v>
          </cell>
          <cell r="C139" t="e">
            <v>#N/A</v>
          </cell>
          <cell r="D139" t="e">
            <v>#N/A</v>
          </cell>
          <cell r="E139" t="e">
            <v>#N/A</v>
          </cell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</row>
        <row r="140">
          <cell r="A140">
            <v>2024</v>
          </cell>
          <cell r="B140" t="str">
            <v>NOx2024Annual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>
            <v>2025</v>
          </cell>
          <cell r="B141" t="str">
            <v>NOx2025Annual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4">
          <cell r="A144">
            <v>2009</v>
          </cell>
          <cell r="B144" t="str">
            <v>NOx2009Annual_AEP</v>
          </cell>
          <cell r="C144" t="e">
            <v>#N/A</v>
          </cell>
          <cell r="D144" t="e">
            <v>#N/A</v>
          </cell>
          <cell r="E144" t="e">
            <v>#N/A</v>
          </cell>
          <cell r="F144" t="e">
            <v>#N/A</v>
          </cell>
          <cell r="G144" t="e">
            <v>#N/A</v>
          </cell>
          <cell r="H144" t="e">
            <v>#N/A</v>
          </cell>
          <cell r="I144" t="e">
            <v>#N/A</v>
          </cell>
          <cell r="J144" t="e">
            <v>#N/A</v>
          </cell>
          <cell r="K144" t="e">
            <v>#N/A</v>
          </cell>
          <cell r="L144" t="e">
            <v>#N/A</v>
          </cell>
          <cell r="M144" t="e">
            <v>#N/A</v>
          </cell>
          <cell r="N144" t="e">
            <v>#N/A</v>
          </cell>
        </row>
        <row r="145">
          <cell r="A145">
            <v>2010</v>
          </cell>
          <cell r="B145" t="str">
            <v>NOx2010Annual_AEP</v>
          </cell>
          <cell r="C145" t="e">
            <v>#N/A</v>
          </cell>
          <cell r="D145" t="e">
            <v>#N/A</v>
          </cell>
          <cell r="E145" t="e">
            <v>#N/A</v>
          </cell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</row>
        <row r="146">
          <cell r="A146">
            <v>2011</v>
          </cell>
          <cell r="B146" t="str">
            <v>NOx2011Annual_AEP</v>
          </cell>
          <cell r="C146" t="e">
            <v>#N/A</v>
          </cell>
          <cell r="D146" t="e">
            <v>#N/A</v>
          </cell>
          <cell r="E146" t="e">
            <v>#N/A</v>
          </cell>
          <cell r="F146" t="e">
            <v>#N/A</v>
          </cell>
          <cell r="G146" t="e">
            <v>#N/A</v>
          </cell>
          <cell r="H146" t="e">
            <v>#N/A</v>
          </cell>
          <cell r="I146" t="e">
            <v>#N/A</v>
          </cell>
          <cell r="J146" t="e">
            <v>#N/A</v>
          </cell>
          <cell r="K146" t="e">
            <v>#N/A</v>
          </cell>
          <cell r="L146" t="e">
            <v>#N/A</v>
          </cell>
          <cell r="M146" t="e">
            <v>#N/A</v>
          </cell>
          <cell r="N146" t="e">
            <v>#N/A</v>
          </cell>
        </row>
        <row r="147">
          <cell r="A147">
            <v>2012</v>
          </cell>
          <cell r="B147" t="str">
            <v>NOx2012Annual_AEP</v>
          </cell>
          <cell r="C147" t="e">
            <v>#N/A</v>
          </cell>
          <cell r="D147" t="e">
            <v>#N/A</v>
          </cell>
          <cell r="E147" t="e">
            <v>#N/A</v>
          </cell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</row>
        <row r="148">
          <cell r="A148">
            <v>2013</v>
          </cell>
          <cell r="B148" t="str">
            <v>NOx2013Annual_AEP</v>
          </cell>
          <cell r="C148" t="e">
            <v>#N/A</v>
          </cell>
          <cell r="D148" t="e">
            <v>#N/A</v>
          </cell>
          <cell r="E148" t="e">
            <v>#N/A</v>
          </cell>
          <cell r="F148" t="e">
            <v>#N/A</v>
          </cell>
          <cell r="G148" t="e">
            <v>#N/A</v>
          </cell>
          <cell r="H148" t="e">
            <v>#N/A</v>
          </cell>
          <cell r="I148" t="e">
            <v>#N/A</v>
          </cell>
          <cell r="J148" t="e">
            <v>#N/A</v>
          </cell>
          <cell r="K148" t="e">
            <v>#N/A</v>
          </cell>
          <cell r="L148" t="e">
            <v>#N/A</v>
          </cell>
          <cell r="M148" t="e">
            <v>#N/A</v>
          </cell>
          <cell r="N148" t="e">
            <v>#N/A</v>
          </cell>
        </row>
        <row r="149">
          <cell r="A149">
            <v>2014</v>
          </cell>
          <cell r="B149" t="str">
            <v>NOx2014Annual_AEP</v>
          </cell>
          <cell r="C149" t="e">
            <v>#N/A</v>
          </cell>
          <cell r="D149" t="e">
            <v>#N/A</v>
          </cell>
          <cell r="E149" t="e">
            <v>#N/A</v>
          </cell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</row>
        <row r="150">
          <cell r="A150">
            <v>2015</v>
          </cell>
          <cell r="B150" t="str">
            <v>NOx2015Annual_AEP</v>
          </cell>
          <cell r="C150" t="e">
            <v>#N/A</v>
          </cell>
          <cell r="D150" t="e">
            <v>#N/A</v>
          </cell>
          <cell r="E150" t="e">
            <v>#N/A</v>
          </cell>
          <cell r="F150" t="e">
            <v>#N/A</v>
          </cell>
          <cell r="G150" t="e">
            <v>#N/A</v>
          </cell>
          <cell r="H150" t="e">
            <v>#N/A</v>
          </cell>
          <cell r="I150" t="e">
            <v>#N/A</v>
          </cell>
          <cell r="J150" t="e">
            <v>#N/A</v>
          </cell>
          <cell r="K150" t="e">
            <v>#N/A</v>
          </cell>
          <cell r="L150" t="e">
            <v>#N/A</v>
          </cell>
          <cell r="M150" t="e">
            <v>#N/A</v>
          </cell>
          <cell r="N150" t="e">
            <v>#N/A</v>
          </cell>
        </row>
        <row r="151">
          <cell r="A151">
            <v>2016</v>
          </cell>
          <cell r="B151" t="str">
            <v>NOx2016Annual_AEP</v>
          </cell>
          <cell r="C151" t="e">
            <v>#N/A</v>
          </cell>
          <cell r="D151" t="e">
            <v>#N/A</v>
          </cell>
          <cell r="E151" t="e">
            <v>#N/A</v>
          </cell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</row>
        <row r="152">
          <cell r="A152">
            <v>2017</v>
          </cell>
          <cell r="B152" t="str">
            <v>NOx2017Annual_AEP</v>
          </cell>
          <cell r="C152" t="e">
            <v>#N/A</v>
          </cell>
          <cell r="D152" t="e">
            <v>#N/A</v>
          </cell>
          <cell r="E152" t="e">
            <v>#N/A</v>
          </cell>
          <cell r="F152" t="e">
            <v>#N/A</v>
          </cell>
          <cell r="G152" t="e">
            <v>#N/A</v>
          </cell>
          <cell r="H152" t="e">
            <v>#N/A</v>
          </cell>
          <cell r="I152" t="e">
            <v>#N/A</v>
          </cell>
          <cell r="J152" t="e">
            <v>#N/A</v>
          </cell>
          <cell r="K152" t="e">
            <v>#N/A</v>
          </cell>
          <cell r="L152" t="e">
            <v>#N/A</v>
          </cell>
          <cell r="M152" t="e">
            <v>#N/A</v>
          </cell>
          <cell r="N152" t="e">
            <v>#N/A</v>
          </cell>
        </row>
        <row r="153">
          <cell r="A153">
            <v>2018</v>
          </cell>
          <cell r="B153" t="str">
            <v>NOx2018Annual_AEP</v>
          </cell>
          <cell r="C153" t="e">
            <v>#N/A</v>
          </cell>
          <cell r="D153" t="e">
            <v>#N/A</v>
          </cell>
          <cell r="E153" t="e">
            <v>#N/A</v>
          </cell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</row>
        <row r="154">
          <cell r="A154">
            <v>2019</v>
          </cell>
          <cell r="B154" t="str">
            <v>NOx2019Annual_AEP</v>
          </cell>
          <cell r="C154" t="e">
            <v>#N/A</v>
          </cell>
          <cell r="D154" t="e">
            <v>#N/A</v>
          </cell>
          <cell r="E154" t="e">
            <v>#N/A</v>
          </cell>
          <cell r="F154" t="e">
            <v>#N/A</v>
          </cell>
          <cell r="G154" t="e">
            <v>#N/A</v>
          </cell>
          <cell r="H154" t="e">
            <v>#N/A</v>
          </cell>
          <cell r="I154" t="e">
            <v>#N/A</v>
          </cell>
          <cell r="J154" t="e">
            <v>#N/A</v>
          </cell>
          <cell r="K154" t="e">
            <v>#N/A</v>
          </cell>
          <cell r="L154" t="e">
            <v>#N/A</v>
          </cell>
          <cell r="M154" t="e">
            <v>#N/A</v>
          </cell>
          <cell r="N154" t="e">
            <v>#N/A</v>
          </cell>
        </row>
        <row r="155">
          <cell r="A155">
            <v>2020</v>
          </cell>
          <cell r="B155" t="str">
            <v>NOx2020Annual_AEP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>
            <v>2021</v>
          </cell>
          <cell r="B156" t="str">
            <v>NOx2021Annual_AEP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>
            <v>2022</v>
          </cell>
          <cell r="B157" t="str">
            <v>NOx2022Annual_AEP</v>
          </cell>
          <cell r="C157" t="e">
            <v>#N/A</v>
          </cell>
          <cell r="D157" t="e">
            <v>#N/A</v>
          </cell>
          <cell r="E157" t="e">
            <v>#N/A</v>
          </cell>
          <cell r="F157" t="e">
            <v>#N/A</v>
          </cell>
          <cell r="G157" t="e">
            <v>#N/A</v>
          </cell>
          <cell r="H157" t="e">
            <v>#N/A</v>
          </cell>
          <cell r="I157" t="e">
            <v>#N/A</v>
          </cell>
          <cell r="J157" t="e">
            <v>#N/A</v>
          </cell>
          <cell r="K157" t="e">
            <v>#N/A</v>
          </cell>
          <cell r="L157" t="e">
            <v>#N/A</v>
          </cell>
          <cell r="M157" t="e">
            <v>#N/A</v>
          </cell>
          <cell r="N157" t="e">
            <v>#N/A</v>
          </cell>
        </row>
        <row r="158">
          <cell r="A158">
            <v>2023</v>
          </cell>
          <cell r="B158" t="str">
            <v>NOx2023Annual_AEP</v>
          </cell>
          <cell r="C158" t="e">
            <v>#N/A</v>
          </cell>
          <cell r="D158" t="e">
            <v>#N/A</v>
          </cell>
          <cell r="E158" t="e">
            <v>#N/A</v>
          </cell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</row>
        <row r="159">
          <cell r="A159">
            <v>2024</v>
          </cell>
          <cell r="B159" t="str">
            <v>NOx2024Annual_AEP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2025</v>
          </cell>
          <cell r="B160" t="str">
            <v>NOx2025Annual_AEP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97">
          <cell r="A197">
            <v>2007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>
            <v>2008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2009</v>
          </cell>
          <cell r="C199" t="e">
            <v>#N/A</v>
          </cell>
          <cell r="D199" t="e">
            <v>#N/A</v>
          </cell>
          <cell r="E199" t="e">
            <v>#N/A</v>
          </cell>
          <cell r="F199" t="e">
            <v>#N/A</v>
          </cell>
          <cell r="G199" t="e">
            <v>#N/A</v>
          </cell>
          <cell r="H199" t="e">
            <v>#N/A</v>
          </cell>
          <cell r="I199" t="e">
            <v>#N/A</v>
          </cell>
          <cell r="J199" t="e">
            <v>#N/A</v>
          </cell>
          <cell r="K199" t="e">
            <v>#N/A</v>
          </cell>
          <cell r="L199" t="e">
            <v>#N/A</v>
          </cell>
          <cell r="M199" t="e">
            <v>#N/A</v>
          </cell>
          <cell r="N199" t="e">
            <v>#N/A</v>
          </cell>
        </row>
        <row r="200">
          <cell r="A200">
            <v>2010</v>
          </cell>
          <cell r="C200" t="e">
            <v>#N/A</v>
          </cell>
          <cell r="D200" t="e">
            <v>#N/A</v>
          </cell>
          <cell r="E200" t="e">
            <v>#N/A</v>
          </cell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</row>
        <row r="201">
          <cell r="A201">
            <v>2011</v>
          </cell>
          <cell r="C201" t="e">
            <v>#N/A</v>
          </cell>
          <cell r="D201" t="e">
            <v>#N/A</v>
          </cell>
          <cell r="E201" t="e">
            <v>#N/A</v>
          </cell>
          <cell r="F201" t="e">
            <v>#N/A</v>
          </cell>
          <cell r="G201" t="e">
            <v>#N/A</v>
          </cell>
          <cell r="H201" t="e">
            <v>#N/A</v>
          </cell>
          <cell r="I201" t="e">
            <v>#N/A</v>
          </cell>
          <cell r="J201" t="e">
            <v>#N/A</v>
          </cell>
          <cell r="K201" t="e">
            <v>#N/A</v>
          </cell>
          <cell r="L201" t="e">
            <v>#N/A</v>
          </cell>
          <cell r="M201" t="e">
            <v>#N/A</v>
          </cell>
          <cell r="N201" t="e">
            <v>#N/A</v>
          </cell>
        </row>
        <row r="202">
          <cell r="A202">
            <v>2012</v>
          </cell>
          <cell r="C202" t="e">
            <v>#N/A</v>
          </cell>
          <cell r="D202" t="e">
            <v>#N/A</v>
          </cell>
          <cell r="E202" t="e">
            <v>#N/A</v>
          </cell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</row>
        <row r="203">
          <cell r="A203">
            <v>2013</v>
          </cell>
          <cell r="C203" t="e">
            <v>#N/A</v>
          </cell>
          <cell r="D203" t="e">
            <v>#N/A</v>
          </cell>
          <cell r="E203" t="e">
            <v>#N/A</v>
          </cell>
          <cell r="F203" t="e">
            <v>#N/A</v>
          </cell>
          <cell r="G203" t="e">
            <v>#N/A</v>
          </cell>
          <cell r="H203" t="e">
            <v>#N/A</v>
          </cell>
          <cell r="I203" t="e">
            <v>#N/A</v>
          </cell>
          <cell r="J203" t="e">
            <v>#N/A</v>
          </cell>
          <cell r="K203" t="e">
            <v>#N/A</v>
          </cell>
          <cell r="L203" t="e">
            <v>#N/A</v>
          </cell>
          <cell r="M203" t="e">
            <v>#N/A</v>
          </cell>
          <cell r="N203" t="e">
            <v>#N/A</v>
          </cell>
        </row>
        <row r="204">
          <cell r="A204">
            <v>2014</v>
          </cell>
          <cell r="C204" t="e">
            <v>#N/A</v>
          </cell>
          <cell r="D204" t="e">
            <v>#N/A</v>
          </cell>
          <cell r="E204" t="e">
            <v>#N/A</v>
          </cell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</row>
        <row r="205">
          <cell r="A205">
            <v>2015</v>
          </cell>
          <cell r="C205" t="e">
            <v>#N/A</v>
          </cell>
          <cell r="D205" t="e">
            <v>#N/A</v>
          </cell>
          <cell r="E205" t="e">
            <v>#N/A</v>
          </cell>
          <cell r="F205" t="e">
            <v>#N/A</v>
          </cell>
          <cell r="G205" t="e">
            <v>#N/A</v>
          </cell>
          <cell r="H205" t="e">
            <v>#N/A</v>
          </cell>
          <cell r="I205" t="e">
            <v>#N/A</v>
          </cell>
          <cell r="J205" t="e">
            <v>#N/A</v>
          </cell>
          <cell r="K205" t="e">
            <v>#N/A</v>
          </cell>
          <cell r="L205" t="e">
            <v>#N/A</v>
          </cell>
          <cell r="M205" t="e">
            <v>#N/A</v>
          </cell>
          <cell r="N205" t="e">
            <v>#N/A</v>
          </cell>
        </row>
        <row r="206">
          <cell r="A206">
            <v>2016</v>
          </cell>
          <cell r="C206" t="e">
            <v>#N/A</v>
          </cell>
          <cell r="D206" t="e">
            <v>#N/A</v>
          </cell>
          <cell r="E206" t="e">
            <v>#N/A</v>
          </cell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</row>
        <row r="207">
          <cell r="A207">
            <v>2017</v>
          </cell>
          <cell r="C207" t="e">
            <v>#N/A</v>
          </cell>
          <cell r="D207" t="e">
            <v>#N/A</v>
          </cell>
          <cell r="E207" t="e">
            <v>#N/A</v>
          </cell>
          <cell r="F207" t="e">
            <v>#N/A</v>
          </cell>
          <cell r="G207" t="e">
            <v>#N/A</v>
          </cell>
          <cell r="H207" t="e">
            <v>#N/A</v>
          </cell>
          <cell r="I207" t="e">
            <v>#N/A</v>
          </cell>
          <cell r="J207" t="e">
            <v>#N/A</v>
          </cell>
          <cell r="K207" t="e">
            <v>#N/A</v>
          </cell>
          <cell r="L207" t="e">
            <v>#N/A</v>
          </cell>
          <cell r="M207" t="e">
            <v>#N/A</v>
          </cell>
          <cell r="N207" t="e">
            <v>#N/A</v>
          </cell>
        </row>
        <row r="208">
          <cell r="A208">
            <v>2018</v>
          </cell>
          <cell r="C208" t="e">
            <v>#N/A</v>
          </cell>
          <cell r="D208" t="e">
            <v>#N/A</v>
          </cell>
          <cell r="E208" t="e">
            <v>#N/A</v>
          </cell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</row>
        <row r="209">
          <cell r="A209">
            <v>2019</v>
          </cell>
          <cell r="C209" t="e">
            <v>#N/A</v>
          </cell>
          <cell r="D209" t="e">
            <v>#N/A</v>
          </cell>
          <cell r="E209" t="e">
            <v>#N/A</v>
          </cell>
          <cell r="F209" t="e">
            <v>#N/A</v>
          </cell>
          <cell r="G209" t="e">
            <v>#N/A</v>
          </cell>
          <cell r="H209" t="e">
            <v>#N/A</v>
          </cell>
          <cell r="I209" t="e">
            <v>#N/A</v>
          </cell>
          <cell r="J209" t="e">
            <v>#N/A</v>
          </cell>
          <cell r="K209" t="e">
            <v>#N/A</v>
          </cell>
          <cell r="L209" t="e">
            <v>#N/A</v>
          </cell>
          <cell r="M209" t="e">
            <v>#N/A</v>
          </cell>
          <cell r="N209" t="e">
            <v>#N/A</v>
          </cell>
        </row>
        <row r="210">
          <cell r="A210">
            <v>2020</v>
          </cell>
          <cell r="C210" t="e">
            <v>#N/A</v>
          </cell>
          <cell r="D210" t="e">
            <v>#N/A</v>
          </cell>
          <cell r="E210" t="e">
            <v>#N/A</v>
          </cell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</row>
        <row r="211">
          <cell r="A211">
            <v>2021</v>
          </cell>
          <cell r="C211" t="e">
            <v>#N/A</v>
          </cell>
          <cell r="D211" t="e">
            <v>#N/A</v>
          </cell>
          <cell r="E211" t="e">
            <v>#N/A</v>
          </cell>
          <cell r="F211" t="e">
            <v>#N/A</v>
          </cell>
          <cell r="G211" t="e">
            <v>#N/A</v>
          </cell>
          <cell r="H211" t="e">
            <v>#N/A</v>
          </cell>
          <cell r="I211" t="e">
            <v>#N/A</v>
          </cell>
          <cell r="J211" t="e">
            <v>#N/A</v>
          </cell>
          <cell r="K211" t="e">
            <v>#N/A</v>
          </cell>
          <cell r="L211" t="e">
            <v>#N/A</v>
          </cell>
          <cell r="M211" t="e">
            <v>#N/A</v>
          </cell>
          <cell r="N211" t="e">
            <v>#N/A</v>
          </cell>
        </row>
        <row r="212">
          <cell r="A212">
            <v>2022</v>
          </cell>
          <cell r="C212" t="e">
            <v>#N/A</v>
          </cell>
          <cell r="D212" t="e">
            <v>#N/A</v>
          </cell>
          <cell r="E212" t="e">
            <v>#N/A</v>
          </cell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</row>
        <row r="213">
          <cell r="A213">
            <v>2023</v>
          </cell>
          <cell r="C213" t="e">
            <v>#N/A</v>
          </cell>
          <cell r="D213" t="e">
            <v>#N/A</v>
          </cell>
          <cell r="E213" t="e">
            <v>#N/A</v>
          </cell>
          <cell r="F213" t="e">
            <v>#N/A</v>
          </cell>
          <cell r="G213" t="e">
            <v>#N/A</v>
          </cell>
          <cell r="H213" t="e">
            <v>#N/A</v>
          </cell>
          <cell r="I213" t="e">
            <v>#N/A</v>
          </cell>
          <cell r="J213" t="e">
            <v>#N/A</v>
          </cell>
          <cell r="K213" t="e">
            <v>#N/A</v>
          </cell>
          <cell r="L213" t="e">
            <v>#N/A</v>
          </cell>
          <cell r="M213" t="e">
            <v>#N/A</v>
          </cell>
          <cell r="N213" t="e">
            <v>#N/A</v>
          </cell>
        </row>
        <row r="214">
          <cell r="A214">
            <v>2024</v>
          </cell>
          <cell r="C214">
            <v>2.9200000762939453</v>
          </cell>
          <cell r="D214">
            <v>2.9200000762939453</v>
          </cell>
          <cell r="E214">
            <v>2.9200000762939453</v>
          </cell>
          <cell r="F214">
            <v>2.9199998378753662</v>
          </cell>
          <cell r="G214">
            <v>2.9200003147125244</v>
          </cell>
          <cell r="H214">
            <v>2.9200000762939453</v>
          </cell>
          <cell r="I214">
            <v>2.9199998378753662</v>
          </cell>
          <cell r="J214">
            <v>2.9200000762939453</v>
          </cell>
          <cell r="K214">
            <v>2.9200000762939453</v>
          </cell>
          <cell r="L214">
            <v>2.9200000762939453</v>
          </cell>
          <cell r="M214">
            <v>2.9200003147125244</v>
          </cell>
          <cell r="N214">
            <v>2.9200000762939453</v>
          </cell>
        </row>
        <row r="215">
          <cell r="A215">
            <v>2025</v>
          </cell>
          <cell r="C215">
            <v>5.8499999046325684</v>
          </cell>
          <cell r="D215">
            <v>5.8499999046325684</v>
          </cell>
          <cell r="E215">
            <v>5.8499999046325684</v>
          </cell>
          <cell r="F215">
            <v>5.8499999046325684</v>
          </cell>
          <cell r="G215">
            <v>5.8499999046325684</v>
          </cell>
          <cell r="H215">
            <v>5.8500003814697266</v>
          </cell>
          <cell r="I215">
            <v>5.8500003814697266</v>
          </cell>
          <cell r="J215">
            <v>5.8499999046325684</v>
          </cell>
          <cell r="K215">
            <v>5.8499999046325684</v>
          </cell>
          <cell r="L215">
            <v>5.8499994277954102</v>
          </cell>
          <cell r="M215">
            <v>5.8499999046325684</v>
          </cell>
          <cell r="N215">
            <v>5.8500003814697266</v>
          </cell>
        </row>
        <row r="216">
          <cell r="A216">
            <v>2026</v>
          </cell>
          <cell r="C216">
            <v>8.7699995040893555</v>
          </cell>
          <cell r="D216">
            <v>8.7700004577636719</v>
          </cell>
          <cell r="E216">
            <v>8.7699995040893555</v>
          </cell>
          <cell r="F216">
            <v>8.7700004577636719</v>
          </cell>
          <cell r="G216">
            <v>8.7700004577636719</v>
          </cell>
          <cell r="H216">
            <v>8.7700004577636719</v>
          </cell>
          <cell r="I216">
            <v>8.7699995040893555</v>
          </cell>
          <cell r="J216">
            <v>8.7699995040893555</v>
          </cell>
          <cell r="K216">
            <v>8.7699995040893555</v>
          </cell>
          <cell r="L216">
            <v>8.7699995040893555</v>
          </cell>
          <cell r="M216">
            <v>8.7699995040893555</v>
          </cell>
          <cell r="N216">
            <v>8.7699995040893555</v>
          </cell>
        </row>
        <row r="217">
          <cell r="A217">
            <v>2027</v>
          </cell>
          <cell r="C217">
            <v>11.689999580383301</v>
          </cell>
          <cell r="D217">
            <v>11.689999580383301</v>
          </cell>
          <cell r="E217">
            <v>11.689999580383301</v>
          </cell>
          <cell r="F217">
            <v>11.690000534057617</v>
          </cell>
          <cell r="G217">
            <v>11.690000534057617</v>
          </cell>
          <cell r="H217">
            <v>11.690000534057617</v>
          </cell>
          <cell r="I217">
            <v>11.690000534057617</v>
          </cell>
          <cell r="J217">
            <v>11.690000534057617</v>
          </cell>
          <cell r="K217">
            <v>11.689999580383301</v>
          </cell>
          <cell r="L217">
            <v>11.689999580383301</v>
          </cell>
          <cell r="M217">
            <v>11.690001487731934</v>
          </cell>
          <cell r="N217">
            <v>11.690000534057617</v>
          </cell>
        </row>
        <row r="218">
          <cell r="A218">
            <v>2028</v>
          </cell>
          <cell r="C218">
            <v>14.619999885559082</v>
          </cell>
          <cell r="D218">
            <v>14.619999885559082</v>
          </cell>
          <cell r="E218">
            <v>14.619999885559082</v>
          </cell>
          <cell r="F218">
            <v>14.620000839233398</v>
          </cell>
          <cell r="G218">
            <v>14.619999885559082</v>
          </cell>
          <cell r="H218">
            <v>14.619999885559082</v>
          </cell>
          <cell r="I218">
            <v>14.620000839233398</v>
          </cell>
          <cell r="J218">
            <v>14.619999885559082</v>
          </cell>
          <cell r="K218">
            <v>14.619999885559082</v>
          </cell>
          <cell r="L218">
            <v>14.619999885559082</v>
          </cell>
          <cell r="M218">
            <v>14.620000839233398</v>
          </cell>
          <cell r="N218">
            <v>14.620000839233398</v>
          </cell>
        </row>
        <row r="219">
          <cell r="A219">
            <v>2029</v>
          </cell>
          <cell r="C219">
            <v>17.539999008178711</v>
          </cell>
          <cell r="D219">
            <v>17.540000915527344</v>
          </cell>
          <cell r="E219">
            <v>17.540000915527344</v>
          </cell>
          <cell r="F219">
            <v>17.539999008178711</v>
          </cell>
          <cell r="G219">
            <v>17.539999008178711</v>
          </cell>
          <cell r="H219">
            <v>17.540000915527344</v>
          </cell>
          <cell r="I219">
            <v>17.539999008178711</v>
          </cell>
          <cell r="J219">
            <v>17.539999008178711</v>
          </cell>
          <cell r="K219">
            <v>17.540000915527344</v>
          </cell>
          <cell r="L219">
            <v>17.539999008178711</v>
          </cell>
          <cell r="M219">
            <v>17.539999008178711</v>
          </cell>
          <cell r="N219">
            <v>17.539999008178711</v>
          </cell>
        </row>
        <row r="220">
          <cell r="A220">
            <v>2030</v>
          </cell>
          <cell r="C220">
            <v>20.459999084472656</v>
          </cell>
          <cell r="D220">
            <v>20.459999084472656</v>
          </cell>
          <cell r="E220">
            <v>20.460000991821289</v>
          </cell>
          <cell r="F220">
            <v>20.460000991821289</v>
          </cell>
          <cell r="G220">
            <v>20.460000991821289</v>
          </cell>
          <cell r="H220">
            <v>20.460000991821289</v>
          </cell>
          <cell r="I220">
            <v>20.460000991821289</v>
          </cell>
          <cell r="J220">
            <v>20.459999084472656</v>
          </cell>
          <cell r="K220">
            <v>20.460000991821289</v>
          </cell>
          <cell r="L220">
            <v>20.460000991821289</v>
          </cell>
          <cell r="M220">
            <v>20.459999084472656</v>
          </cell>
          <cell r="N220">
            <v>20.459999084472656</v>
          </cell>
        </row>
        <row r="221">
          <cell r="A221">
            <v>2031</v>
          </cell>
          <cell r="C221">
            <v>23.39000129699707</v>
          </cell>
          <cell r="D221">
            <v>23.39000129699707</v>
          </cell>
          <cell r="E221">
            <v>23.389999389648438</v>
          </cell>
          <cell r="F221">
            <v>23.39000129699707</v>
          </cell>
          <cell r="G221">
            <v>23.389999389648438</v>
          </cell>
          <cell r="H221">
            <v>23.389999389648438</v>
          </cell>
          <cell r="I221">
            <v>23.389999389648438</v>
          </cell>
          <cell r="J221">
            <v>23.39000129699707</v>
          </cell>
          <cell r="K221">
            <v>23.39000129699707</v>
          </cell>
          <cell r="L221">
            <v>23.39000129699707</v>
          </cell>
          <cell r="M221">
            <v>23.389999389648438</v>
          </cell>
          <cell r="N221">
            <v>23.39000129699707</v>
          </cell>
        </row>
        <row r="222">
          <cell r="A222">
            <v>2032</v>
          </cell>
          <cell r="C222">
            <v>26.309999465942383</v>
          </cell>
          <cell r="D222">
            <v>26.309999465942383</v>
          </cell>
          <cell r="E222">
            <v>26.310001373291016</v>
          </cell>
          <cell r="F222">
            <v>26.309999465942383</v>
          </cell>
          <cell r="G222">
            <v>26.309999465942383</v>
          </cell>
          <cell r="H222">
            <v>26.310001373291016</v>
          </cell>
          <cell r="I222">
            <v>26.309999465942383</v>
          </cell>
          <cell r="J222">
            <v>26.310001373291016</v>
          </cell>
          <cell r="K222">
            <v>26.310001373291016</v>
          </cell>
          <cell r="L222">
            <v>26.310001373291016</v>
          </cell>
          <cell r="M222">
            <v>26.310001373291016</v>
          </cell>
          <cell r="N222">
            <v>26.310001373291016</v>
          </cell>
        </row>
        <row r="223">
          <cell r="A223">
            <v>2033</v>
          </cell>
          <cell r="C223">
            <v>26.810001373291016</v>
          </cell>
          <cell r="D223">
            <v>26.810001373291016</v>
          </cell>
          <cell r="E223">
            <v>26.809999465942383</v>
          </cell>
          <cell r="F223">
            <v>26.80999755859375</v>
          </cell>
          <cell r="G223">
            <v>26.810001373291016</v>
          </cell>
          <cell r="H223">
            <v>26.809999465942383</v>
          </cell>
          <cell r="I223">
            <v>26.810001373291016</v>
          </cell>
          <cell r="J223">
            <v>26.809999465942383</v>
          </cell>
          <cell r="K223">
            <v>26.809999465942383</v>
          </cell>
          <cell r="L223">
            <v>26.809999465942383</v>
          </cell>
          <cell r="M223">
            <v>26.810001373291016</v>
          </cell>
          <cell r="N223">
            <v>26.810001373291016</v>
          </cell>
        </row>
        <row r="224">
          <cell r="A224">
            <v>2034</v>
          </cell>
          <cell r="C224">
            <v>27.310001373291016</v>
          </cell>
          <cell r="D224">
            <v>27.309999465942383</v>
          </cell>
          <cell r="E224">
            <v>27.309999465942383</v>
          </cell>
          <cell r="F224">
            <v>27.30999755859375</v>
          </cell>
          <cell r="G224">
            <v>27.310001373291016</v>
          </cell>
          <cell r="H224">
            <v>27.310001373291016</v>
          </cell>
          <cell r="I224">
            <v>27.309999465942383</v>
          </cell>
          <cell r="J224">
            <v>27.309999465942383</v>
          </cell>
          <cell r="K224">
            <v>27.309999465942383</v>
          </cell>
          <cell r="L224">
            <v>27.310001373291016</v>
          </cell>
          <cell r="M224">
            <v>27.310003280639648</v>
          </cell>
          <cell r="N224">
            <v>27.310001373291016</v>
          </cell>
        </row>
        <row r="225">
          <cell r="A225">
            <v>2035</v>
          </cell>
          <cell r="C225">
            <v>27.829999923706055</v>
          </cell>
          <cell r="D225">
            <v>27.829999923706055</v>
          </cell>
          <cell r="E225">
            <v>27.830001831054688</v>
          </cell>
          <cell r="F225">
            <v>27.829999923706055</v>
          </cell>
          <cell r="G225">
            <v>27.829999923706055</v>
          </cell>
          <cell r="H225">
            <v>27.829999923706055</v>
          </cell>
          <cell r="I225">
            <v>27.829999923706055</v>
          </cell>
          <cell r="J225">
            <v>27.830001831054688</v>
          </cell>
          <cell r="K225">
            <v>27.829999923706055</v>
          </cell>
          <cell r="L225">
            <v>27.829999923706055</v>
          </cell>
          <cell r="M225">
            <v>27.829999923706055</v>
          </cell>
          <cell r="N225">
            <v>27.829999923706055</v>
          </cell>
        </row>
        <row r="226">
          <cell r="A226">
            <v>2036</v>
          </cell>
          <cell r="C226">
            <v>28.339998245239258</v>
          </cell>
          <cell r="D226">
            <v>28.340000152587891</v>
          </cell>
          <cell r="E226">
            <v>28.340000152587891</v>
          </cell>
          <cell r="F226">
            <v>28.340000152587891</v>
          </cell>
          <cell r="G226">
            <v>28.340002059936523</v>
          </cell>
          <cell r="H226">
            <v>28.340002059936523</v>
          </cell>
          <cell r="I226">
            <v>28.340000152587891</v>
          </cell>
          <cell r="J226">
            <v>28.340000152587891</v>
          </cell>
          <cell r="K226">
            <v>28.339998245239258</v>
          </cell>
          <cell r="L226">
            <v>28.339998245239258</v>
          </cell>
          <cell r="M226">
            <v>28.340000152587891</v>
          </cell>
          <cell r="N226">
            <v>28.340000152587891</v>
          </cell>
        </row>
        <row r="227">
          <cell r="A227">
            <v>2037</v>
          </cell>
          <cell r="C227">
            <v>28.860000610351563</v>
          </cell>
          <cell r="D227">
            <v>28.860000610351563</v>
          </cell>
          <cell r="E227">
            <v>28.860000610351563</v>
          </cell>
          <cell r="F227">
            <v>28.860002517700195</v>
          </cell>
          <cell r="G227">
            <v>28.860000610351563</v>
          </cell>
          <cell r="H227">
            <v>28.860000610351563</v>
          </cell>
          <cell r="I227">
            <v>28.85999870300293</v>
          </cell>
          <cell r="J227">
            <v>28.860000610351563</v>
          </cell>
          <cell r="K227">
            <v>28.85999870300293</v>
          </cell>
          <cell r="L227">
            <v>28.85999870300293</v>
          </cell>
          <cell r="M227">
            <v>28.860000610351563</v>
          </cell>
          <cell r="N227">
            <v>28.85999870300293</v>
          </cell>
        </row>
        <row r="228">
          <cell r="A228">
            <v>2038</v>
          </cell>
          <cell r="C228">
            <v>29.389999389648438</v>
          </cell>
          <cell r="D228">
            <v>29.39000129699707</v>
          </cell>
          <cell r="E228">
            <v>29.39000129699707</v>
          </cell>
          <cell r="F228">
            <v>29.389999389648438</v>
          </cell>
          <cell r="G228">
            <v>29.39000129699707</v>
          </cell>
          <cell r="H228">
            <v>29.39000129699707</v>
          </cell>
          <cell r="I228">
            <v>29.389999389648438</v>
          </cell>
          <cell r="J228">
            <v>29.389999389648438</v>
          </cell>
          <cell r="K228">
            <v>29.389999389648438</v>
          </cell>
          <cell r="L228">
            <v>29.389999389648438</v>
          </cell>
          <cell r="M228">
            <v>29.39000129699707</v>
          </cell>
          <cell r="N228">
            <v>29.39000129699707</v>
          </cell>
        </row>
        <row r="229">
          <cell r="A229">
            <v>2039</v>
          </cell>
          <cell r="C229">
            <v>29.930000305175781</v>
          </cell>
          <cell r="D229">
            <v>29.930002212524414</v>
          </cell>
          <cell r="E229">
            <v>29.930002212524414</v>
          </cell>
          <cell r="F229">
            <v>29.930000305175781</v>
          </cell>
          <cell r="G229">
            <v>29.930000305175781</v>
          </cell>
          <cell r="H229">
            <v>29.930002212524414</v>
          </cell>
          <cell r="I229">
            <v>29.929998397827148</v>
          </cell>
          <cell r="J229">
            <v>29.930000305175781</v>
          </cell>
          <cell r="K229">
            <v>29.930000305175781</v>
          </cell>
          <cell r="L229">
            <v>29.929998397827148</v>
          </cell>
          <cell r="M229">
            <v>29.930002212524414</v>
          </cell>
          <cell r="N229">
            <v>29.930002212524414</v>
          </cell>
        </row>
        <row r="230">
          <cell r="A230">
            <v>2040</v>
          </cell>
          <cell r="C230">
            <v>30.480001449584961</v>
          </cell>
          <cell r="D230">
            <v>30.479999542236328</v>
          </cell>
          <cell r="E230">
            <v>30.479999542236328</v>
          </cell>
          <cell r="F230">
            <v>30.479999542236328</v>
          </cell>
          <cell r="G230">
            <v>30.479999542236328</v>
          </cell>
          <cell r="H230">
            <v>30.479999542236328</v>
          </cell>
          <cell r="I230">
            <v>30.479999542236328</v>
          </cell>
          <cell r="J230">
            <v>30.479999542236328</v>
          </cell>
          <cell r="K230">
            <v>30.479999542236328</v>
          </cell>
          <cell r="L230">
            <v>30.479999542236328</v>
          </cell>
          <cell r="M230">
            <v>30.479999542236328</v>
          </cell>
          <cell r="N230">
            <v>30.479999542236328</v>
          </cell>
        </row>
        <row r="231">
          <cell r="A231">
            <v>2041</v>
          </cell>
          <cell r="C231">
            <v>31.040000915527344</v>
          </cell>
          <cell r="D231">
            <v>31.040000915527344</v>
          </cell>
          <cell r="E231">
            <v>31.040000915527344</v>
          </cell>
          <cell r="F231">
            <v>31.040000915527344</v>
          </cell>
          <cell r="G231">
            <v>31.039999008178711</v>
          </cell>
          <cell r="H231">
            <v>31.040000915527344</v>
          </cell>
          <cell r="I231">
            <v>31.039999008178711</v>
          </cell>
          <cell r="J231">
            <v>31.039999008178711</v>
          </cell>
          <cell r="K231">
            <v>31.039997100830078</v>
          </cell>
          <cell r="L231">
            <v>31.039999008178711</v>
          </cell>
          <cell r="M231">
            <v>31.040002822875977</v>
          </cell>
          <cell r="N231">
            <v>31.040000915527344</v>
          </cell>
        </row>
        <row r="232">
          <cell r="A232">
            <v>2042</v>
          </cell>
          <cell r="C232">
            <v>31.610000610351563</v>
          </cell>
          <cell r="D232">
            <v>31.610002517700195</v>
          </cell>
          <cell r="E232">
            <v>31.610002517700195</v>
          </cell>
          <cell r="F232">
            <v>31.610000610351563</v>
          </cell>
          <cell r="G232">
            <v>31.60999870300293</v>
          </cell>
          <cell r="H232">
            <v>31.610002517700195</v>
          </cell>
          <cell r="I232">
            <v>31.60999870300293</v>
          </cell>
          <cell r="J232">
            <v>31.610000610351563</v>
          </cell>
          <cell r="K232">
            <v>31.60999870300293</v>
          </cell>
          <cell r="L232">
            <v>31.610000610351563</v>
          </cell>
          <cell r="M232">
            <v>31.610000610351563</v>
          </cell>
          <cell r="N232">
            <v>31.610000610351563</v>
          </cell>
        </row>
        <row r="233">
          <cell r="A233">
            <v>2043</v>
          </cell>
          <cell r="C233">
            <v>32.189998626708984</v>
          </cell>
          <cell r="D233">
            <v>32.189998626708984</v>
          </cell>
          <cell r="E233">
            <v>32.19000244140625</v>
          </cell>
          <cell r="F233">
            <v>32.189998626708984</v>
          </cell>
          <cell r="G233">
            <v>32.19000244140625</v>
          </cell>
          <cell r="H233">
            <v>32.189998626708984</v>
          </cell>
          <cell r="I233">
            <v>32.189998626708984</v>
          </cell>
          <cell r="J233">
            <v>32.19000244140625</v>
          </cell>
          <cell r="K233">
            <v>32.19000244140625</v>
          </cell>
          <cell r="L233">
            <v>32.189998626708984</v>
          </cell>
          <cell r="M233">
            <v>32.19000244140625</v>
          </cell>
          <cell r="N233">
            <v>32.19000244140625</v>
          </cell>
        </row>
        <row r="234">
          <cell r="A234">
            <v>2044</v>
          </cell>
          <cell r="C234">
            <v>32.779998779296875</v>
          </cell>
          <cell r="D234">
            <v>32.779998779296875</v>
          </cell>
          <cell r="E234">
            <v>32.780002593994141</v>
          </cell>
          <cell r="F234">
            <v>32.779998779296875</v>
          </cell>
          <cell r="G234">
            <v>32.779998779296875</v>
          </cell>
          <cell r="H234">
            <v>32.780002593994141</v>
          </cell>
          <cell r="I234">
            <v>32.779998779296875</v>
          </cell>
          <cell r="J234">
            <v>32.780002593994141</v>
          </cell>
          <cell r="K234">
            <v>32.779998779296875</v>
          </cell>
          <cell r="L234">
            <v>32.779998779296875</v>
          </cell>
          <cell r="M234">
            <v>32.779998779296875</v>
          </cell>
          <cell r="N234">
            <v>32.780002593994141</v>
          </cell>
        </row>
        <row r="235">
          <cell r="A235">
            <v>2045</v>
          </cell>
          <cell r="C235">
            <v>33.380001068115234</v>
          </cell>
          <cell r="D235">
            <v>33.380001068115234</v>
          </cell>
          <cell r="E235">
            <v>33.380001068115234</v>
          </cell>
          <cell r="F235">
            <v>33.380001068115234</v>
          </cell>
          <cell r="G235">
            <v>33.380001068115234</v>
          </cell>
          <cell r="H235">
            <v>33.379997253417969</v>
          </cell>
          <cell r="I235">
            <v>33.380001068115234</v>
          </cell>
          <cell r="J235">
            <v>33.379997253417969</v>
          </cell>
          <cell r="K235">
            <v>33.380001068115234</v>
          </cell>
          <cell r="L235">
            <v>33.380001068115234</v>
          </cell>
          <cell r="M235">
            <v>33.380001068115234</v>
          </cell>
          <cell r="N235">
            <v>33.380001068115234</v>
          </cell>
        </row>
        <row r="236">
          <cell r="A236">
            <v>2046</v>
          </cell>
          <cell r="C236">
            <v>33.990001678466797</v>
          </cell>
          <cell r="D236">
            <v>33.990001678466797</v>
          </cell>
          <cell r="E236">
            <v>33.990001678466797</v>
          </cell>
          <cell r="F236">
            <v>33.989997863769531</v>
          </cell>
          <cell r="G236">
            <v>33.990001678466797</v>
          </cell>
          <cell r="H236">
            <v>33.990001678466797</v>
          </cell>
          <cell r="I236">
            <v>33.989997863769531</v>
          </cell>
          <cell r="J236">
            <v>33.989997863769531</v>
          </cell>
          <cell r="K236">
            <v>33.990001678466797</v>
          </cell>
          <cell r="L236">
            <v>33.989997863769531</v>
          </cell>
          <cell r="M236">
            <v>33.990001678466797</v>
          </cell>
          <cell r="N236">
            <v>33.990005493164063</v>
          </cell>
        </row>
      </sheetData>
      <sheetData sheetId="11"/>
      <sheetData sheetId="12">
        <row r="1">
          <cell r="B1" t="str">
            <v>Capacity Prices ($/MW-day)</v>
          </cell>
        </row>
      </sheetData>
      <sheetData sheetId="13">
        <row r="43">
          <cell r="B43">
            <v>2015</v>
          </cell>
        </row>
      </sheetData>
      <sheetData sheetId="14">
        <row r="2">
          <cell r="A2">
            <v>2005</v>
          </cell>
        </row>
      </sheetData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Definitions"/>
      <sheetName val="XML_Export"/>
      <sheetName val="Annual_Prices"/>
      <sheetName val="Forecast-Peak_OffPeak"/>
      <sheetName val="Forecast-Night_Wkend"/>
      <sheetName val="Inflation_Factors"/>
      <sheetName val="Natural Gas Prices"/>
      <sheetName val="Coal_Price_Data"/>
      <sheetName val="Coal Prices"/>
      <sheetName val="Emissions"/>
      <sheetName val="Demand"/>
      <sheetName val="CapacityCreditAuction"/>
      <sheetName val="Capacity Credits"/>
      <sheetName val="Uranium"/>
      <sheetName val="REC_Price"/>
      <sheetName val="GDP_Scenarios_H110"/>
      <sheetName val="GDP_Scenario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Lookup</v>
          </cell>
          <cell r="C2" t="str">
            <v>Monthly Inflation Factors</v>
          </cell>
          <cell r="D2"/>
        </row>
        <row r="3">
          <cell r="B3">
            <v>40544</v>
          </cell>
          <cell r="C3">
            <v>40179</v>
          </cell>
          <cell r="D3">
            <v>1.0013236543545083</v>
          </cell>
        </row>
        <row r="4">
          <cell r="B4">
            <v>40575</v>
          </cell>
          <cell r="C4">
            <v>40210</v>
          </cell>
          <cell r="D4">
            <v>1.0026490607698668</v>
          </cell>
        </row>
        <row r="5">
          <cell r="B5">
            <v>40603</v>
          </cell>
          <cell r="C5">
            <v>40238</v>
          </cell>
          <cell r="D5">
            <v>1.0039762215651986</v>
          </cell>
        </row>
        <row r="6">
          <cell r="B6">
            <v>40634</v>
          </cell>
          <cell r="C6">
            <v>40269</v>
          </cell>
          <cell r="D6">
            <v>1.0053051390626961</v>
          </cell>
        </row>
        <row r="7">
          <cell r="B7">
            <v>40664</v>
          </cell>
          <cell r="C7">
            <v>40299</v>
          </cell>
          <cell r="D7">
            <v>1.006635815587626</v>
          </cell>
        </row>
        <row r="8">
          <cell r="B8">
            <v>40695</v>
          </cell>
          <cell r="C8">
            <v>40330</v>
          </cell>
          <cell r="D8">
            <v>1.0079682534683327</v>
          </cell>
        </row>
        <row r="9">
          <cell r="B9">
            <v>40725</v>
          </cell>
          <cell r="C9">
            <v>40360</v>
          </cell>
          <cell r="D9">
            <v>1.0093024550362422</v>
          </cell>
        </row>
        <row r="10">
          <cell r="B10">
            <v>40756</v>
          </cell>
          <cell r="C10">
            <v>40391</v>
          </cell>
          <cell r="D10">
            <v>1.0106384226258669</v>
          </cell>
        </row>
        <row r="11">
          <cell r="B11">
            <v>40787</v>
          </cell>
          <cell r="C11">
            <v>40422</v>
          </cell>
          <cell r="D11">
            <v>1.011976158574809</v>
          </cell>
        </row>
        <row r="12">
          <cell r="B12">
            <v>40817</v>
          </cell>
          <cell r="C12">
            <v>40452</v>
          </cell>
          <cell r="D12">
            <v>1.0133156652237651</v>
          </cell>
        </row>
        <row r="13">
          <cell r="B13">
            <v>40848</v>
          </cell>
          <cell r="C13">
            <v>40483</v>
          </cell>
          <cell r="D13">
            <v>1.0146569449165301</v>
          </cell>
        </row>
        <row r="14">
          <cell r="B14">
            <v>40878</v>
          </cell>
          <cell r="C14">
            <v>40513</v>
          </cell>
          <cell r="D14">
            <v>1.0160000000000009</v>
          </cell>
        </row>
        <row r="15">
          <cell r="B15">
            <v>40909</v>
          </cell>
          <cell r="C15">
            <v>40544</v>
          </cell>
          <cell r="D15">
            <v>1.0185880968194416</v>
          </cell>
        </row>
        <row r="16">
          <cell r="B16">
            <v>40940</v>
          </cell>
          <cell r="C16">
            <v>40575</v>
          </cell>
          <cell r="D16">
            <v>1.0211827863998535</v>
          </cell>
        </row>
        <row r="17">
          <cell r="B17">
            <v>40969</v>
          </cell>
          <cell r="C17">
            <v>40603</v>
          </cell>
          <cell r="D17">
            <v>1.0237840855352365</v>
          </cell>
        </row>
        <row r="18">
          <cell r="B18">
            <v>41000</v>
          </cell>
          <cell r="C18">
            <v>40634</v>
          </cell>
          <cell r="D18">
            <v>1.0263920110623701</v>
          </cell>
        </row>
        <row r="19">
          <cell r="B19">
            <v>41030</v>
          </cell>
          <cell r="C19">
            <v>40664</v>
          </cell>
          <cell r="D19">
            <v>1.0290065798609231</v>
          </cell>
        </row>
        <row r="20">
          <cell r="B20">
            <v>41061</v>
          </cell>
          <cell r="C20">
            <v>40695</v>
          </cell>
          <cell r="D20">
            <v>1.0316278088535624</v>
          </cell>
        </row>
        <row r="21">
          <cell r="B21">
            <v>41091</v>
          </cell>
          <cell r="C21">
            <v>40725</v>
          </cell>
          <cell r="D21">
            <v>1.0342557150060629</v>
          </cell>
        </row>
        <row r="22">
          <cell r="B22">
            <v>41122</v>
          </cell>
          <cell r="C22">
            <v>40756</v>
          </cell>
          <cell r="D22">
            <v>1.0368903153274167</v>
          </cell>
        </row>
        <row r="23">
          <cell r="B23">
            <v>41153</v>
          </cell>
          <cell r="C23">
            <v>40787</v>
          </cell>
          <cell r="D23">
            <v>1.0395316268699439</v>
          </cell>
        </row>
        <row r="24">
          <cell r="B24">
            <v>41183</v>
          </cell>
          <cell r="C24">
            <v>40817</v>
          </cell>
          <cell r="D24">
            <v>1.0421796667294028</v>
          </cell>
        </row>
        <row r="25">
          <cell r="B25">
            <v>41214</v>
          </cell>
          <cell r="C25">
            <v>40848</v>
          </cell>
          <cell r="D25">
            <v>1.0448344520450996</v>
          </cell>
        </row>
        <row r="26">
          <cell r="B26">
            <v>41244</v>
          </cell>
          <cell r="C26">
            <v>40878</v>
          </cell>
          <cell r="D26">
            <v>1.0474960000000011</v>
          </cell>
        </row>
        <row r="27">
          <cell r="B27">
            <v>41275</v>
          </cell>
          <cell r="C27">
            <v>40909</v>
          </cell>
          <cell r="D27">
            <v>1.0493117073935454</v>
          </cell>
        </row>
        <row r="28">
          <cell r="B28">
            <v>41306</v>
          </cell>
          <cell r="C28">
            <v>40940</v>
          </cell>
          <cell r="D28">
            <v>1.0511305620958518</v>
          </cell>
        </row>
        <row r="29">
          <cell r="B29">
            <v>41334</v>
          </cell>
          <cell r="C29">
            <v>40969</v>
          </cell>
          <cell r="D29">
            <v>1.0529525695623985</v>
          </cell>
        </row>
        <row r="30">
          <cell r="B30">
            <v>41365</v>
          </cell>
          <cell r="C30">
            <v>41000</v>
          </cell>
          <cell r="D30">
            <v>1.0547777352581202</v>
          </cell>
        </row>
        <row r="31">
          <cell r="B31">
            <v>41395</v>
          </cell>
          <cell r="C31">
            <v>41030</v>
          </cell>
          <cell r="D31">
            <v>1.0566060646574249</v>
          </cell>
        </row>
        <row r="32">
          <cell r="B32">
            <v>41426</v>
          </cell>
          <cell r="C32">
            <v>41061</v>
          </cell>
          <cell r="D32">
            <v>1.0584375632442091</v>
          </cell>
        </row>
        <row r="33">
          <cell r="B33">
            <v>41456</v>
          </cell>
          <cell r="C33">
            <v>41091</v>
          </cell>
          <cell r="D33">
            <v>1.0602722365118755</v>
          </cell>
        </row>
        <row r="34">
          <cell r="B34">
            <v>41487</v>
          </cell>
          <cell r="C34">
            <v>41122</v>
          </cell>
          <cell r="D34">
            <v>1.0621100899633487</v>
          </cell>
        </row>
        <row r="35">
          <cell r="B35">
            <v>41518</v>
          </cell>
          <cell r="C35">
            <v>41153</v>
          </cell>
          <cell r="D35">
            <v>1.0639511291110919</v>
          </cell>
        </row>
        <row r="36">
          <cell r="B36">
            <v>41548</v>
          </cell>
          <cell r="C36">
            <v>41183</v>
          </cell>
          <cell r="D36">
            <v>1.0657953594771237</v>
          </cell>
        </row>
        <row r="37">
          <cell r="B37">
            <v>41579</v>
          </cell>
          <cell r="C37">
            <v>41214</v>
          </cell>
          <cell r="D37">
            <v>1.0676427865930342</v>
          </cell>
        </row>
        <row r="38">
          <cell r="B38">
            <v>41609</v>
          </cell>
          <cell r="C38">
            <v>41244</v>
          </cell>
          <cell r="D38">
            <v>1.069493416000002</v>
          </cell>
        </row>
        <row r="39">
          <cell r="B39">
            <v>41640</v>
          </cell>
          <cell r="C39">
            <v>41275</v>
          </cell>
          <cell r="D39">
            <v>1.0708211789387894</v>
          </cell>
        </row>
        <row r="40">
          <cell r="B40">
            <v>41671</v>
          </cell>
          <cell r="C40">
            <v>41306</v>
          </cell>
          <cell r="D40">
            <v>1.0721505902789557</v>
          </cell>
        </row>
        <row r="41">
          <cell r="B41">
            <v>41699</v>
          </cell>
          <cell r="C41">
            <v>41334</v>
          </cell>
          <cell r="D41">
            <v>1.0734816520669708</v>
          </cell>
        </row>
        <row r="42">
          <cell r="B42">
            <v>41730</v>
          </cell>
          <cell r="C42">
            <v>41365</v>
          </cell>
          <cell r="D42">
            <v>1.0748143663518457</v>
          </cell>
        </row>
        <row r="43">
          <cell r="B43">
            <v>41760</v>
          </cell>
          <cell r="C43">
            <v>41395</v>
          </cell>
          <cell r="D43">
            <v>1.0761487351851347</v>
          </cell>
        </row>
        <row r="44">
          <cell r="B44">
            <v>41791</v>
          </cell>
          <cell r="C44">
            <v>41426</v>
          </cell>
          <cell r="D44">
            <v>1.0774847606209395</v>
          </cell>
        </row>
        <row r="45">
          <cell r="B45">
            <v>41821</v>
          </cell>
          <cell r="C45">
            <v>41456</v>
          </cell>
          <cell r="D45">
            <v>1.0788224447159116</v>
          </cell>
        </row>
        <row r="46">
          <cell r="B46">
            <v>41852</v>
          </cell>
          <cell r="C46">
            <v>41487</v>
          </cell>
          <cell r="D46">
            <v>1.0801617895292561</v>
          </cell>
        </row>
        <row r="47">
          <cell r="B47">
            <v>41883</v>
          </cell>
          <cell r="C47">
            <v>41518</v>
          </cell>
          <cell r="D47">
            <v>1.0815027971227344</v>
          </cell>
        </row>
        <row r="48">
          <cell r="B48">
            <v>41913</v>
          </cell>
          <cell r="C48">
            <v>41548</v>
          </cell>
          <cell r="D48">
            <v>1.082845469560668</v>
          </cell>
        </row>
        <row r="49">
          <cell r="B49">
            <v>41944</v>
          </cell>
          <cell r="C49">
            <v>41579</v>
          </cell>
          <cell r="D49">
            <v>1.0841898089099402</v>
          </cell>
        </row>
        <row r="50">
          <cell r="B50">
            <v>41974</v>
          </cell>
          <cell r="C50">
            <v>41609</v>
          </cell>
          <cell r="D50">
            <v>1.0855358172400014</v>
          </cell>
        </row>
        <row r="51">
          <cell r="B51">
            <v>42005</v>
          </cell>
          <cell r="C51">
            <v>41640</v>
          </cell>
          <cell r="D51">
            <v>1.0869726914514659</v>
          </cell>
        </row>
        <row r="52">
          <cell r="B52">
            <v>42036</v>
          </cell>
          <cell r="C52">
            <v>41671</v>
          </cell>
          <cell r="D52">
            <v>1.0884114675877372</v>
          </cell>
        </row>
        <row r="53">
          <cell r="B53">
            <v>42064</v>
          </cell>
          <cell r="C53">
            <v>41699</v>
          </cell>
          <cell r="D53">
            <v>1.0898521481663066</v>
          </cell>
        </row>
        <row r="54">
          <cell r="B54">
            <v>42095</v>
          </cell>
          <cell r="C54">
            <v>41730</v>
          </cell>
          <cell r="D54">
            <v>1.0912947357079972</v>
          </cell>
        </row>
        <row r="55">
          <cell r="B55">
            <v>42125</v>
          </cell>
          <cell r="C55">
            <v>41760</v>
          </cell>
          <cell r="D55">
            <v>1.0927392327369692</v>
          </cell>
        </row>
        <row r="56">
          <cell r="B56">
            <v>42156</v>
          </cell>
          <cell r="C56">
            <v>41791</v>
          </cell>
          <cell r="D56">
            <v>1.0941856417807234</v>
          </cell>
        </row>
        <row r="57">
          <cell r="B57">
            <v>42186</v>
          </cell>
          <cell r="C57">
            <v>41821</v>
          </cell>
          <cell r="D57">
            <v>1.095633965370107</v>
          </cell>
        </row>
        <row r="58">
          <cell r="B58">
            <v>42217</v>
          </cell>
          <cell r="C58">
            <v>41852</v>
          </cell>
          <cell r="D58">
            <v>1.0970842060393164</v>
          </cell>
        </row>
        <row r="59">
          <cell r="B59">
            <v>42248</v>
          </cell>
          <cell r="C59">
            <v>41883</v>
          </cell>
          <cell r="D59">
            <v>1.0985363663259027</v>
          </cell>
        </row>
        <row r="60">
          <cell r="B60">
            <v>42278</v>
          </cell>
          <cell r="C60">
            <v>41913</v>
          </cell>
          <cell r="D60">
            <v>1.0999904487707757</v>
          </cell>
        </row>
        <row r="61">
          <cell r="B61">
            <v>42309</v>
          </cell>
          <cell r="C61">
            <v>41944</v>
          </cell>
          <cell r="D61">
            <v>1.1014464559182087</v>
          </cell>
        </row>
        <row r="62">
          <cell r="B62">
            <v>42339</v>
          </cell>
          <cell r="C62">
            <v>41974</v>
          </cell>
          <cell r="D62">
            <v>1.1029043903158426</v>
          </cell>
        </row>
        <row r="63">
          <cell r="B63">
            <v>42370</v>
          </cell>
          <cell r="C63">
            <v>42005</v>
          </cell>
          <cell r="D63">
            <v>1.1035456962783163</v>
          </cell>
        </row>
        <row r="64">
          <cell r="B64">
            <v>42401</v>
          </cell>
          <cell r="C64">
            <v>42036</v>
          </cell>
          <cell r="D64">
            <v>1.1041873751410534</v>
          </cell>
        </row>
        <row r="65">
          <cell r="B65">
            <v>42430</v>
          </cell>
          <cell r="C65">
            <v>42064</v>
          </cell>
          <cell r="D65">
            <v>1.1048294271208841</v>
          </cell>
        </row>
        <row r="66">
          <cell r="B66">
            <v>42461</v>
          </cell>
          <cell r="C66">
            <v>42095</v>
          </cell>
          <cell r="D66">
            <v>1.1054718524347649</v>
          </cell>
        </row>
        <row r="67">
          <cell r="B67">
            <v>42491</v>
          </cell>
          <cell r="C67">
            <v>42125</v>
          </cell>
          <cell r="D67">
            <v>1.1061146512997784</v>
          </cell>
        </row>
        <row r="68">
          <cell r="B68">
            <v>42522</v>
          </cell>
          <cell r="C68">
            <v>42156</v>
          </cell>
          <cell r="D68">
            <v>1.1067578239331333</v>
          </cell>
        </row>
        <row r="69">
          <cell r="B69">
            <v>42552</v>
          </cell>
          <cell r="C69">
            <v>42186</v>
          </cell>
          <cell r="D69">
            <v>1.1074013705521648</v>
          </cell>
        </row>
        <row r="70">
          <cell r="B70">
            <v>42583</v>
          </cell>
          <cell r="C70">
            <v>42217</v>
          </cell>
          <cell r="D70">
            <v>1.1080452913743346</v>
          </cell>
        </row>
        <row r="71">
          <cell r="B71">
            <v>42614</v>
          </cell>
          <cell r="C71">
            <v>42248</v>
          </cell>
          <cell r="D71">
            <v>1.1086895866172304</v>
          </cell>
        </row>
        <row r="72">
          <cell r="B72">
            <v>42644</v>
          </cell>
          <cell r="C72">
            <v>42278</v>
          </cell>
          <cell r="D72">
            <v>1.1093342564985667</v>
          </cell>
        </row>
        <row r="73">
          <cell r="B73">
            <v>42675</v>
          </cell>
          <cell r="C73">
            <v>42309</v>
          </cell>
          <cell r="D73">
            <v>1.1099793012361847</v>
          </cell>
        </row>
        <row r="74">
          <cell r="B74">
            <v>42705</v>
          </cell>
          <cell r="C74">
            <v>42339</v>
          </cell>
          <cell r="D74">
            <v>1.110624721048052</v>
          </cell>
        </row>
        <row r="75">
          <cell r="B75">
            <v>42736</v>
          </cell>
          <cell r="C75">
            <v>42370</v>
          </cell>
          <cell r="D75">
            <v>1.1129124261306507</v>
          </cell>
        </row>
        <row r="76">
          <cell r="B76">
            <v>42767</v>
          </cell>
          <cell r="C76">
            <v>42401</v>
          </cell>
          <cell r="D76">
            <v>1.1152048435111532</v>
          </cell>
        </row>
        <row r="77">
          <cell r="B77">
            <v>42795</v>
          </cell>
          <cell r="C77">
            <v>42430</v>
          </cell>
          <cell r="D77">
            <v>1.1175019828961219</v>
          </cell>
        </row>
        <row r="78">
          <cell r="B78">
            <v>42826</v>
          </cell>
          <cell r="C78">
            <v>42461</v>
          </cell>
          <cell r="D78">
            <v>1.1198038540121125</v>
          </cell>
        </row>
        <row r="79">
          <cell r="B79">
            <v>42856</v>
          </cell>
          <cell r="C79">
            <v>42491</v>
          </cell>
          <cell r="D79">
            <v>1.1221104666057162</v>
          </cell>
        </row>
        <row r="80">
          <cell r="B80">
            <v>42887</v>
          </cell>
          <cell r="C80">
            <v>42522</v>
          </cell>
          <cell r="D80">
            <v>1.1244218304436009</v>
          </cell>
        </row>
        <row r="81">
          <cell r="B81">
            <v>42917</v>
          </cell>
          <cell r="C81">
            <v>42552</v>
          </cell>
          <cell r="D81">
            <v>1.1267379553125516</v>
          </cell>
        </row>
        <row r="82">
          <cell r="B82">
            <v>42948</v>
          </cell>
          <cell r="C82">
            <v>42583</v>
          </cell>
          <cell r="D82">
            <v>1.1290588510195128</v>
          </cell>
        </row>
        <row r="83">
          <cell r="B83">
            <v>42979</v>
          </cell>
          <cell r="C83">
            <v>42614</v>
          </cell>
          <cell r="D83">
            <v>1.1313845273916296</v>
          </cell>
        </row>
        <row r="84">
          <cell r="B84">
            <v>43009</v>
          </cell>
          <cell r="C84">
            <v>42644</v>
          </cell>
          <cell r="D84">
            <v>1.1337149942762899</v>
          </cell>
        </row>
        <row r="85">
          <cell r="B85">
            <v>43040</v>
          </cell>
          <cell r="C85">
            <v>42675</v>
          </cell>
          <cell r="D85">
            <v>1.1360502615411647</v>
          </cell>
        </row>
        <row r="86">
          <cell r="B86">
            <v>43070</v>
          </cell>
          <cell r="C86">
            <v>42705</v>
          </cell>
          <cell r="D86">
            <v>1.1383903390742516</v>
          </cell>
        </row>
        <row r="87">
          <cell r="B87">
            <v>43101</v>
          </cell>
          <cell r="C87">
            <v>42736</v>
          </cell>
          <cell r="D87">
            <v>1.1408279380416095</v>
          </cell>
        </row>
        <row r="88">
          <cell r="B88">
            <v>43132</v>
          </cell>
          <cell r="C88">
            <v>42767</v>
          </cell>
          <cell r="D88">
            <v>1.1432707565619815</v>
          </cell>
        </row>
        <row r="89">
          <cell r="B89">
            <v>43160</v>
          </cell>
          <cell r="C89">
            <v>42795</v>
          </cell>
          <cell r="D89">
            <v>1.1457188058118304</v>
          </cell>
        </row>
        <row r="90">
          <cell r="B90">
            <v>43191</v>
          </cell>
          <cell r="C90">
            <v>42826</v>
          </cell>
          <cell r="D90">
            <v>1.1481720969915505</v>
          </cell>
        </row>
        <row r="91">
          <cell r="B91">
            <v>43221</v>
          </cell>
          <cell r="C91">
            <v>42856</v>
          </cell>
          <cell r="D91">
            <v>1.1506306413255192</v>
          </cell>
        </row>
        <row r="92">
          <cell r="B92">
            <v>43252</v>
          </cell>
          <cell r="C92">
            <v>42887</v>
          </cell>
          <cell r="D92">
            <v>1.1530944500621483</v>
          </cell>
        </row>
        <row r="93">
          <cell r="B93">
            <v>43282</v>
          </cell>
          <cell r="C93">
            <v>42917</v>
          </cell>
          <cell r="D93">
            <v>1.1555635344739357</v>
          </cell>
        </row>
        <row r="94">
          <cell r="B94">
            <v>43313</v>
          </cell>
          <cell r="C94">
            <v>42948</v>
          </cell>
          <cell r="D94">
            <v>1.1580379058575163</v>
          </cell>
        </row>
        <row r="95">
          <cell r="B95">
            <v>43344</v>
          </cell>
          <cell r="C95">
            <v>42979</v>
          </cell>
          <cell r="D95">
            <v>1.1605175755337147</v>
          </cell>
        </row>
        <row r="96">
          <cell r="B96">
            <v>43374</v>
          </cell>
          <cell r="C96">
            <v>43009</v>
          </cell>
          <cell r="D96">
            <v>1.1630025548475957</v>
          </cell>
        </row>
        <row r="97">
          <cell r="B97">
            <v>43405</v>
          </cell>
          <cell r="C97">
            <v>43040</v>
          </cell>
          <cell r="D97">
            <v>1.1654928551685177</v>
          </cell>
        </row>
        <row r="98">
          <cell r="B98">
            <v>43435</v>
          </cell>
          <cell r="C98">
            <v>43070</v>
          </cell>
          <cell r="D98">
            <v>1.1679884878901834</v>
          </cell>
        </row>
        <row r="99">
          <cell r="B99">
            <v>43466</v>
          </cell>
          <cell r="C99">
            <v>43101</v>
          </cell>
          <cell r="D99">
            <v>1.1705844909828629</v>
          </cell>
        </row>
        <row r="100">
          <cell r="B100">
            <v>43497</v>
          </cell>
          <cell r="C100">
            <v>43132</v>
          </cell>
          <cell r="D100">
            <v>1.1731862640228725</v>
          </cell>
        </row>
        <row r="101">
          <cell r="B101">
            <v>43525</v>
          </cell>
          <cell r="C101">
            <v>43160</v>
          </cell>
          <cell r="D101">
            <v>1.1757938198346545</v>
          </cell>
        </row>
        <row r="102">
          <cell r="B102">
            <v>43556</v>
          </cell>
          <cell r="C102">
            <v>43191</v>
          </cell>
          <cell r="D102">
            <v>1.1784071712711552</v>
          </cell>
        </row>
        <row r="103">
          <cell r="B103">
            <v>43586</v>
          </cell>
          <cell r="C103">
            <v>43221</v>
          </cell>
          <cell r="D103">
            <v>1.1810263312138887</v>
          </cell>
        </row>
        <row r="104">
          <cell r="B104">
            <v>43617</v>
          </cell>
          <cell r="C104">
            <v>43252</v>
          </cell>
          <cell r="D104">
            <v>1.183651312572999</v>
          </cell>
        </row>
        <row r="105">
          <cell r="B105">
            <v>43647</v>
          </cell>
          <cell r="C105">
            <v>43282</v>
          </cell>
          <cell r="D105">
            <v>1.1862821282873253</v>
          </cell>
        </row>
        <row r="106">
          <cell r="B106">
            <v>43678</v>
          </cell>
          <cell r="C106">
            <v>43313</v>
          </cell>
          <cell r="D106">
            <v>1.1889187913244648</v>
          </cell>
        </row>
        <row r="107">
          <cell r="B107">
            <v>43709</v>
          </cell>
          <cell r="C107">
            <v>43344</v>
          </cell>
          <cell r="D107">
            <v>1.1915613146808366</v>
          </cell>
        </row>
        <row r="108">
          <cell r="B108">
            <v>43739</v>
          </cell>
          <cell r="C108">
            <v>43374</v>
          </cell>
          <cell r="D108">
            <v>1.1942097113817463</v>
          </cell>
        </row>
        <row r="109">
          <cell r="B109">
            <v>43770</v>
          </cell>
          <cell r="C109">
            <v>43405</v>
          </cell>
          <cell r="D109">
            <v>1.1968639944814496</v>
          </cell>
        </row>
        <row r="110">
          <cell r="B110">
            <v>43800</v>
          </cell>
          <cell r="C110">
            <v>43435</v>
          </cell>
          <cell r="D110">
            <v>1.1995241770632175</v>
          </cell>
        </row>
        <row r="111">
          <cell r="B111">
            <v>43831</v>
          </cell>
          <cell r="C111">
            <v>43466</v>
          </cell>
          <cell r="D111">
            <v>1.2020926799703204</v>
          </cell>
        </row>
        <row r="112">
          <cell r="B112">
            <v>43862</v>
          </cell>
          <cell r="C112">
            <v>43497</v>
          </cell>
          <cell r="D112">
            <v>1.2046666827308736</v>
          </cell>
        </row>
        <row r="113">
          <cell r="B113">
            <v>43891</v>
          </cell>
          <cell r="C113">
            <v>43525</v>
          </cell>
          <cell r="D113">
            <v>1.2072461971215378</v>
          </cell>
        </row>
        <row r="114">
          <cell r="B114">
            <v>43922</v>
          </cell>
          <cell r="C114">
            <v>43556</v>
          </cell>
          <cell r="D114">
            <v>1.2098312349441913</v>
          </cell>
        </row>
        <row r="115">
          <cell r="B115">
            <v>43952</v>
          </cell>
          <cell r="C115">
            <v>43586</v>
          </cell>
          <cell r="D115">
            <v>1.2124218080259828</v>
          </cell>
        </row>
        <row r="116">
          <cell r="B116">
            <v>43983</v>
          </cell>
          <cell r="C116">
            <v>43617</v>
          </cell>
          <cell r="D116">
            <v>1.2150179282193865</v>
          </cell>
        </row>
        <row r="117">
          <cell r="B117">
            <v>44013</v>
          </cell>
          <cell r="C117">
            <v>43647</v>
          </cell>
          <cell r="D117">
            <v>1.2176196074022556</v>
          </cell>
        </row>
        <row r="118">
          <cell r="B118">
            <v>44044</v>
          </cell>
          <cell r="C118">
            <v>43678</v>
          </cell>
          <cell r="D118">
            <v>1.2202268574778774</v>
          </cell>
        </row>
        <row r="119">
          <cell r="B119">
            <v>44075</v>
          </cell>
          <cell r="C119">
            <v>43709</v>
          </cell>
          <cell r="D119">
            <v>1.2228396903750269</v>
          </cell>
        </row>
        <row r="120">
          <cell r="B120">
            <v>44105</v>
          </cell>
          <cell r="C120">
            <v>43739</v>
          </cell>
          <cell r="D120">
            <v>1.2254581180480222</v>
          </cell>
        </row>
        <row r="121">
          <cell r="B121">
            <v>44136</v>
          </cell>
          <cell r="C121">
            <v>43770</v>
          </cell>
          <cell r="D121">
            <v>1.2280821524767782</v>
          </cell>
        </row>
        <row r="122">
          <cell r="B122">
            <v>44166</v>
          </cell>
          <cell r="C122">
            <v>43800</v>
          </cell>
          <cell r="D122">
            <v>1.2307118056668627</v>
          </cell>
        </row>
        <row r="123">
          <cell r="B123">
            <v>44197</v>
          </cell>
          <cell r="C123">
            <v>43831</v>
          </cell>
          <cell r="D123">
            <v>1.2330461629776648</v>
          </cell>
        </row>
        <row r="124">
          <cell r="B124">
            <v>44228</v>
          </cell>
          <cell r="C124">
            <v>43862</v>
          </cell>
          <cell r="D124">
            <v>1.2353849479895984</v>
          </cell>
        </row>
        <row r="125">
          <cell r="B125">
            <v>44256</v>
          </cell>
          <cell r="C125">
            <v>43891</v>
          </cell>
          <cell r="D125">
            <v>1.2377281691009225</v>
          </cell>
        </row>
        <row r="126">
          <cell r="B126">
            <v>44287</v>
          </cell>
          <cell r="C126">
            <v>43922</v>
          </cell>
          <cell r="D126">
            <v>1.2400758347258256</v>
          </cell>
        </row>
        <row r="127">
          <cell r="B127">
            <v>44317</v>
          </cell>
          <cell r="C127">
            <v>43952</v>
          </cell>
          <cell r="D127">
            <v>1.2424279532944558</v>
          </cell>
        </row>
        <row r="128">
          <cell r="B128">
            <v>44348</v>
          </cell>
          <cell r="C128">
            <v>43983</v>
          </cell>
          <cell r="D128">
            <v>1.244784533252951</v>
          </cell>
        </row>
        <row r="129">
          <cell r="B129">
            <v>44378</v>
          </cell>
          <cell r="C129">
            <v>44013</v>
          </cell>
          <cell r="D129">
            <v>1.2471455830634695</v>
          </cell>
        </row>
        <row r="130">
          <cell r="B130">
            <v>44409</v>
          </cell>
          <cell r="C130">
            <v>44044</v>
          </cell>
          <cell r="D130">
            <v>1.2495111112042201</v>
          </cell>
        </row>
        <row r="131">
          <cell r="B131">
            <v>44440</v>
          </cell>
          <cell r="C131">
            <v>44075</v>
          </cell>
          <cell r="D131">
            <v>1.2518811261694927</v>
          </cell>
        </row>
        <row r="132">
          <cell r="B132">
            <v>44470</v>
          </cell>
          <cell r="C132">
            <v>44105</v>
          </cell>
          <cell r="D132">
            <v>1.2542556364696889</v>
          </cell>
        </row>
        <row r="133">
          <cell r="B133">
            <v>44501</v>
          </cell>
          <cell r="C133">
            <v>44136</v>
          </cell>
          <cell r="D133">
            <v>1.2566346506313524</v>
          </cell>
        </row>
        <row r="134">
          <cell r="B134">
            <v>44531</v>
          </cell>
          <cell r="C134">
            <v>44166</v>
          </cell>
          <cell r="D134">
            <v>1.2590181771971996</v>
          </cell>
        </row>
        <row r="135">
          <cell r="B135">
            <v>44562</v>
          </cell>
          <cell r="C135">
            <v>44197</v>
          </cell>
          <cell r="D135">
            <v>1.2613034248137942</v>
          </cell>
        </row>
        <row r="136">
          <cell r="B136">
            <v>44593</v>
          </cell>
          <cell r="C136">
            <v>44228</v>
          </cell>
          <cell r="D136">
            <v>1.2635928203900957</v>
          </cell>
        </row>
        <row r="137">
          <cell r="B137">
            <v>44621</v>
          </cell>
          <cell r="C137">
            <v>44256</v>
          </cell>
          <cell r="D137">
            <v>1.2658863714550779</v>
          </cell>
        </row>
        <row r="138">
          <cell r="B138">
            <v>44652</v>
          </cell>
          <cell r="C138">
            <v>44287</v>
          </cell>
          <cell r="D138">
            <v>1.2681840855513806</v>
          </cell>
        </row>
        <row r="139">
          <cell r="B139">
            <v>44682</v>
          </cell>
          <cell r="C139">
            <v>44317</v>
          </cell>
          <cell r="D139">
            <v>1.2704859702353344</v>
          </cell>
        </row>
        <row r="140">
          <cell r="B140">
            <v>44713</v>
          </cell>
          <cell r="C140">
            <v>44348</v>
          </cell>
          <cell r="D140">
            <v>1.2727920330769851</v>
          </cell>
        </row>
        <row r="141">
          <cell r="B141">
            <v>44743</v>
          </cell>
          <cell r="C141">
            <v>44378</v>
          </cell>
          <cell r="D141">
            <v>1.2751022816601192</v>
          </cell>
        </row>
        <row r="142">
          <cell r="B142">
            <v>44774</v>
          </cell>
          <cell r="C142">
            <v>44409</v>
          </cell>
          <cell r="D142">
            <v>1.2774167235822884</v>
          </cell>
        </row>
        <row r="143">
          <cell r="B143">
            <v>44805</v>
          </cell>
          <cell r="C143">
            <v>44440</v>
          </cell>
          <cell r="D143">
            <v>1.2797353664548348</v>
          </cell>
        </row>
        <row r="144">
          <cell r="B144">
            <v>44835</v>
          </cell>
          <cell r="C144">
            <v>44470</v>
          </cell>
          <cell r="D144">
            <v>1.2820582179029159</v>
          </cell>
        </row>
        <row r="145">
          <cell r="B145">
            <v>44866</v>
          </cell>
          <cell r="C145">
            <v>44501</v>
          </cell>
          <cell r="D145">
            <v>1.2843852855655293</v>
          </cell>
        </row>
        <row r="146">
          <cell r="B146">
            <v>44896</v>
          </cell>
          <cell r="C146">
            <v>44531</v>
          </cell>
          <cell r="D146">
            <v>1.2867165770955389</v>
          </cell>
        </row>
        <row r="147">
          <cell r="B147">
            <v>44927</v>
          </cell>
          <cell r="C147">
            <v>44562</v>
          </cell>
          <cell r="D147">
            <v>1.2890521001596986</v>
          </cell>
        </row>
        <row r="148">
          <cell r="B148">
            <v>44958</v>
          </cell>
          <cell r="C148">
            <v>44593</v>
          </cell>
          <cell r="D148">
            <v>1.2913918624386789</v>
          </cell>
        </row>
        <row r="149">
          <cell r="B149">
            <v>44986</v>
          </cell>
          <cell r="C149">
            <v>44621</v>
          </cell>
          <cell r="D149">
            <v>1.2937358716270908</v>
          </cell>
        </row>
        <row r="150">
          <cell r="B150">
            <v>45017</v>
          </cell>
          <cell r="C150">
            <v>44652</v>
          </cell>
          <cell r="D150">
            <v>1.2960841354335122</v>
          </cell>
        </row>
        <row r="151">
          <cell r="B151">
            <v>45047</v>
          </cell>
          <cell r="C151">
            <v>44682</v>
          </cell>
          <cell r="D151">
            <v>1.298436661580513</v>
          </cell>
        </row>
        <row r="152">
          <cell r="B152">
            <v>45078</v>
          </cell>
          <cell r="C152">
            <v>44713</v>
          </cell>
          <cell r="D152">
            <v>1.30079345780468</v>
          </cell>
        </row>
        <row r="153">
          <cell r="B153">
            <v>45108</v>
          </cell>
          <cell r="C153">
            <v>44743</v>
          </cell>
          <cell r="D153">
            <v>1.3031545318566431</v>
          </cell>
        </row>
        <row r="154">
          <cell r="B154">
            <v>45139</v>
          </cell>
          <cell r="C154">
            <v>44774</v>
          </cell>
          <cell r="D154">
            <v>1.3055198915010999</v>
          </cell>
        </row>
        <row r="155">
          <cell r="B155">
            <v>45170</v>
          </cell>
          <cell r="C155">
            <v>44805</v>
          </cell>
          <cell r="D155">
            <v>1.3078895445168424</v>
          </cell>
        </row>
        <row r="156">
          <cell r="B156">
            <v>45200</v>
          </cell>
          <cell r="C156">
            <v>44835</v>
          </cell>
          <cell r="D156">
            <v>1.3102634986967812</v>
          </cell>
        </row>
        <row r="157">
          <cell r="B157">
            <v>45231</v>
          </cell>
          <cell r="C157">
            <v>44866</v>
          </cell>
          <cell r="D157">
            <v>1.3126417618479722</v>
          </cell>
        </row>
        <row r="158">
          <cell r="B158">
            <v>45261</v>
          </cell>
          <cell r="C158">
            <v>44896</v>
          </cell>
          <cell r="D158">
            <v>1.3150243417916421</v>
          </cell>
        </row>
        <row r="159">
          <cell r="B159">
            <v>45292</v>
          </cell>
          <cell r="C159">
            <v>44927</v>
          </cell>
          <cell r="D159">
            <v>1.3173037771499458</v>
          </cell>
        </row>
        <row r="160">
          <cell r="B160">
            <v>45323</v>
          </cell>
          <cell r="C160">
            <v>44958</v>
          </cell>
          <cell r="D160">
            <v>1.3195871636332497</v>
          </cell>
        </row>
        <row r="161">
          <cell r="B161">
            <v>45352</v>
          </cell>
          <cell r="C161">
            <v>44986</v>
          </cell>
          <cell r="D161">
            <v>1.3218745080903502</v>
          </cell>
        </row>
        <row r="162">
          <cell r="B162">
            <v>45383</v>
          </cell>
          <cell r="C162">
            <v>45017</v>
          </cell>
          <cell r="D162">
            <v>1.3241658173819153</v>
          </cell>
        </row>
        <row r="163">
          <cell r="B163">
            <v>45413</v>
          </cell>
          <cell r="C163">
            <v>45047</v>
          </cell>
          <cell r="D163">
            <v>1.3264610983805052</v>
          </cell>
        </row>
        <row r="164">
          <cell r="B164">
            <v>45444</v>
          </cell>
          <cell r="C164">
            <v>45078</v>
          </cell>
          <cell r="D164">
            <v>1.3287603579705927</v>
          </cell>
        </row>
        <row r="165">
          <cell r="B165">
            <v>45474</v>
          </cell>
          <cell r="C165">
            <v>45108</v>
          </cell>
          <cell r="D165">
            <v>1.3310636030485841</v>
          </cell>
        </row>
        <row r="166">
          <cell r="B166">
            <v>45505</v>
          </cell>
          <cell r="C166">
            <v>45139</v>
          </cell>
          <cell r="D166">
            <v>1.3333708405228397</v>
          </cell>
        </row>
        <row r="167">
          <cell r="B167">
            <v>45536</v>
          </cell>
          <cell r="C167">
            <v>45170</v>
          </cell>
          <cell r="D167">
            <v>1.3356820773136948</v>
          </cell>
        </row>
        <row r="168">
          <cell r="B168">
            <v>45566</v>
          </cell>
          <cell r="C168">
            <v>45200</v>
          </cell>
          <cell r="D168">
            <v>1.3379973203534803</v>
          </cell>
        </row>
        <row r="169">
          <cell r="B169">
            <v>45597</v>
          </cell>
          <cell r="C169">
            <v>45231</v>
          </cell>
          <cell r="D169">
            <v>1.340316576586543</v>
          </cell>
        </row>
        <row r="170">
          <cell r="B170">
            <v>45627</v>
          </cell>
          <cell r="C170">
            <v>45261</v>
          </cell>
          <cell r="D170">
            <v>1.3426398529692674</v>
          </cell>
        </row>
        <row r="171">
          <cell r="B171">
            <v>45658</v>
          </cell>
          <cell r="C171">
            <v>45292</v>
          </cell>
          <cell r="D171">
            <v>1.3449671564700956</v>
          </cell>
        </row>
        <row r="172">
          <cell r="B172">
            <v>45689</v>
          </cell>
          <cell r="C172">
            <v>45323</v>
          </cell>
          <cell r="D172">
            <v>1.3472984940695489</v>
          </cell>
        </row>
        <row r="173">
          <cell r="B173">
            <v>45717</v>
          </cell>
          <cell r="C173">
            <v>45352</v>
          </cell>
          <cell r="D173">
            <v>1.3496338727602486</v>
          </cell>
        </row>
        <row r="174">
          <cell r="B174">
            <v>45748</v>
          </cell>
          <cell r="C174">
            <v>45383</v>
          </cell>
          <cell r="D174">
            <v>1.3519732995469367</v>
          </cell>
        </row>
        <row r="175">
          <cell r="B175">
            <v>45778</v>
          </cell>
          <cell r="C175">
            <v>45413</v>
          </cell>
          <cell r="D175">
            <v>1.3543167814464969</v>
          </cell>
        </row>
        <row r="176">
          <cell r="B176">
            <v>45809</v>
          </cell>
          <cell r="C176">
            <v>45444</v>
          </cell>
          <cell r="D176">
            <v>1.3566643254879762</v>
          </cell>
        </row>
        <row r="177">
          <cell r="B177">
            <v>45839</v>
          </cell>
          <cell r="C177">
            <v>45474</v>
          </cell>
          <cell r="D177">
            <v>1.3590159387126055</v>
          </cell>
        </row>
        <row r="178">
          <cell r="B178">
            <v>45870</v>
          </cell>
          <cell r="C178">
            <v>45505</v>
          </cell>
          <cell r="D178">
            <v>1.3613716281738206</v>
          </cell>
        </row>
        <row r="179">
          <cell r="B179">
            <v>45901</v>
          </cell>
          <cell r="C179">
            <v>45536</v>
          </cell>
          <cell r="D179">
            <v>1.3637314009372838</v>
          </cell>
        </row>
        <row r="180">
          <cell r="B180">
            <v>45931</v>
          </cell>
          <cell r="C180">
            <v>45566</v>
          </cell>
          <cell r="D180">
            <v>1.3660952640809048</v>
          </cell>
        </row>
        <row r="181">
          <cell r="B181">
            <v>45962</v>
          </cell>
          <cell r="C181">
            <v>45597</v>
          </cell>
          <cell r="D181">
            <v>1.3684632246948618</v>
          </cell>
        </row>
        <row r="182">
          <cell r="B182">
            <v>45992</v>
          </cell>
          <cell r="C182">
            <v>45627</v>
          </cell>
          <cell r="D182">
            <v>1.3708352898816232</v>
          </cell>
        </row>
        <row r="183">
          <cell r="B183">
            <v>46023</v>
          </cell>
          <cell r="C183">
            <v>45658</v>
          </cell>
          <cell r="D183">
            <v>1.3732114667559687</v>
          </cell>
        </row>
        <row r="184">
          <cell r="B184">
            <v>46054</v>
          </cell>
          <cell r="C184">
            <v>45689</v>
          </cell>
          <cell r="D184">
            <v>1.3755917624450105</v>
          </cell>
        </row>
        <row r="185">
          <cell r="B185">
            <v>46082</v>
          </cell>
          <cell r="C185">
            <v>45717</v>
          </cell>
          <cell r="D185">
            <v>1.3779761840882148</v>
          </cell>
        </row>
        <row r="186">
          <cell r="B186">
            <v>46113</v>
          </cell>
          <cell r="C186">
            <v>45748</v>
          </cell>
          <cell r="D186">
            <v>1.3803647388374232</v>
          </cell>
        </row>
        <row r="187">
          <cell r="B187">
            <v>46143</v>
          </cell>
          <cell r="C187">
            <v>45778</v>
          </cell>
          <cell r="D187">
            <v>1.3827574338568742</v>
          </cell>
        </row>
        <row r="188">
          <cell r="B188">
            <v>46174</v>
          </cell>
          <cell r="C188">
            <v>45809</v>
          </cell>
          <cell r="D188">
            <v>1.3851542763232247</v>
          </cell>
        </row>
        <row r="189">
          <cell r="B189">
            <v>46204</v>
          </cell>
          <cell r="C189">
            <v>45839</v>
          </cell>
          <cell r="D189">
            <v>1.3875552734255712</v>
          </cell>
        </row>
        <row r="190">
          <cell r="B190">
            <v>46235</v>
          </cell>
          <cell r="C190">
            <v>45870</v>
          </cell>
          <cell r="D190">
            <v>1.3899604323654717</v>
          </cell>
        </row>
        <row r="191">
          <cell r="B191">
            <v>46266</v>
          </cell>
          <cell r="C191">
            <v>45901</v>
          </cell>
          <cell r="D191">
            <v>1.3923697603569676</v>
          </cell>
        </row>
        <row r="192">
          <cell r="B192">
            <v>46296</v>
          </cell>
          <cell r="C192">
            <v>45931</v>
          </cell>
          <cell r="D192">
            <v>1.3947832646266045</v>
          </cell>
        </row>
        <row r="193">
          <cell r="B193">
            <v>46327</v>
          </cell>
          <cell r="C193">
            <v>45962</v>
          </cell>
          <cell r="D193">
            <v>1.3972009524134545</v>
          </cell>
        </row>
        <row r="194">
          <cell r="B194">
            <v>46357</v>
          </cell>
          <cell r="C194">
            <v>45992</v>
          </cell>
          <cell r="D194">
            <v>1.3996228309691381</v>
          </cell>
        </row>
        <row r="195">
          <cell r="B195">
            <v>46388</v>
          </cell>
          <cell r="C195">
            <v>46023</v>
          </cell>
          <cell r="D195">
            <v>1.4019344218665073</v>
          </cell>
        </row>
        <row r="196">
          <cell r="B196">
            <v>46419</v>
          </cell>
          <cell r="C196">
            <v>46054</v>
          </cell>
          <cell r="D196">
            <v>1.4042498305441804</v>
          </cell>
        </row>
        <row r="197">
          <cell r="B197">
            <v>46447</v>
          </cell>
          <cell r="C197">
            <v>46082</v>
          </cell>
          <cell r="D197">
            <v>1.4065690633075318</v>
          </cell>
        </row>
        <row r="198">
          <cell r="B198">
            <v>46478</v>
          </cell>
          <cell r="C198">
            <v>46113</v>
          </cell>
          <cell r="D198">
            <v>1.40889212647235</v>
          </cell>
        </row>
        <row r="199">
          <cell r="B199">
            <v>46508</v>
          </cell>
          <cell r="C199">
            <v>46143</v>
          </cell>
          <cell r="D199">
            <v>1.4112190263648543</v>
          </cell>
        </row>
        <row r="200">
          <cell r="B200">
            <v>46539</v>
          </cell>
          <cell r="C200">
            <v>46174</v>
          </cell>
          <cell r="D200">
            <v>1.4135497693217125</v>
          </cell>
        </row>
        <row r="201">
          <cell r="B201">
            <v>46569</v>
          </cell>
          <cell r="C201">
            <v>46204</v>
          </cell>
          <cell r="D201">
            <v>1.4158843616900578</v>
          </cell>
        </row>
        <row r="202">
          <cell r="B202">
            <v>46600</v>
          </cell>
          <cell r="C202">
            <v>46235</v>
          </cell>
          <cell r="D202">
            <v>1.4182228098275065</v>
          </cell>
        </row>
        <row r="203">
          <cell r="B203">
            <v>46631</v>
          </cell>
          <cell r="C203">
            <v>46266</v>
          </cell>
          <cell r="D203">
            <v>1.4205651201021743</v>
          </cell>
        </row>
        <row r="204">
          <cell r="B204">
            <v>46661</v>
          </cell>
          <cell r="C204">
            <v>46296</v>
          </cell>
          <cell r="D204">
            <v>1.4229112988926951</v>
          </cell>
        </row>
        <row r="205">
          <cell r="B205">
            <v>46692</v>
          </cell>
          <cell r="C205">
            <v>46327</v>
          </cell>
          <cell r="D205">
            <v>1.4252613525882372</v>
          </cell>
        </row>
        <row r="206">
          <cell r="B206">
            <v>46722</v>
          </cell>
          <cell r="C206">
            <v>46357</v>
          </cell>
          <cell r="D206">
            <v>1.4276152875885215</v>
          </cell>
        </row>
        <row r="207">
          <cell r="B207">
            <v>46753</v>
          </cell>
          <cell r="C207">
            <v>46388</v>
          </cell>
          <cell r="D207">
            <v>1.4299731103038382</v>
          </cell>
        </row>
        <row r="208">
          <cell r="B208">
            <v>46784</v>
          </cell>
          <cell r="C208">
            <v>46419</v>
          </cell>
          <cell r="D208">
            <v>1.4323348271550647</v>
          </cell>
        </row>
        <row r="209">
          <cell r="B209">
            <v>46813</v>
          </cell>
          <cell r="C209">
            <v>46447</v>
          </cell>
          <cell r="D209">
            <v>1.4347004445736831</v>
          </cell>
        </row>
        <row r="210">
          <cell r="B210">
            <v>46844</v>
          </cell>
          <cell r="C210">
            <v>46478</v>
          </cell>
          <cell r="D210">
            <v>1.4370699690017976</v>
          </cell>
        </row>
        <row r="211">
          <cell r="B211">
            <v>46874</v>
          </cell>
          <cell r="C211">
            <v>46508</v>
          </cell>
          <cell r="D211">
            <v>1.439443406892152</v>
          </cell>
        </row>
        <row r="212">
          <cell r="B212">
            <v>46905</v>
          </cell>
          <cell r="C212">
            <v>46539</v>
          </cell>
          <cell r="D212">
            <v>1.4418207647081474</v>
          </cell>
        </row>
        <row r="213">
          <cell r="B213">
            <v>46935</v>
          </cell>
          <cell r="C213">
            <v>46569</v>
          </cell>
          <cell r="D213">
            <v>1.4442020489238596</v>
          </cell>
        </row>
        <row r="214">
          <cell r="B214">
            <v>46966</v>
          </cell>
          <cell r="C214">
            <v>46600</v>
          </cell>
          <cell r="D214">
            <v>1.4465872660240571</v>
          </cell>
        </row>
        <row r="215">
          <cell r="B215">
            <v>46997</v>
          </cell>
          <cell r="C215">
            <v>46631</v>
          </cell>
          <cell r="D215">
            <v>1.4489764225042183</v>
          </cell>
        </row>
        <row r="216">
          <cell r="B216">
            <v>47027</v>
          </cell>
          <cell r="C216">
            <v>46661</v>
          </cell>
          <cell r="D216">
            <v>1.4513695248705496</v>
          </cell>
        </row>
        <row r="217">
          <cell r="B217">
            <v>47058</v>
          </cell>
          <cell r="C217">
            <v>46692</v>
          </cell>
          <cell r="D217">
            <v>1.4537665796400026</v>
          </cell>
        </row>
        <row r="218">
          <cell r="B218">
            <v>47088</v>
          </cell>
          <cell r="C218">
            <v>46722</v>
          </cell>
          <cell r="D218">
            <v>1.4561675933402924</v>
          </cell>
        </row>
        <row r="219">
          <cell r="B219">
            <v>47119</v>
          </cell>
          <cell r="C219">
            <v>46753</v>
          </cell>
          <cell r="D219">
            <v>1.4585725725099155</v>
          </cell>
        </row>
        <row r="220">
          <cell r="B220">
            <v>47150</v>
          </cell>
          <cell r="C220">
            <v>46784</v>
          </cell>
          <cell r="D220">
            <v>1.4609815236981665</v>
          </cell>
        </row>
        <row r="221">
          <cell r="B221">
            <v>47178</v>
          </cell>
          <cell r="C221">
            <v>46813</v>
          </cell>
          <cell r="D221">
            <v>1.4633944534651573</v>
          </cell>
        </row>
        <row r="222">
          <cell r="B222">
            <v>47209</v>
          </cell>
          <cell r="C222">
            <v>46844</v>
          </cell>
          <cell r="D222">
            <v>1.4658113683818341</v>
          </cell>
        </row>
        <row r="223">
          <cell r="B223">
            <v>47239</v>
          </cell>
          <cell r="C223">
            <v>46874</v>
          </cell>
          <cell r="D223">
            <v>1.4682322750299956</v>
          </cell>
        </row>
        <row r="224">
          <cell r="B224">
            <v>47270</v>
          </cell>
          <cell r="C224">
            <v>46905</v>
          </cell>
          <cell r="D224">
            <v>1.4706571800023109</v>
          </cell>
        </row>
        <row r="225">
          <cell r="B225">
            <v>47300</v>
          </cell>
          <cell r="C225">
            <v>46935</v>
          </cell>
          <cell r="D225">
            <v>1.4730860899023375</v>
          </cell>
        </row>
        <row r="226">
          <cell r="B226">
            <v>47331</v>
          </cell>
          <cell r="C226">
            <v>46966</v>
          </cell>
          <cell r="D226">
            <v>1.4755190113445389</v>
          </cell>
        </row>
        <row r="227">
          <cell r="B227">
            <v>47362</v>
          </cell>
          <cell r="C227">
            <v>46997</v>
          </cell>
          <cell r="D227">
            <v>1.4779559509543034</v>
          </cell>
        </row>
        <row r="228">
          <cell r="B228">
            <v>47392</v>
          </cell>
          <cell r="C228">
            <v>47027</v>
          </cell>
          <cell r="D228">
            <v>1.4803969153679613</v>
          </cell>
        </row>
        <row r="229">
          <cell r="B229">
            <v>47423</v>
          </cell>
          <cell r="C229">
            <v>47058</v>
          </cell>
          <cell r="D229">
            <v>1.4828419112328033</v>
          </cell>
        </row>
        <row r="230">
          <cell r="B230">
            <v>47453</v>
          </cell>
          <cell r="C230">
            <v>47088</v>
          </cell>
          <cell r="D230">
            <v>1.485290945207099</v>
          </cell>
        </row>
        <row r="231">
          <cell r="B231">
            <v>47484</v>
          </cell>
          <cell r="C231">
            <v>47119</v>
          </cell>
          <cell r="D231">
            <v>1.4877440239601145</v>
          </cell>
        </row>
        <row r="232">
          <cell r="B232">
            <v>47515</v>
          </cell>
          <cell r="C232">
            <v>47150</v>
          </cell>
          <cell r="D232">
            <v>1.4902011541721305</v>
          </cell>
        </row>
        <row r="233">
          <cell r="B233">
            <v>47543</v>
          </cell>
          <cell r="C233">
            <v>47178</v>
          </cell>
          <cell r="D233">
            <v>1.4926623425344612</v>
          </cell>
        </row>
        <row r="234">
          <cell r="B234">
            <v>47574</v>
          </cell>
          <cell r="C234">
            <v>47209</v>
          </cell>
          <cell r="D234">
            <v>1.4951275957494716</v>
          </cell>
        </row>
        <row r="235">
          <cell r="B235">
            <v>47604</v>
          </cell>
          <cell r="C235">
            <v>47239</v>
          </cell>
          <cell r="D235">
            <v>1.4975969205305963</v>
          </cell>
        </row>
        <row r="236">
          <cell r="B236">
            <v>47635</v>
          </cell>
          <cell r="C236">
            <v>47270</v>
          </cell>
          <cell r="D236">
            <v>1.500070323602358</v>
          </cell>
        </row>
        <row r="237">
          <cell r="B237">
            <v>47665</v>
          </cell>
          <cell r="C237">
            <v>47300</v>
          </cell>
          <cell r="D237">
            <v>1.5025478117003852</v>
          </cell>
        </row>
        <row r="238">
          <cell r="B238">
            <v>47696</v>
          </cell>
          <cell r="C238">
            <v>47331</v>
          </cell>
          <cell r="D238">
            <v>1.5050293915714308</v>
          </cell>
        </row>
        <row r="239">
          <cell r="B239">
            <v>47727</v>
          </cell>
          <cell r="C239">
            <v>47362</v>
          </cell>
          <cell r="D239">
            <v>1.5075150699733906</v>
          </cell>
        </row>
        <row r="240">
          <cell r="B240">
            <v>47757</v>
          </cell>
          <cell r="C240">
            <v>47392</v>
          </cell>
          <cell r="D240">
            <v>1.5100048536753217</v>
          </cell>
        </row>
        <row r="241">
          <cell r="B241">
            <v>47788</v>
          </cell>
          <cell r="C241">
            <v>47423</v>
          </cell>
          <cell r="D241">
            <v>1.5124987494574607</v>
          </cell>
        </row>
        <row r="242">
          <cell r="B242">
            <v>47818</v>
          </cell>
          <cell r="C242">
            <v>47453</v>
          </cell>
          <cell r="D242">
            <v>1.5149967641112423</v>
          </cell>
        </row>
        <row r="243">
          <cell r="B243">
            <v>47849</v>
          </cell>
          <cell r="C243">
            <v>47484</v>
          </cell>
          <cell r="D243">
            <v>1.5174989044393181</v>
          </cell>
        </row>
        <row r="244">
          <cell r="B244">
            <v>47880</v>
          </cell>
          <cell r="C244">
            <v>47515</v>
          </cell>
          <cell r="D244">
            <v>1.5200051772555745</v>
          </cell>
        </row>
        <row r="245">
          <cell r="B245">
            <v>47908</v>
          </cell>
          <cell r="C245">
            <v>47543</v>
          </cell>
          <cell r="D245">
            <v>1.5225155893851516</v>
          </cell>
        </row>
        <row r="246">
          <cell r="B246">
            <v>47939</v>
          </cell>
          <cell r="C246">
            <v>47574</v>
          </cell>
          <cell r="D246">
            <v>1.5250301476644621</v>
          </cell>
        </row>
        <row r="247">
          <cell r="B247">
            <v>47969</v>
          </cell>
          <cell r="C247">
            <v>47604</v>
          </cell>
          <cell r="D247">
            <v>1.5275488589412094</v>
          </cell>
        </row>
        <row r="248">
          <cell r="B248">
            <v>48000</v>
          </cell>
          <cell r="C248">
            <v>47635</v>
          </cell>
          <cell r="D248">
            <v>1.5300717300744062</v>
          </cell>
        </row>
        <row r="249">
          <cell r="B249">
            <v>48030</v>
          </cell>
          <cell r="C249">
            <v>47665</v>
          </cell>
          <cell r="D249">
            <v>1.5325987679343938</v>
          </cell>
        </row>
        <row r="250">
          <cell r="B250">
            <v>48061</v>
          </cell>
          <cell r="C250">
            <v>47696</v>
          </cell>
          <cell r="D250">
            <v>1.5351299794028601</v>
          </cell>
        </row>
        <row r="251">
          <cell r="B251">
            <v>48092</v>
          </cell>
          <cell r="C251">
            <v>47727</v>
          </cell>
          <cell r="D251">
            <v>1.537665371372859</v>
          </cell>
        </row>
        <row r="252">
          <cell r="B252">
            <v>48122</v>
          </cell>
          <cell r="C252">
            <v>47757</v>
          </cell>
          <cell r="D252">
            <v>1.5402049507488287</v>
          </cell>
        </row>
        <row r="253">
          <cell r="B253">
            <v>48153</v>
          </cell>
          <cell r="C253">
            <v>47788</v>
          </cell>
          <cell r="D253">
            <v>1.5427487244466105</v>
          </cell>
        </row>
        <row r="254">
          <cell r="B254">
            <v>48183</v>
          </cell>
          <cell r="C254">
            <v>47818</v>
          </cell>
          <cell r="D254">
            <v>1.5452966993934678</v>
          </cell>
        </row>
        <row r="255">
          <cell r="B255">
            <v>48214</v>
          </cell>
          <cell r="C255">
            <v>47849</v>
          </cell>
          <cell r="D255">
            <v>1.5478488825281052</v>
          </cell>
        </row>
        <row r="256">
          <cell r="B256">
            <v>48245</v>
          </cell>
          <cell r="C256">
            <v>47880</v>
          </cell>
          <cell r="D256">
            <v>1.5504052808006867</v>
          </cell>
        </row>
        <row r="257">
          <cell r="B257">
            <v>48274</v>
          </cell>
          <cell r="C257">
            <v>47908</v>
          </cell>
          <cell r="D257">
            <v>1.5529659011728556</v>
          </cell>
        </row>
        <row r="258">
          <cell r="B258">
            <v>48305</v>
          </cell>
          <cell r="C258">
            <v>47939</v>
          </cell>
          <cell r="D258">
            <v>1.5555307506177525</v>
          </cell>
        </row>
        <row r="259">
          <cell r="B259">
            <v>48335</v>
          </cell>
          <cell r="C259">
            <v>47969</v>
          </cell>
          <cell r="D259">
            <v>1.5580998361200347</v>
          </cell>
        </row>
        <row r="260">
          <cell r="B260">
            <v>48366</v>
          </cell>
          <cell r="C260">
            <v>48000</v>
          </cell>
          <cell r="D260">
            <v>1.5606731646758956</v>
          </cell>
        </row>
        <row r="261">
          <cell r="B261">
            <v>48396</v>
          </cell>
          <cell r="C261">
            <v>48030</v>
          </cell>
          <cell r="D261">
            <v>1.5632507432930829</v>
          </cell>
        </row>
        <row r="262">
          <cell r="B262">
            <v>48427</v>
          </cell>
          <cell r="C262">
            <v>48061</v>
          </cell>
          <cell r="D262">
            <v>1.5658325789909187</v>
          </cell>
        </row>
        <row r="263">
          <cell r="B263">
            <v>48458</v>
          </cell>
          <cell r="C263">
            <v>48092</v>
          </cell>
          <cell r="D263">
            <v>1.5684186788003176</v>
          </cell>
        </row>
        <row r="264">
          <cell r="B264">
            <v>48488</v>
          </cell>
          <cell r="C264">
            <v>48122</v>
          </cell>
          <cell r="D264">
            <v>1.5710090497638067</v>
          </cell>
        </row>
        <row r="265">
          <cell r="B265">
            <v>48519</v>
          </cell>
          <cell r="C265">
            <v>48153</v>
          </cell>
          <cell r="D265">
            <v>1.5736036989355442</v>
          </cell>
        </row>
        <row r="266">
          <cell r="B266">
            <v>48549</v>
          </cell>
          <cell r="C266">
            <v>48183</v>
          </cell>
          <cell r="D266">
            <v>1.5762026333813386</v>
          </cell>
        </row>
        <row r="267">
          <cell r="B267">
            <v>48580</v>
          </cell>
          <cell r="C267">
            <v>48214</v>
          </cell>
          <cell r="D267">
            <v>1.5788058601786685</v>
          </cell>
        </row>
        <row r="268">
          <cell r="B268">
            <v>48611</v>
          </cell>
          <cell r="C268">
            <v>48245</v>
          </cell>
          <cell r="D268">
            <v>1.5814133864167017</v>
          </cell>
        </row>
        <row r="269">
          <cell r="B269">
            <v>48639</v>
          </cell>
          <cell r="C269">
            <v>48274</v>
          </cell>
          <cell r="D269">
            <v>1.5840252191963138</v>
          </cell>
        </row>
        <row r="270">
          <cell r="B270">
            <v>48670</v>
          </cell>
          <cell r="C270">
            <v>48305</v>
          </cell>
          <cell r="D270">
            <v>1.5866413656301086</v>
          </cell>
        </row>
        <row r="271">
          <cell r="B271">
            <v>48700</v>
          </cell>
          <cell r="C271">
            <v>48335</v>
          </cell>
          <cell r="D271">
            <v>1.5892618328424364</v>
          </cell>
        </row>
        <row r="272">
          <cell r="B272">
            <v>48731</v>
          </cell>
          <cell r="C272">
            <v>48366</v>
          </cell>
          <cell r="D272">
            <v>1.5918866279694144</v>
          </cell>
        </row>
        <row r="273">
          <cell r="B273">
            <v>48761</v>
          </cell>
          <cell r="C273">
            <v>48396</v>
          </cell>
          <cell r="D273">
            <v>1.5945157581589455</v>
          </cell>
        </row>
        <row r="274">
          <cell r="B274">
            <v>48792</v>
          </cell>
          <cell r="C274">
            <v>48427</v>
          </cell>
          <cell r="D274">
            <v>1.597149230570738</v>
          </cell>
        </row>
        <row r="275">
          <cell r="B275">
            <v>48823</v>
          </cell>
          <cell r="C275">
            <v>48458</v>
          </cell>
          <cell r="D275">
            <v>1.5997870523763249</v>
          </cell>
        </row>
        <row r="276">
          <cell r="B276">
            <v>48853</v>
          </cell>
          <cell r="C276">
            <v>48488</v>
          </cell>
          <cell r="D276">
            <v>1.6024292307590837</v>
          </cell>
        </row>
        <row r="277">
          <cell r="B277">
            <v>48884</v>
          </cell>
          <cell r="C277">
            <v>48519</v>
          </cell>
          <cell r="D277">
            <v>1.6050757729142557</v>
          </cell>
        </row>
        <row r="278">
          <cell r="B278">
            <v>48914</v>
          </cell>
          <cell r="C278">
            <v>48549</v>
          </cell>
          <cell r="D278">
            <v>1.6077266860489661</v>
          </cell>
        </row>
        <row r="279">
          <cell r="B279">
            <v>48945</v>
          </cell>
          <cell r="C279">
            <v>48580</v>
          </cell>
          <cell r="D279">
            <v>1.6102503510709432</v>
          </cell>
        </row>
        <row r="280">
          <cell r="B280">
            <v>48976</v>
          </cell>
          <cell r="C280">
            <v>48611</v>
          </cell>
          <cell r="D280">
            <v>1.6127779775157158</v>
          </cell>
        </row>
        <row r="281">
          <cell r="B281">
            <v>49004</v>
          </cell>
          <cell r="C281">
            <v>48639</v>
          </cell>
          <cell r="D281">
            <v>1.6153095716015697</v>
          </cell>
        </row>
        <row r="282">
          <cell r="B282">
            <v>49035</v>
          </cell>
          <cell r="C282">
            <v>48670</v>
          </cell>
          <cell r="D282">
            <v>1.6178451395565521</v>
          </cell>
        </row>
        <row r="283">
          <cell r="B283">
            <v>49065</v>
          </cell>
          <cell r="C283">
            <v>48700</v>
          </cell>
          <cell r="D283">
            <v>1.6203846876184855</v>
          </cell>
        </row>
        <row r="284">
          <cell r="B284">
            <v>49096</v>
          </cell>
          <cell r="C284">
            <v>48731</v>
          </cell>
          <cell r="D284">
            <v>1.6229282220349848</v>
          </cell>
        </row>
        <row r="285">
          <cell r="B285">
            <v>49126</v>
          </cell>
          <cell r="C285">
            <v>48761</v>
          </cell>
          <cell r="D285">
            <v>1.6254757490634715</v>
          </cell>
        </row>
        <row r="286">
          <cell r="B286">
            <v>49157</v>
          </cell>
          <cell r="C286">
            <v>48792</v>
          </cell>
          <cell r="D286">
            <v>1.6280272749711893</v>
          </cell>
        </row>
        <row r="287">
          <cell r="B287">
            <v>49188</v>
          </cell>
          <cell r="C287">
            <v>48823</v>
          </cell>
          <cell r="D287">
            <v>1.6305828060352201</v>
          </cell>
        </row>
        <row r="288">
          <cell r="B288">
            <v>49218</v>
          </cell>
          <cell r="C288">
            <v>48853</v>
          </cell>
          <cell r="D288">
            <v>1.6331423485424985</v>
          </cell>
        </row>
        <row r="289">
          <cell r="B289">
            <v>49249</v>
          </cell>
          <cell r="C289">
            <v>48884</v>
          </cell>
          <cell r="D289">
            <v>1.635705908789828</v>
          </cell>
        </row>
        <row r="290">
          <cell r="B290">
            <v>49279</v>
          </cell>
          <cell r="C290">
            <v>48914</v>
          </cell>
          <cell r="D290">
            <v>1.6382734930838965</v>
          </cell>
        </row>
        <row r="291">
          <cell r="B291">
            <v>49310</v>
          </cell>
          <cell r="C291">
            <v>48945</v>
          </cell>
          <cell r="D291">
            <v>1.6408451077412911</v>
          </cell>
        </row>
        <row r="292">
          <cell r="B292">
            <v>49341</v>
          </cell>
          <cell r="C292">
            <v>48976</v>
          </cell>
          <cell r="D292">
            <v>1.6434207590885144</v>
          </cell>
        </row>
        <row r="293">
          <cell r="B293">
            <v>49369</v>
          </cell>
          <cell r="C293">
            <v>49004</v>
          </cell>
          <cell r="D293">
            <v>1.6460004534619996</v>
          </cell>
        </row>
        <row r="294">
          <cell r="B294">
            <v>49400</v>
          </cell>
          <cell r="C294">
            <v>49035</v>
          </cell>
          <cell r="D294">
            <v>1.6485841972081265</v>
          </cell>
        </row>
        <row r="295">
          <cell r="B295">
            <v>49430</v>
          </cell>
          <cell r="C295">
            <v>49065</v>
          </cell>
          <cell r="D295">
            <v>1.6511719966832368</v>
          </cell>
        </row>
        <row r="296">
          <cell r="B296">
            <v>49461</v>
          </cell>
          <cell r="C296">
            <v>49096</v>
          </cell>
          <cell r="D296">
            <v>1.6537638582536496</v>
          </cell>
        </row>
        <row r="297">
          <cell r="B297">
            <v>49491</v>
          </cell>
          <cell r="C297">
            <v>49126</v>
          </cell>
          <cell r="D297">
            <v>1.6563597882956775</v>
          </cell>
        </row>
        <row r="298">
          <cell r="B298">
            <v>49522</v>
          </cell>
          <cell r="C298">
            <v>49157</v>
          </cell>
          <cell r="D298">
            <v>1.6589597931956421</v>
          </cell>
        </row>
        <row r="299">
          <cell r="B299">
            <v>49553</v>
          </cell>
          <cell r="C299">
            <v>49188</v>
          </cell>
          <cell r="D299">
            <v>1.6615638793498895</v>
          </cell>
        </row>
        <row r="300">
          <cell r="B300">
            <v>49583</v>
          </cell>
          <cell r="C300">
            <v>49218</v>
          </cell>
          <cell r="D300">
            <v>1.6641720531648061</v>
          </cell>
        </row>
        <row r="301">
          <cell r="B301">
            <v>49614</v>
          </cell>
          <cell r="C301">
            <v>49249</v>
          </cell>
          <cell r="D301">
            <v>1.6667843210568349</v>
          </cell>
        </row>
        <row r="302">
          <cell r="B302">
            <v>49644</v>
          </cell>
          <cell r="C302">
            <v>49279</v>
          </cell>
          <cell r="D302">
            <v>1.6694006894524906</v>
          </cell>
        </row>
        <row r="303">
          <cell r="B303">
            <v>49675</v>
          </cell>
          <cell r="C303">
            <v>49310</v>
          </cell>
          <cell r="D303">
            <v>1.6721578404166031</v>
          </cell>
        </row>
        <row r="304">
          <cell r="B304">
            <v>49706</v>
          </cell>
          <cell r="C304">
            <v>49341</v>
          </cell>
          <cell r="D304">
            <v>1.6749195450396945</v>
          </cell>
        </row>
        <row r="305">
          <cell r="B305">
            <v>49735</v>
          </cell>
          <cell r="C305">
            <v>49369</v>
          </cell>
          <cell r="D305">
            <v>1.6776858108425028</v>
          </cell>
        </row>
        <row r="306">
          <cell r="B306">
            <v>49766</v>
          </cell>
          <cell r="C306">
            <v>49400</v>
          </cell>
          <cell r="D306">
            <v>1.6804566453581871</v>
          </cell>
        </row>
        <row r="307">
          <cell r="B307">
            <v>49796</v>
          </cell>
          <cell r="C307">
            <v>49430</v>
          </cell>
          <cell r="D307">
            <v>1.6832320561323482</v>
          </cell>
        </row>
        <row r="308">
          <cell r="B308">
            <v>49827</v>
          </cell>
          <cell r="C308">
            <v>49461</v>
          </cell>
          <cell r="D308">
            <v>1.6860120507230492</v>
          </cell>
        </row>
        <row r="309">
          <cell r="B309">
            <v>49857</v>
          </cell>
          <cell r="C309">
            <v>49491</v>
          </cell>
          <cell r="D309">
            <v>1.6887966367008356</v>
          </cell>
        </row>
        <row r="310">
          <cell r="B310">
            <v>49888</v>
          </cell>
          <cell r="C310">
            <v>49522</v>
          </cell>
          <cell r="D310">
            <v>1.6915858216487565</v>
          </cell>
        </row>
        <row r="311">
          <cell r="B311">
            <v>49919</v>
          </cell>
          <cell r="C311">
            <v>49553</v>
          </cell>
          <cell r="D311">
            <v>1.6943796131623849</v>
          </cell>
        </row>
        <row r="312">
          <cell r="B312">
            <v>49949</v>
          </cell>
          <cell r="C312">
            <v>49583</v>
          </cell>
          <cell r="D312">
            <v>1.6971780188498387</v>
          </cell>
        </row>
        <row r="313">
          <cell r="B313">
            <v>49980</v>
          </cell>
          <cell r="C313">
            <v>49614</v>
          </cell>
          <cell r="D313">
            <v>1.699981046331801</v>
          </cell>
        </row>
        <row r="314">
          <cell r="B314">
            <v>50010</v>
          </cell>
          <cell r="C314">
            <v>49644</v>
          </cell>
          <cell r="D314">
            <v>1.7027887032415414</v>
          </cell>
        </row>
        <row r="315">
          <cell r="B315">
            <v>50041</v>
          </cell>
          <cell r="C315">
            <v>49675</v>
          </cell>
          <cell r="D315">
            <v>1.7056009972249362</v>
          </cell>
        </row>
        <row r="316">
          <cell r="B316">
            <v>50072</v>
          </cell>
          <cell r="C316">
            <v>49706</v>
          </cell>
          <cell r="D316">
            <v>1.7084179359404894</v>
          </cell>
        </row>
        <row r="317">
          <cell r="B317">
            <v>50100</v>
          </cell>
          <cell r="C317">
            <v>49735</v>
          </cell>
          <cell r="D317">
            <v>1.7112395270593539</v>
          </cell>
        </row>
        <row r="318">
          <cell r="B318">
            <v>50131</v>
          </cell>
          <cell r="C318">
            <v>49766</v>
          </cell>
          <cell r="D318">
            <v>1.7140657782653519</v>
          </cell>
        </row>
        <row r="319">
          <cell r="B319">
            <v>50161</v>
          </cell>
          <cell r="C319">
            <v>49796</v>
          </cell>
          <cell r="D319">
            <v>1.7168966972549964</v>
          </cell>
        </row>
        <row r="320">
          <cell r="B320">
            <v>50192</v>
          </cell>
          <cell r="C320">
            <v>49827</v>
          </cell>
          <cell r="D320">
            <v>1.7197322917375113</v>
          </cell>
        </row>
        <row r="321">
          <cell r="B321">
            <v>50222</v>
          </cell>
          <cell r="C321">
            <v>49857</v>
          </cell>
          <cell r="D321">
            <v>1.7225725694348535</v>
          </cell>
        </row>
        <row r="322">
          <cell r="B322">
            <v>50253</v>
          </cell>
          <cell r="C322">
            <v>49888</v>
          </cell>
          <cell r="D322">
            <v>1.7254175380817327</v>
          </cell>
        </row>
        <row r="323">
          <cell r="B323">
            <v>50284</v>
          </cell>
          <cell r="C323">
            <v>49919</v>
          </cell>
          <cell r="D323">
            <v>1.7282672054256336</v>
          </cell>
        </row>
        <row r="324">
          <cell r="B324">
            <v>50314</v>
          </cell>
          <cell r="C324">
            <v>49949</v>
          </cell>
          <cell r="D324">
            <v>1.7311215792268364</v>
          </cell>
        </row>
        <row r="325">
          <cell r="B325">
            <v>50345</v>
          </cell>
          <cell r="C325">
            <v>49980</v>
          </cell>
          <cell r="D325">
            <v>1.7339806672584381</v>
          </cell>
        </row>
        <row r="326">
          <cell r="B326">
            <v>50375</v>
          </cell>
          <cell r="C326">
            <v>50010</v>
          </cell>
          <cell r="D326">
            <v>1.7368444773063734</v>
          </cell>
        </row>
        <row r="327">
          <cell r="B327">
            <v>50406</v>
          </cell>
          <cell r="C327">
            <v>50041</v>
          </cell>
          <cell r="D327">
            <v>1.7397130171694359</v>
          </cell>
        </row>
        <row r="328">
          <cell r="B328">
            <v>50437</v>
          </cell>
          <cell r="C328">
            <v>50072</v>
          </cell>
          <cell r="D328">
            <v>1.7425862946593003</v>
          </cell>
        </row>
        <row r="329">
          <cell r="B329">
            <v>50465</v>
          </cell>
          <cell r="C329">
            <v>50100</v>
          </cell>
          <cell r="D329">
            <v>1.745464317600542</v>
          </cell>
        </row>
        <row r="330">
          <cell r="B330">
            <v>50496</v>
          </cell>
          <cell r="C330">
            <v>50131</v>
          </cell>
          <cell r="D330">
            <v>1.74834709383066</v>
          </cell>
        </row>
        <row r="331">
          <cell r="B331">
            <v>50526</v>
          </cell>
          <cell r="C331">
            <v>50161</v>
          </cell>
          <cell r="D331">
            <v>1.7512346312000973</v>
          </cell>
        </row>
        <row r="332">
          <cell r="B332">
            <v>50557</v>
          </cell>
          <cell r="C332">
            <v>50192</v>
          </cell>
          <cell r="D332">
            <v>1.7541269375722626</v>
          </cell>
        </row>
        <row r="333">
          <cell r="B333">
            <v>50587</v>
          </cell>
          <cell r="C333">
            <v>50222</v>
          </cell>
          <cell r="D333">
            <v>1.7570240208235515</v>
          </cell>
        </row>
        <row r="334">
          <cell r="B334">
            <v>50618</v>
          </cell>
          <cell r="C334">
            <v>50253</v>
          </cell>
          <cell r="D334">
            <v>1.7599258888433684</v>
          </cell>
        </row>
        <row r="335">
          <cell r="B335">
            <v>50649</v>
          </cell>
          <cell r="C335">
            <v>50284</v>
          </cell>
          <cell r="D335">
            <v>1.7628325495341475</v>
          </cell>
        </row>
        <row r="336">
          <cell r="B336">
            <v>50679</v>
          </cell>
          <cell r="C336">
            <v>50314</v>
          </cell>
          <cell r="D336">
            <v>1.7657440108113744</v>
          </cell>
        </row>
        <row r="337">
          <cell r="B337">
            <v>50710</v>
          </cell>
          <cell r="C337">
            <v>50345</v>
          </cell>
          <cell r="D337">
            <v>1.768660280603608</v>
          </cell>
        </row>
        <row r="338">
          <cell r="B338">
            <v>50740</v>
          </cell>
          <cell r="C338">
            <v>50375</v>
          </cell>
          <cell r="D338">
            <v>1.771581366852502</v>
          </cell>
        </row>
        <row r="339">
          <cell r="B339">
            <v>50771</v>
          </cell>
          <cell r="C339">
            <v>50406</v>
          </cell>
          <cell r="D339">
            <v>1.774362236242746</v>
          </cell>
        </row>
        <row r="340">
          <cell r="B340">
            <v>50802</v>
          </cell>
          <cell r="C340">
            <v>50437</v>
          </cell>
          <cell r="D340">
            <v>1.7771474707921129</v>
          </cell>
        </row>
        <row r="341">
          <cell r="B341">
            <v>50830</v>
          </cell>
          <cell r="C341">
            <v>50465</v>
          </cell>
          <cell r="D341">
            <v>1.7799370773526377</v>
          </cell>
        </row>
        <row r="342">
          <cell r="B342">
            <v>50861</v>
          </cell>
          <cell r="C342">
            <v>50496</v>
          </cell>
          <cell r="D342">
            <v>1.7827310627871109</v>
          </cell>
        </row>
        <row r="343">
          <cell r="B343">
            <v>50891</v>
          </cell>
          <cell r="C343">
            <v>50526</v>
          </cell>
          <cell r="D343">
            <v>1.7855294339690959</v>
          </cell>
        </row>
        <row r="344">
          <cell r="B344">
            <v>50922</v>
          </cell>
          <cell r="C344">
            <v>50557</v>
          </cell>
          <cell r="D344">
            <v>1.7883321977829454</v>
          </cell>
        </row>
        <row r="345">
          <cell r="B345">
            <v>50952</v>
          </cell>
          <cell r="C345">
            <v>50587</v>
          </cell>
          <cell r="D345">
            <v>1.7911393611238184</v>
          </cell>
        </row>
        <row r="346">
          <cell r="B346">
            <v>50983</v>
          </cell>
          <cell r="C346">
            <v>50618</v>
          </cell>
          <cell r="D346">
            <v>1.7939509308976977</v>
          </cell>
        </row>
        <row r="347">
          <cell r="B347">
            <v>51014</v>
          </cell>
          <cell r="C347">
            <v>50649</v>
          </cell>
          <cell r="D347">
            <v>1.7967669140214062</v>
          </cell>
        </row>
        <row r="348">
          <cell r="B348">
            <v>51044</v>
          </cell>
          <cell r="C348">
            <v>50679</v>
          </cell>
          <cell r="D348">
            <v>1.7995873174226242</v>
          </cell>
        </row>
        <row r="349">
          <cell r="B349">
            <v>51075</v>
          </cell>
          <cell r="C349">
            <v>50710</v>
          </cell>
          <cell r="D349">
            <v>1.8024121480399065</v>
          </cell>
        </row>
        <row r="350">
          <cell r="B350">
            <v>51105</v>
          </cell>
          <cell r="C350">
            <v>50740</v>
          </cell>
          <cell r="D350">
            <v>1.8052414128226995</v>
          </cell>
        </row>
        <row r="351">
          <cell r="B351">
            <v>51136</v>
          </cell>
          <cell r="C351">
            <v>50771</v>
          </cell>
          <cell r="D351">
            <v>1.808075118731358</v>
          </cell>
        </row>
        <row r="352">
          <cell r="B352">
            <v>51167</v>
          </cell>
          <cell r="C352">
            <v>50802</v>
          </cell>
          <cell r="D352">
            <v>1.8109132727371628</v>
          </cell>
        </row>
        <row r="353">
          <cell r="B353">
            <v>51196</v>
          </cell>
          <cell r="C353">
            <v>50830</v>
          </cell>
          <cell r="D353">
            <v>1.8137558818223376</v>
          </cell>
        </row>
        <row r="354">
          <cell r="B354">
            <v>51227</v>
          </cell>
          <cell r="C354">
            <v>50861</v>
          </cell>
          <cell r="D354">
            <v>1.8166029529800658</v>
          </cell>
        </row>
        <row r="355">
          <cell r="B355">
            <v>51257</v>
          </cell>
          <cell r="C355">
            <v>50891</v>
          </cell>
          <cell r="D355">
            <v>1.8194544932145085</v>
          </cell>
        </row>
        <row r="356">
          <cell r="B356">
            <v>51288</v>
          </cell>
          <cell r="C356">
            <v>50922</v>
          </cell>
          <cell r="D356">
            <v>1.8223105095408212</v>
          </cell>
        </row>
        <row r="357">
          <cell r="B357">
            <v>51318</v>
          </cell>
          <cell r="C357">
            <v>50952</v>
          </cell>
          <cell r="D357">
            <v>1.8251710089851709</v>
          </cell>
        </row>
        <row r="358">
          <cell r="B358">
            <v>51349</v>
          </cell>
          <cell r="C358">
            <v>50983</v>
          </cell>
          <cell r="D358">
            <v>1.8280359985847539</v>
          </cell>
        </row>
        <row r="359">
          <cell r="B359">
            <v>51380</v>
          </cell>
          <cell r="C359">
            <v>51014</v>
          </cell>
          <cell r="D359">
            <v>1.8309054853878128</v>
          </cell>
        </row>
        <row r="360">
          <cell r="B360">
            <v>51410</v>
          </cell>
          <cell r="C360">
            <v>51044</v>
          </cell>
          <cell r="D360">
            <v>1.8337794764536539</v>
          </cell>
        </row>
        <row r="361">
          <cell r="B361">
            <v>51441</v>
          </cell>
          <cell r="C361">
            <v>51075</v>
          </cell>
          <cell r="D361">
            <v>1.8366579788526645</v>
          </cell>
        </row>
        <row r="362">
          <cell r="B362">
            <v>51471</v>
          </cell>
          <cell r="C362">
            <v>51105</v>
          </cell>
          <cell r="D362">
            <v>1.8395409996663306</v>
          </cell>
        </row>
        <row r="363">
          <cell r="B363">
            <v>51502</v>
          </cell>
          <cell r="C363">
            <v>51136</v>
          </cell>
          <cell r="D363">
            <v>1.8424285459872536</v>
          </cell>
        </row>
        <row r="364">
          <cell r="B364">
            <v>51533</v>
          </cell>
          <cell r="C364">
            <v>51167</v>
          </cell>
          <cell r="D364">
            <v>1.8453206249191687</v>
          </cell>
        </row>
        <row r="365">
          <cell r="B365">
            <v>51561</v>
          </cell>
          <cell r="C365">
            <v>51196</v>
          </cell>
          <cell r="D365">
            <v>1.8482172435769617</v>
          </cell>
        </row>
        <row r="366">
          <cell r="B366">
            <v>51592</v>
          </cell>
          <cell r="C366">
            <v>51227</v>
          </cell>
          <cell r="D366">
            <v>1.8511184090866868</v>
          </cell>
        </row>
        <row r="367">
          <cell r="B367">
            <v>51622</v>
          </cell>
          <cell r="C367">
            <v>51257</v>
          </cell>
          <cell r="D367">
            <v>1.8540241285855839</v>
          </cell>
        </row>
        <row r="368">
          <cell r="B368">
            <v>51653</v>
          </cell>
          <cell r="C368">
            <v>51288</v>
          </cell>
          <cell r="D368">
            <v>1.8569344092220965</v>
          </cell>
        </row>
        <row r="369">
          <cell r="B369">
            <v>51683</v>
          </cell>
          <cell r="C369">
            <v>51318</v>
          </cell>
          <cell r="D369">
            <v>1.8598492581558888</v>
          </cell>
        </row>
        <row r="370">
          <cell r="B370">
            <v>51714</v>
          </cell>
          <cell r="C370">
            <v>51349</v>
          </cell>
          <cell r="D370">
            <v>1.8627686825578638</v>
          </cell>
        </row>
        <row r="371">
          <cell r="B371">
            <v>51745</v>
          </cell>
          <cell r="C371">
            <v>51380</v>
          </cell>
          <cell r="D371">
            <v>1.8656926896101809</v>
          </cell>
        </row>
        <row r="372">
          <cell r="B372">
            <v>51775</v>
          </cell>
          <cell r="C372">
            <v>51410</v>
          </cell>
          <cell r="D372">
            <v>1.868621286506273</v>
          </cell>
        </row>
        <row r="373">
          <cell r="B373">
            <v>51806</v>
          </cell>
          <cell r="C373">
            <v>51441</v>
          </cell>
          <cell r="D373">
            <v>1.8715544804508648</v>
          </cell>
        </row>
        <row r="374">
          <cell r="B374">
            <v>51836</v>
          </cell>
          <cell r="C374">
            <v>51471</v>
          </cell>
          <cell r="D374">
            <v>1.8744922786599905</v>
          </cell>
        </row>
        <row r="375">
          <cell r="B375">
            <v>51867</v>
          </cell>
          <cell r="C375">
            <v>51502</v>
          </cell>
          <cell r="D375">
            <v>1.8774346883610111</v>
          </cell>
        </row>
        <row r="376">
          <cell r="B376">
            <v>51898</v>
          </cell>
          <cell r="C376">
            <v>51533</v>
          </cell>
          <cell r="D376">
            <v>1.8803817167926327</v>
          </cell>
        </row>
        <row r="377">
          <cell r="B377">
            <v>51926</v>
          </cell>
          <cell r="C377">
            <v>51561</v>
          </cell>
          <cell r="D377">
            <v>1.8833333712049238</v>
          </cell>
        </row>
        <row r="378">
          <cell r="B378">
            <v>51957</v>
          </cell>
          <cell r="C378">
            <v>51592</v>
          </cell>
          <cell r="D378">
            <v>1.8862896588593336</v>
          </cell>
        </row>
        <row r="379">
          <cell r="B379">
            <v>51987</v>
          </cell>
          <cell r="C379">
            <v>51622</v>
          </cell>
          <cell r="D379">
            <v>1.8892505870287097</v>
          </cell>
        </row>
        <row r="380">
          <cell r="B380">
            <v>52018</v>
          </cell>
          <cell r="C380">
            <v>51653</v>
          </cell>
          <cell r="D380">
            <v>1.892216162997316</v>
          </cell>
        </row>
        <row r="381">
          <cell r="B381">
            <v>52048</v>
          </cell>
          <cell r="C381">
            <v>51683</v>
          </cell>
          <cell r="D381">
            <v>1.8951863940608504</v>
          </cell>
        </row>
        <row r="382">
          <cell r="B382">
            <v>52079</v>
          </cell>
          <cell r="C382">
            <v>51714</v>
          </cell>
          <cell r="D382">
            <v>1.8981612875264631</v>
          </cell>
        </row>
        <row r="383">
          <cell r="B383">
            <v>52110</v>
          </cell>
          <cell r="C383">
            <v>51745</v>
          </cell>
          <cell r="D383">
            <v>1.9011408507127741</v>
          </cell>
        </row>
        <row r="384">
          <cell r="B384">
            <v>52140</v>
          </cell>
          <cell r="C384">
            <v>51775</v>
          </cell>
          <cell r="D384">
            <v>1.9041250909498919</v>
          </cell>
        </row>
        <row r="385">
          <cell r="B385">
            <v>52171</v>
          </cell>
          <cell r="C385">
            <v>51806</v>
          </cell>
          <cell r="D385">
            <v>1.9071140155794311</v>
          </cell>
        </row>
        <row r="386">
          <cell r="B386">
            <v>52201</v>
          </cell>
          <cell r="C386">
            <v>51836</v>
          </cell>
          <cell r="D386">
            <v>1.91010763195453</v>
          </cell>
        </row>
        <row r="387">
          <cell r="B387">
            <v>52232</v>
          </cell>
          <cell r="C387">
            <v>51867</v>
          </cell>
          <cell r="D387">
            <v>1.9131059474398699</v>
          </cell>
        </row>
        <row r="388">
          <cell r="B388">
            <v>52263</v>
          </cell>
          <cell r="C388">
            <v>51898</v>
          </cell>
          <cell r="D388">
            <v>1.9161089694116924</v>
          </cell>
        </row>
        <row r="389">
          <cell r="B389">
            <v>52291</v>
          </cell>
          <cell r="C389">
            <v>51926</v>
          </cell>
          <cell r="D389">
            <v>1.9191167052578171</v>
          </cell>
        </row>
        <row r="390">
          <cell r="B390">
            <v>52322</v>
          </cell>
          <cell r="C390">
            <v>51957</v>
          </cell>
          <cell r="D390">
            <v>1.9221291623776608</v>
          </cell>
        </row>
        <row r="391">
          <cell r="B391">
            <v>52352</v>
          </cell>
          <cell r="C391">
            <v>51987</v>
          </cell>
          <cell r="D391">
            <v>1.9251463481822553</v>
          </cell>
        </row>
        <row r="392">
          <cell r="B392">
            <v>52383</v>
          </cell>
          <cell r="C392">
            <v>52018</v>
          </cell>
          <cell r="D392">
            <v>1.9281682700942651</v>
          </cell>
        </row>
        <row r="393">
          <cell r="B393">
            <v>52413</v>
          </cell>
          <cell r="C393">
            <v>52048</v>
          </cell>
          <cell r="D393">
            <v>1.9311949355480067</v>
          </cell>
        </row>
        <row r="394">
          <cell r="B394">
            <v>52444</v>
          </cell>
          <cell r="C394">
            <v>52079</v>
          </cell>
          <cell r="D394">
            <v>1.934226351989466</v>
          </cell>
        </row>
        <row r="395">
          <cell r="B395">
            <v>52475</v>
          </cell>
          <cell r="C395">
            <v>52110</v>
          </cell>
          <cell r="D395">
            <v>1.9372625268763171</v>
          </cell>
        </row>
        <row r="396">
          <cell r="B396">
            <v>52505</v>
          </cell>
          <cell r="C396">
            <v>52140</v>
          </cell>
          <cell r="D396">
            <v>1.94030346767794</v>
          </cell>
        </row>
        <row r="397">
          <cell r="B397">
            <v>52536</v>
          </cell>
          <cell r="C397">
            <v>52171</v>
          </cell>
          <cell r="D397">
            <v>1.9433491818754405</v>
          </cell>
        </row>
        <row r="398">
          <cell r="B398">
            <v>52566</v>
          </cell>
          <cell r="C398">
            <v>52201</v>
          </cell>
          <cell r="D398">
            <v>1.9463996769616665</v>
          </cell>
        </row>
        <row r="399">
          <cell r="B399">
            <v>52597</v>
          </cell>
          <cell r="C399">
            <v>52232</v>
          </cell>
          <cell r="D399">
            <v>1.9492954631930419</v>
          </cell>
        </row>
        <row r="400">
          <cell r="B400">
            <v>52628</v>
          </cell>
          <cell r="C400">
            <v>52263</v>
          </cell>
          <cell r="D400">
            <v>1.9521955576751826</v>
          </cell>
        </row>
        <row r="401">
          <cell r="B401">
            <v>52657</v>
          </cell>
          <cell r="C401">
            <v>52291</v>
          </cell>
          <cell r="D401">
            <v>1.9550999668177553</v>
          </cell>
        </row>
        <row r="402">
          <cell r="B402">
            <v>52688</v>
          </cell>
          <cell r="C402">
            <v>52322</v>
          </cell>
          <cell r="D402">
            <v>1.9580086970399628</v>
          </cell>
        </row>
        <row r="403">
          <cell r="B403">
            <v>52718</v>
          </cell>
          <cell r="C403">
            <v>52352</v>
          </cell>
          <cell r="D403">
            <v>1.9609217547705582</v>
          </cell>
        </row>
        <row r="404">
          <cell r="B404">
            <v>52749</v>
          </cell>
          <cell r="C404">
            <v>52383</v>
          </cell>
          <cell r="D404">
            <v>1.9638391464478591</v>
          </cell>
        </row>
        <row r="405">
          <cell r="B405">
            <v>52779</v>
          </cell>
          <cell r="C405">
            <v>52413</v>
          </cell>
          <cell r="D405">
            <v>1.9667608785197617</v>
          </cell>
        </row>
        <row r="406">
          <cell r="B406">
            <v>52810</v>
          </cell>
          <cell r="C406">
            <v>52444</v>
          </cell>
          <cell r="D406">
            <v>1.9696869574437552</v>
          </cell>
        </row>
        <row r="407">
          <cell r="B407">
            <v>52841</v>
          </cell>
          <cell r="C407">
            <v>52475</v>
          </cell>
          <cell r="D407">
            <v>1.9726173896869361</v>
          </cell>
        </row>
        <row r="408">
          <cell r="B408">
            <v>52871</v>
          </cell>
          <cell r="C408">
            <v>52505</v>
          </cell>
          <cell r="D408">
            <v>1.9755521817260224</v>
          </cell>
        </row>
        <row r="409">
          <cell r="B409">
            <v>52902</v>
          </cell>
          <cell r="C409">
            <v>52536</v>
          </cell>
          <cell r="D409">
            <v>1.9784913400473678</v>
          </cell>
        </row>
        <row r="410">
          <cell r="B410">
            <v>52932</v>
          </cell>
          <cell r="C410">
            <v>52566</v>
          </cell>
          <cell r="D410">
            <v>1.9814348711469763</v>
          </cell>
        </row>
        <row r="411">
          <cell r="B411">
            <v>52963</v>
          </cell>
          <cell r="C411">
            <v>52597</v>
          </cell>
          <cell r="D411">
            <v>1.9843827815305164</v>
          </cell>
        </row>
        <row r="412">
          <cell r="B412">
            <v>52994</v>
          </cell>
          <cell r="C412">
            <v>52628</v>
          </cell>
          <cell r="D412">
            <v>1.9873350777133356</v>
          </cell>
        </row>
        <row r="413">
          <cell r="B413">
            <v>53022</v>
          </cell>
          <cell r="C413">
            <v>52657</v>
          </cell>
          <cell r="D413">
            <v>1.9902917662204747</v>
          </cell>
        </row>
        <row r="414">
          <cell r="B414">
            <v>53053</v>
          </cell>
          <cell r="C414">
            <v>52688</v>
          </cell>
          <cell r="D414">
            <v>1.9932528535866818</v>
          </cell>
        </row>
        <row r="415">
          <cell r="B415">
            <v>53083</v>
          </cell>
          <cell r="C415">
            <v>52718</v>
          </cell>
          <cell r="D415">
            <v>1.996218346356428</v>
          </cell>
        </row>
        <row r="416">
          <cell r="B416">
            <v>53114</v>
          </cell>
          <cell r="C416">
            <v>52749</v>
          </cell>
          <cell r="D416">
            <v>1.9991882510839203</v>
          </cell>
        </row>
        <row r="417">
          <cell r="B417">
            <v>53144</v>
          </cell>
          <cell r="C417">
            <v>52779</v>
          </cell>
          <cell r="D417">
            <v>2.0021625743331173</v>
          </cell>
        </row>
        <row r="418">
          <cell r="B418">
            <v>53175</v>
          </cell>
          <cell r="C418">
            <v>52810</v>
          </cell>
          <cell r="D418">
            <v>2.0051413226777428</v>
          </cell>
        </row>
        <row r="419">
          <cell r="B419">
            <v>53206</v>
          </cell>
          <cell r="C419">
            <v>52841</v>
          </cell>
          <cell r="D419">
            <v>2.0081245027013011</v>
          </cell>
        </row>
        <row r="420">
          <cell r="B420">
            <v>53236</v>
          </cell>
          <cell r="C420">
            <v>52871</v>
          </cell>
          <cell r="D420">
            <v>2.0111121209970908</v>
          </cell>
        </row>
        <row r="421">
          <cell r="B421">
            <v>53267</v>
          </cell>
          <cell r="C421">
            <v>52902</v>
          </cell>
          <cell r="D421">
            <v>2.0141041841682203</v>
          </cell>
        </row>
        <row r="422">
          <cell r="B422">
            <v>53297</v>
          </cell>
          <cell r="C422">
            <v>52932</v>
          </cell>
          <cell r="D422">
            <v>2.0171006988276217</v>
          </cell>
        </row>
        <row r="423">
          <cell r="B423">
            <v>53328</v>
          </cell>
          <cell r="C423">
            <v>52963</v>
          </cell>
          <cell r="D423">
            <v>2.0201016715980655</v>
          </cell>
        </row>
        <row r="424">
          <cell r="B424">
            <v>53359</v>
          </cell>
          <cell r="C424">
            <v>52994</v>
          </cell>
          <cell r="D424">
            <v>2.0231071091121753</v>
          </cell>
        </row>
        <row r="425">
          <cell r="B425">
            <v>53387</v>
          </cell>
          <cell r="C425">
            <v>53022</v>
          </cell>
          <cell r="D425">
            <v>2.0261170180124428</v>
          </cell>
        </row>
        <row r="426">
          <cell r="B426">
            <v>53418</v>
          </cell>
          <cell r="C426">
            <v>53053</v>
          </cell>
          <cell r="D426">
            <v>2.0291314049512419</v>
          </cell>
        </row>
        <row r="427">
          <cell r="B427">
            <v>53448</v>
          </cell>
          <cell r="C427">
            <v>53083</v>
          </cell>
          <cell r="D427">
            <v>2.0321502765908432</v>
          </cell>
        </row>
        <row r="428">
          <cell r="B428">
            <v>53479</v>
          </cell>
          <cell r="C428">
            <v>53114</v>
          </cell>
          <cell r="D428">
            <v>2.0351736396034306</v>
          </cell>
        </row>
        <row r="429">
          <cell r="B429">
            <v>53509</v>
          </cell>
          <cell r="C429">
            <v>53144</v>
          </cell>
          <cell r="D429">
            <v>2.0382015006711129</v>
          </cell>
        </row>
        <row r="430">
          <cell r="B430">
            <v>53540</v>
          </cell>
          <cell r="C430">
            <v>53175</v>
          </cell>
          <cell r="D430">
            <v>2.0412338664859417</v>
          </cell>
        </row>
        <row r="431">
          <cell r="B431">
            <v>53571</v>
          </cell>
          <cell r="C431">
            <v>53206</v>
          </cell>
          <cell r="D431">
            <v>2.0442707437499239</v>
          </cell>
        </row>
        <row r="432">
          <cell r="B432">
            <v>53601</v>
          </cell>
          <cell r="C432">
            <v>53236</v>
          </cell>
          <cell r="D432">
            <v>2.047312139175038</v>
          </cell>
        </row>
        <row r="433">
          <cell r="B433">
            <v>53632</v>
          </cell>
          <cell r="C433">
            <v>53267</v>
          </cell>
          <cell r="D433">
            <v>2.0503580594832478</v>
          </cell>
        </row>
        <row r="434">
          <cell r="B434">
            <v>53662</v>
          </cell>
          <cell r="C434">
            <v>53297</v>
          </cell>
          <cell r="D434">
            <v>2.0534085114065186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s"/>
      <sheetName val="Annual_Prices-Nominal"/>
      <sheetName val="Forecast-Peak_OffPeak-Nominal"/>
      <sheetName val="Forecast-Night_Wkend-Nominal"/>
      <sheetName val="GDP_Scenario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8" sqref="B8"/>
    </sheetView>
  </sheetViews>
  <sheetFormatPr defaultColWidth="9.140625" defaultRowHeight="12.75" x14ac:dyDescent="0.2"/>
  <cols>
    <col min="1" max="1" width="19" style="3" bestFit="1" customWidth="1"/>
    <col min="2" max="2" width="62" style="3" bestFit="1" customWidth="1"/>
    <col min="3" max="16384" width="9.140625" style="3"/>
  </cols>
  <sheetData>
    <row r="1" spans="1:2" x14ac:dyDescent="0.2">
      <c r="A1" s="1" t="s">
        <v>0</v>
      </c>
      <c r="B1" s="2" t="s">
        <v>1</v>
      </c>
    </row>
    <row r="2" spans="1:2" x14ac:dyDescent="0.2">
      <c r="A2" s="4" t="s">
        <v>2</v>
      </c>
      <c r="B2" s="5" t="s">
        <v>3</v>
      </c>
    </row>
    <row r="3" spans="1:2" x14ac:dyDescent="0.2">
      <c r="A3" s="6" t="s">
        <v>4</v>
      </c>
      <c r="B3" s="7" t="s">
        <v>5</v>
      </c>
    </row>
    <row r="4" spans="1:2" x14ac:dyDescent="0.2">
      <c r="A4" s="6" t="s">
        <v>6</v>
      </c>
      <c r="B4" s="7" t="s">
        <v>7</v>
      </c>
    </row>
    <row r="5" spans="1:2" x14ac:dyDescent="0.2">
      <c r="A5" s="6" t="s">
        <v>8</v>
      </c>
      <c r="B5" s="7" t="s">
        <v>9</v>
      </c>
    </row>
    <row r="6" spans="1:2" x14ac:dyDescent="0.2">
      <c r="A6" s="6" t="s">
        <v>10</v>
      </c>
      <c r="B6" s="7" t="s">
        <v>11</v>
      </c>
    </row>
    <row r="7" spans="1:2" x14ac:dyDescent="0.2">
      <c r="A7" s="6" t="s">
        <v>12</v>
      </c>
      <c r="B7" s="7" t="s">
        <v>13</v>
      </c>
    </row>
    <row r="8" spans="1:2" x14ac:dyDescent="0.2">
      <c r="A8" s="8" t="s">
        <v>14</v>
      </c>
      <c r="B8" s="9" t="s">
        <v>15</v>
      </c>
    </row>
    <row r="11" spans="1:2" x14ac:dyDescent="0.2">
      <c r="A11" s="10">
        <v>1.1023000000000001</v>
      </c>
      <c r="B11" s="3" t="s">
        <v>16</v>
      </c>
    </row>
    <row r="12" spans="1:2" x14ac:dyDescent="0.2">
      <c r="A12" s="11"/>
    </row>
    <row r="16" spans="1:2" x14ac:dyDescent="0.2">
      <c r="B16" s="12"/>
    </row>
  </sheetData>
  <pageMargins left="0.75" right="0.75" top="1" bottom="1" header="0.5" footer="0.5"/>
  <pageSetup orientation="portrait" r:id="rId1"/>
  <headerFooter alignWithMargins="0">
    <oddHeader>&amp;RKPSC Case No. 2021-00004
KIUC-AG First Set of Data Requests
Dated March 10, 2021
Item No. 02
Attachment 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BA33"/>
  <sheetViews>
    <sheetView showGridLines="0" tabSelected="1" workbookViewId="0">
      <pane xSplit="1" ySplit="3" topLeftCell="V4" activePane="bottomRight" state="frozen"/>
      <selection activeCell="I43" sqref="I43"/>
      <selection pane="topRight" activeCell="I43" sqref="I43"/>
      <selection pane="bottomLeft" activeCell="I43" sqref="I43"/>
      <selection pane="bottomRight" activeCell="L37" sqref="L37"/>
    </sheetView>
  </sheetViews>
  <sheetFormatPr defaultColWidth="9.140625" defaultRowHeight="12.75" x14ac:dyDescent="0.2"/>
  <cols>
    <col min="1" max="1" width="7.140625" style="14" bestFit="1" customWidth="1"/>
    <col min="2" max="13" width="11.7109375" style="14" customWidth="1"/>
    <col min="14" max="14" width="2" style="14" customWidth="1"/>
    <col min="15" max="15" width="12.140625" style="14" customWidth="1"/>
    <col min="16" max="16" width="14.140625" style="14" bestFit="1" customWidth="1"/>
    <col min="17" max="17" width="16.7109375" style="14" bestFit="1" customWidth="1"/>
    <col min="18" max="18" width="13.28515625" style="14" bestFit="1" customWidth="1"/>
    <col min="19" max="19" width="16" style="14" bestFit="1" customWidth="1"/>
    <col min="20" max="20" width="18.85546875" style="14" customWidth="1"/>
    <col min="21" max="24" width="12.140625" style="14" customWidth="1"/>
    <col min="25" max="25" width="2.42578125" style="14" customWidth="1"/>
    <col min="26" max="27" width="14.7109375" style="14" customWidth="1"/>
    <col min="28" max="28" width="23.7109375" style="14" bestFit="1" customWidth="1"/>
    <col min="29" max="29" width="9.140625" style="14" bestFit="1" customWidth="1"/>
    <col min="30" max="31" width="14.7109375" style="14" customWidth="1"/>
    <col min="32" max="32" width="18.28515625" style="14" bestFit="1" customWidth="1"/>
    <col min="33" max="33" width="1.42578125" style="14" customWidth="1"/>
    <col min="34" max="34" width="16.5703125" style="14" customWidth="1"/>
    <col min="35" max="35" width="1.42578125" style="14" customWidth="1"/>
    <col min="36" max="38" width="15.5703125" style="14" customWidth="1"/>
    <col min="39" max="39" width="16.140625" style="14" bestFit="1" customWidth="1"/>
    <col min="40" max="40" width="2.140625" style="14" customWidth="1"/>
    <col min="41" max="41" width="18.42578125" style="14" bestFit="1" customWidth="1"/>
    <col min="42" max="42" width="16.140625" style="14" bestFit="1" customWidth="1"/>
    <col min="43" max="43" width="17.28515625" style="14" bestFit="1" customWidth="1"/>
    <col min="44" max="45" width="16.7109375" style="14" bestFit="1" customWidth="1"/>
    <col min="46" max="46" width="2.140625" style="14" customWidth="1"/>
    <col min="47" max="47" width="22.5703125" style="14" bestFit="1" customWidth="1"/>
    <col min="48" max="48" width="22.7109375" style="14" bestFit="1" customWidth="1"/>
    <col min="49" max="49" width="2.140625" style="14" customWidth="1"/>
    <col min="50" max="50" width="19.28515625" style="14" customWidth="1"/>
    <col min="51" max="51" width="2" style="14" customWidth="1"/>
    <col min="52" max="52" width="19.28515625" style="14" customWidth="1"/>
    <col min="53" max="16384" width="9.140625" style="14"/>
  </cols>
  <sheetData>
    <row r="1" spans="1:53" ht="15" customHeight="1" x14ac:dyDescent="0.2">
      <c r="A1" s="13"/>
      <c r="B1" s="120" t="s">
        <v>17</v>
      </c>
      <c r="C1" s="121"/>
      <c r="D1" s="121"/>
      <c r="E1" s="121"/>
      <c r="F1" s="121"/>
      <c r="G1" s="121"/>
      <c r="H1" s="110"/>
      <c r="I1" s="110"/>
      <c r="J1" s="110"/>
      <c r="K1" s="110"/>
      <c r="L1" s="110"/>
      <c r="M1" s="110"/>
      <c r="O1" s="120" t="s">
        <v>18</v>
      </c>
      <c r="P1" s="121"/>
      <c r="Q1" s="121"/>
      <c r="R1" s="121"/>
      <c r="S1" s="121"/>
      <c r="T1" s="121"/>
      <c r="U1" s="121"/>
      <c r="V1" s="121"/>
      <c r="W1" s="121"/>
      <c r="X1" s="130"/>
      <c r="Z1" s="120" t="s">
        <v>19</v>
      </c>
      <c r="AA1" s="121"/>
      <c r="AB1" s="121"/>
      <c r="AC1" s="121"/>
      <c r="AD1" s="121"/>
      <c r="AE1" s="121"/>
      <c r="AF1" s="130"/>
      <c r="AH1" s="126" t="s">
        <v>20</v>
      </c>
      <c r="AI1" s="15"/>
      <c r="AJ1" s="120" t="s">
        <v>21</v>
      </c>
      <c r="AK1" s="121"/>
      <c r="AL1" s="121"/>
      <c r="AM1" s="131" t="s">
        <v>22</v>
      </c>
      <c r="AN1" s="16"/>
      <c r="AO1" s="120" t="s">
        <v>23</v>
      </c>
      <c r="AP1" s="121"/>
      <c r="AQ1" s="104"/>
      <c r="AR1" s="104"/>
      <c r="AS1" s="104"/>
      <c r="AT1" s="15"/>
      <c r="AU1" s="122" t="s">
        <v>24</v>
      </c>
      <c r="AV1" s="123"/>
      <c r="AX1" s="126" t="s">
        <v>25</v>
      </c>
      <c r="AY1" s="17"/>
      <c r="AZ1" s="126" t="s">
        <v>26</v>
      </c>
      <c r="BA1" s="17"/>
    </row>
    <row r="2" spans="1:53" ht="25.5" x14ac:dyDescent="0.2">
      <c r="A2" s="18"/>
      <c r="B2" s="128" t="s">
        <v>27</v>
      </c>
      <c r="C2" s="129"/>
      <c r="D2" s="129" t="s">
        <v>28</v>
      </c>
      <c r="E2" s="129"/>
      <c r="F2" s="129" t="s">
        <v>29</v>
      </c>
      <c r="G2" s="129"/>
      <c r="H2" s="132" t="s">
        <v>90</v>
      </c>
      <c r="I2" s="132"/>
      <c r="J2" s="132" t="s">
        <v>85</v>
      </c>
      <c r="K2" s="132"/>
      <c r="L2" s="132" t="s">
        <v>86</v>
      </c>
      <c r="M2" s="133"/>
      <c r="O2" s="19" t="s">
        <v>30</v>
      </c>
      <c r="P2" s="20" t="s">
        <v>31</v>
      </c>
      <c r="Q2" s="20" t="s">
        <v>32</v>
      </c>
      <c r="R2" s="20" t="s">
        <v>33</v>
      </c>
      <c r="S2" s="20" t="s">
        <v>34</v>
      </c>
      <c r="T2" s="20" t="s">
        <v>35</v>
      </c>
      <c r="U2" s="20" t="s">
        <v>36</v>
      </c>
      <c r="V2" s="20" t="s">
        <v>37</v>
      </c>
      <c r="W2" s="20" t="s">
        <v>38</v>
      </c>
      <c r="X2" s="21" t="s">
        <v>39</v>
      </c>
      <c r="Z2" s="22"/>
      <c r="AA2" s="23"/>
      <c r="AB2" s="23"/>
      <c r="AC2" s="23"/>
      <c r="AD2" s="23"/>
      <c r="AE2" s="23"/>
      <c r="AF2" s="24"/>
      <c r="AH2" s="127"/>
      <c r="AJ2" s="22"/>
      <c r="AK2" s="23"/>
      <c r="AL2" s="23"/>
      <c r="AM2" s="125"/>
      <c r="AO2" s="22"/>
      <c r="AP2" s="23"/>
      <c r="AQ2" s="113"/>
      <c r="AR2" s="113"/>
      <c r="AS2" s="114"/>
      <c r="AU2" s="124"/>
      <c r="AV2" s="125"/>
      <c r="AX2" s="127"/>
      <c r="AZ2" s="127"/>
    </row>
    <row r="3" spans="1:53" ht="13.5" thickBot="1" x14ac:dyDescent="0.25">
      <c r="A3" s="25" t="s">
        <v>40</v>
      </c>
      <c r="B3" s="26" t="s">
        <v>2</v>
      </c>
      <c r="C3" s="27" t="s">
        <v>4</v>
      </c>
      <c r="D3" s="27" t="s">
        <v>2</v>
      </c>
      <c r="E3" s="27" t="s">
        <v>4</v>
      </c>
      <c r="F3" s="27" t="s">
        <v>2</v>
      </c>
      <c r="G3" s="27" t="s">
        <v>4</v>
      </c>
      <c r="H3" s="111" t="s">
        <v>2</v>
      </c>
      <c r="I3" s="111" t="s">
        <v>4</v>
      </c>
      <c r="J3" s="111" t="s">
        <v>2</v>
      </c>
      <c r="K3" s="111" t="s">
        <v>4</v>
      </c>
      <c r="L3" s="111" t="s">
        <v>2</v>
      </c>
      <c r="M3" s="112" t="s">
        <v>4</v>
      </c>
      <c r="O3" s="29" t="s">
        <v>41</v>
      </c>
      <c r="P3" s="30" t="s">
        <v>42</v>
      </c>
      <c r="Q3" s="30" t="s">
        <v>43</v>
      </c>
      <c r="R3" s="30" t="s">
        <v>44</v>
      </c>
      <c r="S3" s="30" t="s">
        <v>45</v>
      </c>
      <c r="T3" s="30" t="s">
        <v>46</v>
      </c>
      <c r="U3" s="30" t="s">
        <v>47</v>
      </c>
      <c r="V3" s="30" t="s">
        <v>48</v>
      </c>
      <c r="W3" s="30" t="s">
        <v>49</v>
      </c>
      <c r="X3" s="31" t="s">
        <v>50</v>
      </c>
      <c r="Z3" s="26" t="s">
        <v>51</v>
      </c>
      <c r="AA3" s="27" t="s">
        <v>52</v>
      </c>
      <c r="AB3" s="27" t="s">
        <v>53</v>
      </c>
      <c r="AC3" s="27" t="s">
        <v>54</v>
      </c>
      <c r="AD3" s="27" t="s">
        <v>55</v>
      </c>
      <c r="AE3" s="32" t="s">
        <v>56</v>
      </c>
      <c r="AF3" s="28" t="s">
        <v>57</v>
      </c>
      <c r="AH3" s="127"/>
      <c r="AJ3" s="26" t="s">
        <v>58</v>
      </c>
      <c r="AK3" s="27" t="s">
        <v>59</v>
      </c>
      <c r="AL3" s="27" t="s">
        <v>60</v>
      </c>
      <c r="AM3" s="28" t="s">
        <v>61</v>
      </c>
      <c r="AO3" s="26" t="s">
        <v>62</v>
      </c>
      <c r="AP3" s="32" t="s">
        <v>63</v>
      </c>
      <c r="AQ3" s="32" t="s">
        <v>87</v>
      </c>
      <c r="AR3" s="32" t="s">
        <v>88</v>
      </c>
      <c r="AS3" s="115" t="s">
        <v>89</v>
      </c>
      <c r="AU3" s="26" t="s">
        <v>64</v>
      </c>
      <c r="AV3" s="28" t="s">
        <v>65</v>
      </c>
      <c r="AX3" s="127"/>
      <c r="AZ3" s="127"/>
    </row>
    <row r="4" spans="1:53" ht="15" x14ac:dyDescent="0.25">
      <c r="A4" s="33">
        <v>2021</v>
      </c>
      <c r="B4" s="34">
        <f ca="1">+SUMIF('Forecast-Peak_OffPeak-Nominal'!$A$4:$A$363,$A4,'Forecast-Peak_OffPeak-Nominal'!C$4:C$183)/COUNTIF('Forecast-Peak_OffPeak-Nominal'!$A$4:$A$363,$A4)</f>
        <v>25.9575</v>
      </c>
      <c r="C4" s="35">
        <f ca="1">+SUMIF('Forecast-Peak_OffPeak-Nominal'!$A$4:$A$363,$A4,'Forecast-Peak_OffPeak-Nominal'!D$4:D$183)/COUNTIF('Forecast-Peak_OffPeak-Nominal'!$A$4:$A$363,$A4)</f>
        <v>19.945833333333333</v>
      </c>
      <c r="D4" s="35">
        <f ca="1">+SUMIF('Forecast-Peak_OffPeak-Nominal'!$A$4:$A$363,$A4,'Forecast-Peak_OffPeak-Nominal'!E$4:E$183)/COUNTIF('Forecast-Peak_OffPeak-Nominal'!$A$4:$A$363,$A4)</f>
        <v>23.197500000000002</v>
      </c>
      <c r="E4" s="35">
        <f ca="1">+SUMIF('Forecast-Peak_OffPeak-Nominal'!$A$4:$A$363,$A4,'Forecast-Peak_OffPeak-Nominal'!F$4:F$183)/COUNTIF('Forecast-Peak_OffPeak-Nominal'!$A$4:$A$363,$A4)</f>
        <v>17.1675</v>
      </c>
      <c r="F4" s="35">
        <f ca="1">+SUMIF('Forecast-Peak_OffPeak-Nominal'!$A$4:$A$363,$A4,'Forecast-Peak_OffPeak-Nominal'!G$4:G$183)/COUNTIF('Forecast-Peak_OffPeak-Nominal'!$A$4:$A$363,$A4)</f>
        <v>23.248333333333331</v>
      </c>
      <c r="G4" s="35">
        <f ca="1">+SUMIF('Forecast-Peak_OffPeak-Nominal'!$A$4:$A$363,$A4,'Forecast-Peak_OffPeak-Nominal'!H$4:H$183)/COUNTIF('Forecast-Peak_OffPeak-Nominal'!$A$4:$A$363,$A4)</f>
        <v>17.167499999999997</v>
      </c>
      <c r="H4" s="35">
        <f ca="1">+SUMIF('Forecast-Peak_OffPeak-Nominal'!$A$4:$A$471,$A4,'Forecast-Peak_OffPeak-Nominal'!I$4:I$183)/COUNTIF('Forecast-Peak_OffPeak-Nominal'!$A$4:$A$471,$A4)</f>
        <v>19.991666666666671</v>
      </c>
      <c r="I4" s="35">
        <f ca="1">+SUMIF('Forecast-Peak_OffPeak-Nominal'!$A$4:$A$471,$A4,'Forecast-Peak_OffPeak-Nominal'!J$4:J$183)/COUNTIF('Forecast-Peak_OffPeak-Nominal'!$A$4:$A$471,$A4)</f>
        <v>15.625</v>
      </c>
      <c r="J4" s="35">
        <f ca="1">+SUMIF('Forecast-Peak_OffPeak-Nominal'!$A$4:$A$471,$A4,'Forecast-Peak_OffPeak-Nominal'!K$4:K$183)/COUNTIF('Forecast-Peak_OffPeak-Nominal'!$A$4:$A$471,$A4)</f>
        <v>20.052499999999998</v>
      </c>
      <c r="K4" s="35">
        <f ca="1">+SUMIF('Forecast-Peak_OffPeak-Nominal'!$A$4:$A$471,$A4,'Forecast-Peak_OffPeak-Nominal'!L$4:L$183)/COUNTIF('Forecast-Peak_OffPeak-Nominal'!$A$4:$A$471,$A4)</f>
        <v>15.671666666666667</v>
      </c>
      <c r="L4" s="35">
        <f ca="1">+SUMIF('Forecast-Peak_OffPeak-Nominal'!$A$4:$A$471,$A4,'Forecast-Peak_OffPeak-Nominal'!M$4:M$183)/COUNTIF('Forecast-Peak_OffPeak-Nominal'!$A$4:$A$471,$A4)</f>
        <v>19.229166666666668</v>
      </c>
      <c r="M4" s="36">
        <f ca="1">+SUMIF('Forecast-Peak_OffPeak-Nominal'!$A$4:$A$471,$A4,'Forecast-Peak_OffPeak-Nominal'!N$4:N$183)/COUNTIF('Forecast-Peak_OffPeak-Nominal'!$A$4:$A$471,$A4)</f>
        <v>14.905833333333332</v>
      </c>
      <c r="O4" s="34">
        <f ca="1">+SUMIF('Forecast-Peak_OffPeak-Nominal'!$A$4:$A$363,$A4,'Forecast-Peak_OffPeak-Nominal'!P$4:P$183)/COUNTIF('Forecast-Peak_OffPeak-Nominal'!$A$4:$A$363,$A4)</f>
        <v>59.631763948842917</v>
      </c>
      <c r="P4" s="35">
        <f ca="1">+SUMIF('Forecast-Peak_OffPeak-Nominal'!$A$4:$A$363,$A4,'Forecast-Peak_OffPeak-Nominal'!Q$4:Q$183)/COUNTIF('Forecast-Peak_OffPeak-Nominal'!$A$4:$A$363,$A4)</f>
        <v>59.631763948842917</v>
      </c>
      <c r="Q4" s="35">
        <f ca="1">+SUMIF('Forecast-Peak_OffPeak-Nominal'!$A$4:$A$363,$A4,'Forecast-Peak_OffPeak-Nominal'!R$4:R$183)/COUNTIF('Forecast-Peak_OffPeak-Nominal'!$A$4:$A$363,$A4)</f>
        <v>67.32235352314116</v>
      </c>
      <c r="R4" s="35">
        <f ca="1">+SUMIF('Forecast-Peak_OffPeak-Nominal'!$A$4:$A$363,$A4,'Forecast-Peak_OffPeak-Nominal'!S$4:S$183)/COUNTIF('Forecast-Peak_OffPeak-Nominal'!$A$4:$A$363,$A4)</f>
        <v>59.631763948842917</v>
      </c>
      <c r="S4" s="35">
        <f ca="1">+SUMIF('Forecast-Peak_OffPeak-Nominal'!$A$4:$A$363,$A4,'Forecast-Peak_OffPeak-Nominal'!T$4:T$183)/COUNTIF('Forecast-Peak_OffPeak-Nominal'!$A$4:$A$363,$A4)</f>
        <v>50.503927859116779</v>
      </c>
      <c r="T4" s="35">
        <f ca="1">+SUMIF('Forecast-Peak_OffPeak-Nominal'!$A$4:$A$363,$A4,'Forecast-Peak_OffPeak-Nominal'!U$4:U$183)/COUNTIF('Forecast-Peak_OffPeak-Nominal'!$A$4:$A$363,$A4)</f>
        <v>52.933581831156523</v>
      </c>
      <c r="U4" s="35">
        <f ca="1">+SUMIF('Forecast-Peak_OffPeak-Nominal'!$A$4:$A$363,$A4,'Forecast-Peak_OffPeak-Nominal'!V$4:V$183)/COUNTIF('Forecast-Peak_OffPeak-Nominal'!$A$4:$A$363,$A4)</f>
        <v>46.009441703539061</v>
      </c>
      <c r="V4" s="35">
        <f ca="1">+SUMIF('Forecast-Peak_OffPeak-Nominal'!$A$4:$A$363,$A4,'Forecast-Peak_OffPeak-Nominal'!W$4:W$183)/COUNTIF('Forecast-Peak_OffPeak-Nominal'!$A$4:$A$363,$A4)</f>
        <v>12.496227402482191</v>
      </c>
      <c r="W4" s="35">
        <f ca="1">+SUMIF('Forecast-Peak_OffPeak-Nominal'!$A$4:$A$363,$A4,'Forecast-Peak_OffPeak-Nominal'!X$4:X$183)/COUNTIF('Forecast-Peak_OffPeak-Nominal'!$A$4:$A$363,$A4)</f>
        <v>12.496227402482191</v>
      </c>
      <c r="X4" s="36">
        <f ca="1">+SUMIF('Forecast-Peak_OffPeak-Nominal'!$A$4:$A$363,$A4,'Forecast-Peak_OffPeak-Nominal'!Y$4:Y$183)/COUNTIF('Forecast-Peak_OffPeak-Nominal'!$A$4:$A$363,$A4)</f>
        <v>42.888849581409346</v>
      </c>
      <c r="Z4" s="34">
        <f ca="1">+SUMIF('Forecast-Peak_OffPeak-Nominal'!$A$4:$A$363,$A4,'Forecast-Peak_OffPeak-Nominal'!AA$4:AA$183)/COUNTIF('Forecast-Peak_OffPeak-Nominal'!$A$4:$A$363,$A4)</f>
        <v>2.6166666666666667</v>
      </c>
      <c r="AA4" s="35">
        <f ca="1">+SUMIF('Forecast-Peak_OffPeak-Nominal'!$A$4:$A$363,$A4,'Forecast-Peak_OffPeak-Nominal'!AB$4:AB$183)/COUNTIF('Forecast-Peak_OffPeak-Nominal'!$A$4:$A$363,$A4)</f>
        <v>2.3699999999999997</v>
      </c>
      <c r="AB4" s="35">
        <f ca="1">+SUMIF('Forecast-Peak_OffPeak-Nominal'!$A$4:$A$363,$A4,'Forecast-Peak_OffPeak-Nominal'!AC$4:AC$183)/COUNTIF('Forecast-Peak_OffPeak-Nominal'!$A$4:$A$363,$A4)</f>
        <v>2.3033333333333332</v>
      </c>
      <c r="AC4" s="35">
        <f ca="1">+SUMIF('Forecast-Peak_OffPeak-Nominal'!$A$4:$A$363,$A4,'Forecast-Peak_OffPeak-Nominal'!AD$4:AD$183)/COUNTIF('Forecast-Peak_OffPeak-Nominal'!$A$4:$A$363,$A4)</f>
        <v>2.6158333333333332</v>
      </c>
      <c r="AD4" s="35">
        <f ca="1">+SUMIF('Forecast-Peak_OffPeak-Nominal'!$A$4:$A$363,$A4,'Forecast-Peak_OffPeak-Nominal'!AE$4:AE$183)/COUNTIF('Forecast-Peak_OffPeak-Nominal'!$A$4:$A$363,$A4)</f>
        <v>2.5375000000000001</v>
      </c>
      <c r="AE4" s="35">
        <f ca="1">+SUMIF('Forecast-Peak_OffPeak-Nominal'!$A$4:$A$363,$A4,'Forecast-Peak_OffPeak-Nominal'!AF$4:AF$183)/COUNTIF('Forecast-Peak_OffPeak-Nominal'!$A$4:$A$363,$A4)</f>
        <v>2.31</v>
      </c>
      <c r="AF4" s="36">
        <f ca="1">+SUMIF('Forecast-Peak_OffPeak-Nominal'!$A$4:$A$363,$A4,'Forecast-Peak_OffPeak-Nominal'!AG$4:AG$183)/COUNTIF('Forecast-Peak_OffPeak-Nominal'!$A$4:$A$363,$A4)</f>
        <v>0.27422211858674922</v>
      </c>
      <c r="AG4" s="14">
        <f ca="1">+SUMIF('Forecast-Peak_OffPeak-Nominal'!$A$4:$A$363,$A4,'Forecast-Peak_OffPeak-Nominal'!AH$4:AH$183)/COUNTIF('Forecast-Peak_OffPeak-Nominal'!$A$4:$A$363,$A4)</f>
        <v>0</v>
      </c>
      <c r="AH4" s="37">
        <v>0.96094999356342836</v>
      </c>
      <c r="AJ4" s="38">
        <v>0</v>
      </c>
      <c r="AK4" s="39">
        <v>0</v>
      </c>
      <c r="AL4" s="39">
        <v>0</v>
      </c>
      <c r="AM4" s="36">
        <v>0</v>
      </c>
      <c r="AO4" s="40">
        <f ca="1">+SUMIF('Forecast-Peak_OffPeak-Nominal'!$A$4:$A$363,$A4,'Forecast-Peak_OffPeak-Nominal'!AR$4:AR$183)/COUNTIF('Forecast-Peak_OffPeak-Nominal'!$A$4:$A$363,$A4)</f>
        <v>11.178741223682897</v>
      </c>
      <c r="AP4" s="35">
        <f ca="1">+SUMIF('Forecast-Peak_OffPeak-Nominal'!$A$4:$A$363,$A4,'Forecast-Peak_OffPeak-Nominal'!AS$4:AS$183)/COUNTIF('Forecast-Peak_OffPeak-Nominal'!$A$4:$A$363,$A4)</f>
        <v>10.329675878018231</v>
      </c>
      <c r="AQ4" s="35">
        <f ca="1">+SUMIF('Forecast-Peak_OffPeak-Nominal'!$A$4:$A$471,$A4,'Forecast-Peak_OffPeak-Nominal'!AU$4:AU$183)/COUNTIF('Forecast-Peak_OffPeak-Nominal'!$A$4:$A$471,$A4)</f>
        <v>7.9073496785684263</v>
      </c>
      <c r="AR4" s="35">
        <f ca="1">+SUMIF('Forecast-Peak_OffPeak-Nominal'!$A$4:$A$471,$A4,'Forecast-Peak_OffPeak-Nominal'!AV$4:AV$183)/COUNTIF('Forecast-Peak_OffPeak-Nominal'!$A$4:$A$471,$A4)</f>
        <v>7.932343470891337</v>
      </c>
      <c r="AS4" s="36">
        <f ca="1">+SUMIF('Forecast-Peak_OffPeak-Nominal'!$A$4:$A$471,$A4,'Forecast-Peak_OffPeak-Nominal'!AW$4:AW$183)/COUNTIF('Forecast-Peak_OffPeak-Nominal'!$A$4:$A$471,$A4)</f>
        <v>7.4372187900020039</v>
      </c>
      <c r="AU4" s="40">
        <f>AVERAGEIF('Forecast-Peak_OffPeak-Nominal'!$A$4:$A$363,$A4,'Forecast-Peak_OffPeak-Nominal'!AY$4:AY$363)</f>
        <v>113.55416666666667</v>
      </c>
      <c r="AV4" s="36">
        <f>AVERAGEIF('Forecast-Peak_OffPeak-Nominal'!$A$4:$A$363,$A4,'Forecast-Peak_OffPeak-Nominal'!AZ$4:AZ$363)</f>
        <v>25</v>
      </c>
      <c r="AX4" s="37">
        <v>11</v>
      </c>
      <c r="AZ4" s="41">
        <f>VLOOKUP($A4,GDP!$A$8:$D$42,3,0)</f>
        <v>2.4617690346349697E-2</v>
      </c>
    </row>
    <row r="5" spans="1:53" ht="15" x14ac:dyDescent="0.25">
      <c r="A5" s="33">
        <f>A4+1</f>
        <v>2022</v>
      </c>
      <c r="B5" s="34">
        <f ca="1">+SUMIF('Forecast-Peak_OffPeak-Nominal'!$A$4:$A$363,$A5,'Forecast-Peak_OffPeak-Nominal'!C$4:C$183)/COUNTIF('Forecast-Peak_OffPeak-Nominal'!$A$4:$A$363,$A5)</f>
        <v>27.185833333333335</v>
      </c>
      <c r="C5" s="35">
        <f ca="1">+SUMIF('Forecast-Peak_OffPeak-Nominal'!$A$4:$A$363,$A5,'Forecast-Peak_OffPeak-Nominal'!D$4:D$183)/COUNTIF('Forecast-Peak_OffPeak-Nominal'!$A$4:$A$363,$A5)</f>
        <v>20.5825</v>
      </c>
      <c r="D5" s="35">
        <f ca="1">+SUMIF('Forecast-Peak_OffPeak-Nominal'!$A$4:$A$363,$A5,'Forecast-Peak_OffPeak-Nominal'!E$4:E$183)/COUNTIF('Forecast-Peak_OffPeak-Nominal'!$A$4:$A$363,$A5)</f>
        <v>24.277500000000003</v>
      </c>
      <c r="E5" s="35">
        <f ca="1">+SUMIF('Forecast-Peak_OffPeak-Nominal'!$A$4:$A$363,$A5,'Forecast-Peak_OffPeak-Nominal'!F$4:F$183)/COUNTIF('Forecast-Peak_OffPeak-Nominal'!$A$4:$A$363,$A5)</f>
        <v>17.715</v>
      </c>
      <c r="F5" s="35">
        <f ca="1">+SUMIF('Forecast-Peak_OffPeak-Nominal'!$A$4:$A$363,$A5,'Forecast-Peak_OffPeak-Nominal'!G$4:G$183)/COUNTIF('Forecast-Peak_OffPeak-Nominal'!$A$4:$A$363,$A5)</f>
        <v>24.324999999999999</v>
      </c>
      <c r="G5" s="35">
        <f ca="1">+SUMIF('Forecast-Peak_OffPeak-Nominal'!$A$4:$A$363,$A5,'Forecast-Peak_OffPeak-Nominal'!H$4:H$183)/COUNTIF('Forecast-Peak_OffPeak-Nominal'!$A$4:$A$363,$A5)</f>
        <v>17.7225</v>
      </c>
      <c r="H5" s="35">
        <f ca="1">+SUMIF('Forecast-Peak_OffPeak-Nominal'!$A$4:$A$471,$A5,'Forecast-Peak_OffPeak-Nominal'!I$4:I$183)/COUNTIF('Forecast-Peak_OffPeak-Nominal'!$A$4:$A$471,$A5)</f>
        <v>20.540000000000003</v>
      </c>
      <c r="I5" s="35">
        <f ca="1">+SUMIF('Forecast-Peak_OffPeak-Nominal'!$A$4:$A$471,$A5,'Forecast-Peak_OffPeak-Nominal'!J$4:J$183)/COUNTIF('Forecast-Peak_OffPeak-Nominal'!$A$4:$A$471,$A5)</f>
        <v>16.567499999999999</v>
      </c>
      <c r="J5" s="35">
        <f ca="1">+SUMIF('Forecast-Peak_OffPeak-Nominal'!$A$4:$A$471,$A5,'Forecast-Peak_OffPeak-Nominal'!K$4:K$183)/COUNTIF('Forecast-Peak_OffPeak-Nominal'!$A$4:$A$471,$A5)</f>
        <v>20.563333333333329</v>
      </c>
      <c r="K5" s="35">
        <f ca="1">+SUMIF('Forecast-Peak_OffPeak-Nominal'!$A$4:$A$471,$A5,'Forecast-Peak_OffPeak-Nominal'!L$4:L$183)/COUNTIF('Forecast-Peak_OffPeak-Nominal'!$A$4:$A$471,$A5)</f>
        <v>16.587500000000002</v>
      </c>
      <c r="L5" s="35">
        <f ca="1">+SUMIF('Forecast-Peak_OffPeak-Nominal'!$A$4:$A$471,$A5,'Forecast-Peak_OffPeak-Nominal'!M$4:M$183)/COUNTIF('Forecast-Peak_OffPeak-Nominal'!$A$4:$A$471,$A5)</f>
        <v>19.761666666666667</v>
      </c>
      <c r="M5" s="36">
        <f ca="1">+SUMIF('Forecast-Peak_OffPeak-Nominal'!$A$4:$A$471,$A5,'Forecast-Peak_OffPeak-Nominal'!N$4:N$183)/COUNTIF('Forecast-Peak_OffPeak-Nominal'!$A$4:$A$471,$A5)</f>
        <v>15.824166666666665</v>
      </c>
      <c r="O5" s="34">
        <f ca="1">+SUMIF('Forecast-Peak_OffPeak-Nominal'!$A$4:$A$363,$A5,'Forecast-Peak_OffPeak-Nominal'!P$4:P$183)/COUNTIF('Forecast-Peak_OffPeak-Nominal'!$A$4:$A$363,$A5)</f>
        <v>62.275466034369153</v>
      </c>
      <c r="P5" s="35">
        <f ca="1">+SUMIF('Forecast-Peak_OffPeak-Nominal'!$A$4:$A$363,$A5,'Forecast-Peak_OffPeak-Nominal'!Q$4:Q$183)/COUNTIF('Forecast-Peak_OffPeak-Nominal'!$A$4:$A$363,$A5)</f>
        <v>62.275466034369153</v>
      </c>
      <c r="Q5" s="35">
        <f ca="1">+SUMIF('Forecast-Peak_OffPeak-Nominal'!$A$4:$A$363,$A5,'Forecast-Peak_OffPeak-Nominal'!R$4:R$183)/COUNTIF('Forecast-Peak_OffPeak-Nominal'!$A$4:$A$363,$A5)</f>
        <v>69.320013500635824</v>
      </c>
      <c r="R5" s="35">
        <f ca="1">+SUMIF('Forecast-Peak_OffPeak-Nominal'!$A$4:$A$363,$A5,'Forecast-Peak_OffPeak-Nominal'!S$4:S$183)/COUNTIF('Forecast-Peak_OffPeak-Nominal'!$A$4:$A$363,$A5)</f>
        <v>62.275466034369153</v>
      </c>
      <c r="S5" s="35">
        <f ca="1">+SUMIF('Forecast-Peak_OffPeak-Nominal'!$A$4:$A$363,$A5,'Forecast-Peak_OffPeak-Nominal'!T$4:T$183)/COUNTIF('Forecast-Peak_OffPeak-Nominal'!$A$4:$A$363,$A5)</f>
        <v>51.953714986851168</v>
      </c>
      <c r="T5" s="35">
        <f ca="1">+SUMIF('Forecast-Peak_OffPeak-Nominal'!$A$4:$A$363,$A5,'Forecast-Peak_OffPeak-Nominal'!U$4:U$183)/COUNTIF('Forecast-Peak_OffPeak-Nominal'!$A$4:$A$363,$A5)</f>
        <v>54.605728892594875</v>
      </c>
      <c r="U5" s="35">
        <f ca="1">+SUMIF('Forecast-Peak_OffPeak-Nominal'!$A$4:$A$363,$A5,'Forecast-Peak_OffPeak-Nominal'!V$4:V$183)/COUNTIF('Forecast-Peak_OffPeak-Nominal'!$A$4:$A$363,$A5)</f>
        <v>46.941821551639919</v>
      </c>
      <c r="V5" s="35">
        <f ca="1">+SUMIF('Forecast-Peak_OffPeak-Nominal'!$A$4:$A$363,$A5,'Forecast-Peak_OffPeak-Nominal'!W$4:W$183)/COUNTIF('Forecast-Peak_OffPeak-Nominal'!$A$4:$A$363,$A5)</f>
        <v>12.728250170521626</v>
      </c>
      <c r="W5" s="35">
        <f ca="1">+SUMIF('Forecast-Peak_OffPeak-Nominal'!$A$4:$A$363,$A5,'Forecast-Peak_OffPeak-Nominal'!X$4:X$183)/COUNTIF('Forecast-Peak_OffPeak-Nominal'!$A$4:$A$363,$A5)</f>
        <v>12.728250170521626</v>
      </c>
      <c r="X5" s="36">
        <f ca="1">+SUMIF('Forecast-Peak_OffPeak-Nominal'!$A$4:$A$363,$A5,'Forecast-Peak_OffPeak-Nominal'!Y$4:Y$183)/COUNTIF('Forecast-Peak_OffPeak-Nominal'!$A$4:$A$363,$A5)</f>
        <v>44.132931216534963</v>
      </c>
      <c r="Z5" s="34">
        <f ca="1">+SUMIF('Forecast-Peak_OffPeak-Nominal'!$A$4:$A$363,$A5,'Forecast-Peak_OffPeak-Nominal'!AA$4:AA$183)/COUNTIF('Forecast-Peak_OffPeak-Nominal'!$A$4:$A$363,$A5)</f>
        <v>2.6799999999999997</v>
      </c>
      <c r="AA5" s="35">
        <f ca="1">+SUMIF('Forecast-Peak_OffPeak-Nominal'!$A$4:$A$363,$A5,'Forecast-Peak_OffPeak-Nominal'!AB$4:AB$183)/COUNTIF('Forecast-Peak_OffPeak-Nominal'!$A$4:$A$363,$A5)</f>
        <v>2.4300000000000002</v>
      </c>
      <c r="AB5" s="35">
        <f ca="1">+SUMIF('Forecast-Peak_OffPeak-Nominal'!$A$4:$A$363,$A5,'Forecast-Peak_OffPeak-Nominal'!AC$4:AC$183)/COUNTIF('Forecast-Peak_OffPeak-Nominal'!$A$4:$A$363,$A5)</f>
        <v>2.3633333333333333</v>
      </c>
      <c r="AC5" s="35">
        <f ca="1">+SUMIF('Forecast-Peak_OffPeak-Nominal'!$A$4:$A$363,$A5,'Forecast-Peak_OffPeak-Nominal'!AD$4:AD$183)/COUNTIF('Forecast-Peak_OffPeak-Nominal'!$A$4:$A$363,$A5)</f>
        <v>2.6791666666666667</v>
      </c>
      <c r="AD5" s="35">
        <f ca="1">+SUMIF('Forecast-Peak_OffPeak-Nominal'!$A$4:$A$363,$A5,'Forecast-Peak_OffPeak-Nominal'!AE$4:AE$183)/COUNTIF('Forecast-Peak_OffPeak-Nominal'!$A$4:$A$363,$A5)</f>
        <v>2.5991666666666666</v>
      </c>
      <c r="AE5" s="35">
        <f ca="1">+SUMIF('Forecast-Peak_OffPeak-Nominal'!$A$4:$A$363,$A5,'Forecast-Peak_OffPeak-Nominal'!AF$4:AF$183)/COUNTIF('Forecast-Peak_OffPeak-Nominal'!$A$4:$A$363,$A5)</f>
        <v>2.3716666666666666</v>
      </c>
      <c r="AF5" s="36">
        <f ca="1">+SUMIF('Forecast-Peak_OffPeak-Nominal'!$A$4:$A$363,$A5,'Forecast-Peak_OffPeak-Nominal'!AG$4:AG$183)/COUNTIF('Forecast-Peak_OffPeak-Nominal'!$A$4:$A$363,$A5)</f>
        <v>0.28017916513478186</v>
      </c>
      <c r="AG5" s="14">
        <f ca="1">+SUMIF('Forecast-Peak_OffPeak-Nominal'!$A$4:$A$363,$A5,'Forecast-Peak_OffPeak-Nominal'!AH$4:AH$183)/COUNTIF('Forecast-Peak_OffPeak-Nominal'!$A$4:$A$363,$A5)</f>
        <v>0</v>
      </c>
      <c r="AH5" s="37">
        <f>AH4*(1+VLOOKUP($A5,GDP!A$8:D$42,3,0))</f>
        <v>0.9850416384829116</v>
      </c>
      <c r="AJ5" s="38">
        <v>0</v>
      </c>
      <c r="AK5" s="39">
        <v>0</v>
      </c>
      <c r="AL5" s="39">
        <v>0</v>
      </c>
      <c r="AM5" s="36">
        <v>0</v>
      </c>
      <c r="AO5" s="34">
        <f ca="1">+SUMIF('Forecast-Peak_OffPeak-Nominal'!$A$4:$A$363,$A5,'Forecast-Peak_OffPeak-Nominal'!AR$4:AR$183)/COUNTIF('Forecast-Peak_OffPeak-Nominal'!$A$4:$A$363,$A5)</f>
        <v>11.416326990078121</v>
      </c>
      <c r="AP5" s="35">
        <f ca="1">+SUMIF('Forecast-Peak_OffPeak-Nominal'!$A$4:$A$363,$A5,'Forecast-Peak_OffPeak-Nominal'!AS$4:AS$183)/COUNTIF('Forecast-Peak_OffPeak-Nominal'!$A$4:$A$363,$A5)</f>
        <v>10.510017350729049</v>
      </c>
      <c r="AQ5" s="35">
        <f ca="1">+SUMIF('Forecast-Peak_OffPeak-Nominal'!$A$4:$A$471,$A5,'Forecast-Peak_OffPeak-Nominal'!AU$4:AU$183)/COUNTIF('Forecast-Peak_OffPeak-Nominal'!$A$4:$A$471,$A5)</f>
        <v>7.9313592589061388</v>
      </c>
      <c r="AR5" s="35">
        <f ca="1">+SUMIF('Forecast-Peak_OffPeak-Nominal'!$A$4:$A$471,$A5,'Forecast-Peak_OffPeak-Nominal'!AV$4:AV$183)/COUNTIF('Forecast-Peak_OffPeak-Nominal'!$A$4:$A$471,$A5)</f>
        <v>7.9409040071732866</v>
      </c>
      <c r="AS5" s="36">
        <f ca="1">+SUMIF('Forecast-Peak_OffPeak-Nominal'!$A$4:$A$471,$A5,'Forecast-Peak_OffPeak-Nominal'!AW$4:AW$183)/COUNTIF('Forecast-Peak_OffPeak-Nominal'!$A$4:$A$471,$A5)</f>
        <v>7.4669565548492445</v>
      </c>
      <c r="AU5" s="34">
        <f>AVERAGEIF('Forecast-Peak_OffPeak-Nominal'!$A$4:$A$363,$A5,'Forecast-Peak_OffPeak-Nominal'!AY$4:AY$363)</f>
        <v>114.59500000000001</v>
      </c>
      <c r="AV5" s="36">
        <f>AVERAGEIF('Forecast-Peak_OffPeak-Nominal'!$A$4:$A$363,$A5,'Forecast-Peak_OffPeak-Nominal'!AZ$4:AZ$363)</f>
        <v>25</v>
      </c>
      <c r="AX5" s="37">
        <v>11</v>
      </c>
      <c r="AZ5" s="41">
        <f>VLOOKUP($A5,GDP!$A$8:$D$42,3,0)</f>
        <v>2.5070654124410608E-2</v>
      </c>
    </row>
    <row r="6" spans="1:53" ht="15" x14ac:dyDescent="0.25">
      <c r="A6" s="33">
        <f t="shared" ref="A6:A33" si="0">A5+1</f>
        <v>2023</v>
      </c>
      <c r="B6" s="34">
        <f ca="1">+SUMIF('Forecast-Peak_OffPeak-Nominal'!$A$4:$A$363,$A6,'Forecast-Peak_OffPeak-Nominal'!C$4:C$183)/COUNTIF('Forecast-Peak_OffPeak-Nominal'!$A$4:$A$363,$A6)</f>
        <v>28.692499999999999</v>
      </c>
      <c r="C6" s="35">
        <f ca="1">+SUMIF('Forecast-Peak_OffPeak-Nominal'!$A$4:$A$363,$A6,'Forecast-Peak_OffPeak-Nominal'!D$4:D$183)/COUNTIF('Forecast-Peak_OffPeak-Nominal'!$A$4:$A$363,$A6)</f>
        <v>21.490833333333331</v>
      </c>
      <c r="D6" s="35">
        <f ca="1">+SUMIF('Forecast-Peak_OffPeak-Nominal'!$A$4:$A$363,$A6,'Forecast-Peak_OffPeak-Nominal'!E$4:E$183)/COUNTIF('Forecast-Peak_OffPeak-Nominal'!$A$4:$A$363,$A6)</f>
        <v>25.907499999999995</v>
      </c>
      <c r="E6" s="35">
        <f ca="1">+SUMIF('Forecast-Peak_OffPeak-Nominal'!$A$4:$A$363,$A6,'Forecast-Peak_OffPeak-Nominal'!F$4:F$183)/COUNTIF('Forecast-Peak_OffPeak-Nominal'!$A$4:$A$363,$A6)</f>
        <v>18.681666666666668</v>
      </c>
      <c r="F6" s="35">
        <f ca="1">+SUMIF('Forecast-Peak_OffPeak-Nominal'!$A$4:$A$363,$A6,'Forecast-Peak_OffPeak-Nominal'!G$4:G$183)/COUNTIF('Forecast-Peak_OffPeak-Nominal'!$A$4:$A$363,$A6)</f>
        <v>25.936666666666667</v>
      </c>
      <c r="G6" s="35">
        <f ca="1">+SUMIF('Forecast-Peak_OffPeak-Nominal'!$A$4:$A$363,$A6,'Forecast-Peak_OffPeak-Nominal'!H$4:H$183)/COUNTIF('Forecast-Peak_OffPeak-Nominal'!$A$4:$A$363,$A6)</f>
        <v>18.683333333333334</v>
      </c>
      <c r="H6" s="35">
        <f ca="1">+SUMIF('Forecast-Peak_OffPeak-Nominal'!$A$4:$A$471,$A6,'Forecast-Peak_OffPeak-Nominal'!I$4:I$183)/COUNTIF('Forecast-Peak_OffPeak-Nominal'!$A$4:$A$471,$A6)</f>
        <v>24.175833333333333</v>
      </c>
      <c r="I6" s="35">
        <f ca="1">+SUMIF('Forecast-Peak_OffPeak-Nominal'!$A$4:$A$471,$A6,'Forecast-Peak_OffPeak-Nominal'!J$4:J$183)/COUNTIF('Forecast-Peak_OffPeak-Nominal'!$A$4:$A$471,$A6)</f>
        <v>17.998333333333331</v>
      </c>
      <c r="J6" s="35">
        <f ca="1">+SUMIF('Forecast-Peak_OffPeak-Nominal'!$A$4:$A$471,$A6,'Forecast-Peak_OffPeak-Nominal'!K$4:K$183)/COUNTIF('Forecast-Peak_OffPeak-Nominal'!$A$4:$A$471,$A6)</f>
        <v>24.204166666666669</v>
      </c>
      <c r="K6" s="35">
        <f ca="1">+SUMIF('Forecast-Peak_OffPeak-Nominal'!$A$4:$A$471,$A6,'Forecast-Peak_OffPeak-Nominal'!L$4:L$183)/COUNTIF('Forecast-Peak_OffPeak-Nominal'!$A$4:$A$471,$A6)</f>
        <v>18.020833333333336</v>
      </c>
      <c r="L6" s="35">
        <f ca="1">+SUMIF('Forecast-Peak_OffPeak-Nominal'!$A$4:$A$471,$A6,'Forecast-Peak_OffPeak-Nominal'!M$4:M$183)/COUNTIF('Forecast-Peak_OffPeak-Nominal'!$A$4:$A$471,$A6)</f>
        <v>23.376666666666665</v>
      </c>
      <c r="M6" s="36">
        <f ca="1">+SUMIF('Forecast-Peak_OffPeak-Nominal'!$A$4:$A$471,$A6,'Forecast-Peak_OffPeak-Nominal'!N$4:N$183)/COUNTIF('Forecast-Peak_OffPeak-Nominal'!$A$4:$A$471,$A6)</f>
        <v>17.229166666666668</v>
      </c>
      <c r="O6" s="34">
        <f ca="1">+SUMIF('Forecast-Peak_OffPeak-Nominal'!$A$4:$A$363,$A6,'Forecast-Peak_OffPeak-Nominal'!P$4:P$183)/COUNTIF('Forecast-Peak_OffPeak-Nominal'!$A$4:$A$363,$A6)</f>
        <v>64.560451683511516</v>
      </c>
      <c r="P6" s="35">
        <f ca="1">+SUMIF('Forecast-Peak_OffPeak-Nominal'!$A$4:$A$363,$A6,'Forecast-Peak_OffPeak-Nominal'!Q$4:Q$183)/COUNTIF('Forecast-Peak_OffPeak-Nominal'!$A$4:$A$363,$A6)</f>
        <v>64.560451683511516</v>
      </c>
      <c r="Q6" s="35">
        <f ca="1">+SUMIF('Forecast-Peak_OffPeak-Nominal'!$A$4:$A$363,$A6,'Forecast-Peak_OffPeak-Nominal'!R$4:R$183)/COUNTIF('Forecast-Peak_OffPeak-Nominal'!$A$4:$A$363,$A6)</f>
        <v>71.6748257401307</v>
      </c>
      <c r="R6" s="35">
        <f ca="1">+SUMIF('Forecast-Peak_OffPeak-Nominal'!$A$4:$A$363,$A6,'Forecast-Peak_OffPeak-Nominal'!S$4:S$183)/COUNTIF('Forecast-Peak_OffPeak-Nominal'!$A$4:$A$363,$A6)</f>
        <v>64.560451683511516</v>
      </c>
      <c r="S6" s="35">
        <f ca="1">+SUMIF('Forecast-Peak_OffPeak-Nominal'!$A$4:$A$363,$A6,'Forecast-Peak_OffPeak-Nominal'!T$4:T$183)/COUNTIF('Forecast-Peak_OffPeak-Nominal'!$A$4:$A$363,$A6)</f>
        <v>53.298664181188961</v>
      </c>
      <c r="T6" s="35">
        <f ca="1">+SUMIF('Forecast-Peak_OffPeak-Nominal'!$A$4:$A$363,$A6,'Forecast-Peak_OffPeak-Nominal'!U$4:U$183)/COUNTIF('Forecast-Peak_OffPeak-Nominal'!$A$4:$A$363,$A6)</f>
        <v>56.358583056519684</v>
      </c>
      <c r="U6" s="35">
        <f ca="1">+SUMIF('Forecast-Peak_OffPeak-Nominal'!$A$4:$A$363,$A6,'Forecast-Peak_OffPeak-Nominal'!V$4:V$183)/COUNTIF('Forecast-Peak_OffPeak-Nominal'!$A$4:$A$363,$A6)</f>
        <v>47.436542203139659</v>
      </c>
      <c r="V6" s="35">
        <f ca="1">+SUMIF('Forecast-Peak_OffPeak-Nominal'!$A$4:$A$363,$A6,'Forecast-Peak_OffPeak-Nominal'!W$4:W$183)/COUNTIF('Forecast-Peak_OffPeak-Nominal'!$A$4:$A$363,$A6)</f>
        <v>13.073938720379433</v>
      </c>
      <c r="W6" s="35">
        <f ca="1">+SUMIF('Forecast-Peak_OffPeak-Nominal'!$A$4:$A$363,$A6,'Forecast-Peak_OffPeak-Nominal'!X$4:X$183)/COUNTIF('Forecast-Peak_OffPeak-Nominal'!$A$4:$A$363,$A6)</f>
        <v>13.073938720379433</v>
      </c>
      <c r="X6" s="36">
        <f ca="1">+SUMIF('Forecast-Peak_OffPeak-Nominal'!$A$4:$A$363,$A6,'Forecast-Peak_OffPeak-Nominal'!Y$4:Y$183)/COUNTIF('Forecast-Peak_OffPeak-Nominal'!$A$4:$A$363,$A6)</f>
        <v>45.283547896891172</v>
      </c>
      <c r="Z6" s="34">
        <f ca="1">+SUMIF('Forecast-Peak_OffPeak-Nominal'!$A$4:$A$363,$A6,'Forecast-Peak_OffPeak-Nominal'!AA$4:AA$183)/COUNTIF('Forecast-Peak_OffPeak-Nominal'!$A$4:$A$363,$A6)</f>
        <v>2.78</v>
      </c>
      <c r="AA6" s="35">
        <f ca="1">+SUMIF('Forecast-Peak_OffPeak-Nominal'!$A$4:$A$363,$A6,'Forecast-Peak_OffPeak-Nominal'!AB$4:AB$183)/COUNTIF('Forecast-Peak_OffPeak-Nominal'!$A$4:$A$363,$A6)</f>
        <v>2.5058333333333329</v>
      </c>
      <c r="AB6" s="35">
        <f ca="1">+SUMIF('Forecast-Peak_OffPeak-Nominal'!$A$4:$A$363,$A6,'Forecast-Peak_OffPeak-Nominal'!AC$4:AC$183)/COUNTIF('Forecast-Peak_OffPeak-Nominal'!$A$4:$A$363,$A6)</f>
        <v>2.4175000000000004</v>
      </c>
      <c r="AC6" s="35">
        <f ca="1">+SUMIF('Forecast-Peak_OffPeak-Nominal'!$A$4:$A$363,$A6,'Forecast-Peak_OffPeak-Nominal'!AD$4:AD$183)/COUNTIF('Forecast-Peak_OffPeak-Nominal'!$A$4:$A$363,$A6)</f>
        <v>2.7566666666666664</v>
      </c>
      <c r="AD6" s="35">
        <f ca="1">+SUMIF('Forecast-Peak_OffPeak-Nominal'!$A$4:$A$363,$A6,'Forecast-Peak_OffPeak-Nominal'!AE$4:AE$183)/COUNTIF('Forecast-Peak_OffPeak-Nominal'!$A$4:$A$363,$A6)</f>
        <v>2.710833333333333</v>
      </c>
      <c r="AE6" s="35">
        <f ca="1">+SUMIF('Forecast-Peak_OffPeak-Nominal'!$A$4:$A$363,$A6,'Forecast-Peak_OffPeak-Nominal'!AF$4:AF$183)/COUNTIF('Forecast-Peak_OffPeak-Nominal'!$A$4:$A$363,$A6)</f>
        <v>2.4216666666666664</v>
      </c>
      <c r="AF6" s="36">
        <f ca="1">+SUMIF('Forecast-Peak_OffPeak-Nominal'!$A$4:$A$363,$A6,'Forecast-Peak_OffPeak-Nominal'!AG$4:AG$183)/COUNTIF('Forecast-Peak_OffPeak-Nominal'!$A$4:$A$363,$A6)</f>
        <v>0.28572669989994853</v>
      </c>
      <c r="AG6" s="14">
        <f ca="1">+SUMIF('Forecast-Peak_OffPeak-Nominal'!$A$4:$A$363,$A6,'Forecast-Peak_OffPeak-Nominal'!AH$4:AH$183)/COUNTIF('Forecast-Peak_OffPeak-Nominal'!$A$4:$A$363,$A6)</f>
        <v>0</v>
      </c>
      <c r="AH6" s="37">
        <f>AH5*(1+VLOOKUP($A6,GDP!A$8:D$42,3,0))</f>
        <v>1.0090150632083672</v>
      </c>
      <c r="AJ6" s="38">
        <v>0</v>
      </c>
      <c r="AK6" s="39">
        <v>0</v>
      </c>
      <c r="AL6" s="39">
        <v>0</v>
      </c>
      <c r="AM6" s="36">
        <v>0</v>
      </c>
      <c r="AO6" s="34">
        <f ca="1">+SUMIF('Forecast-Peak_OffPeak-Nominal'!$A$4:$A$363,$A6,'Forecast-Peak_OffPeak-Nominal'!AR$4:AR$183)/COUNTIF('Forecast-Peak_OffPeak-Nominal'!$A$4:$A$363,$A6)</f>
        <v>11.734186782524489</v>
      </c>
      <c r="AP6" s="35">
        <f ca="1">+SUMIF('Forecast-Peak_OffPeak-Nominal'!$A$4:$A$363,$A6,'Forecast-Peak_OffPeak-Nominal'!AS$4:AS$183)/COUNTIF('Forecast-Peak_OffPeak-Nominal'!$A$4:$A$363,$A6)</f>
        <v>11.031546485261758</v>
      </c>
      <c r="AQ6" s="35">
        <f ca="1">+SUMIF('Forecast-Peak_OffPeak-Nominal'!$A$4:$A$471,$A6,'Forecast-Peak_OffPeak-Nominal'!AU$4:AU$183)/COUNTIF('Forecast-Peak_OffPeak-Nominal'!$A$4:$A$471,$A6)</f>
        <v>8.9890766135746194</v>
      </c>
      <c r="AR6" s="35">
        <f ca="1">+SUMIF('Forecast-Peak_OffPeak-Nominal'!$A$4:$A$471,$A6,'Forecast-Peak_OffPeak-Nominal'!AV$4:AV$183)/COUNTIF('Forecast-Peak_OffPeak-Nominal'!$A$4:$A$471,$A6)</f>
        <v>8.9999511547611153</v>
      </c>
      <c r="AS6" s="36">
        <f ca="1">+SUMIF('Forecast-Peak_OffPeak-Nominal'!$A$4:$A$471,$A6,'Forecast-Peak_OffPeak-Nominal'!AW$4:AW$183)/COUNTIF('Forecast-Peak_OffPeak-Nominal'!$A$4:$A$471,$A6)</f>
        <v>8.6843795990898247</v>
      </c>
      <c r="AU6" s="34">
        <f>AVERAGEIF('Forecast-Peak_OffPeak-Nominal'!$A$4:$A$363,$A6,'Forecast-Peak_OffPeak-Nominal'!AY$4:AY$363)</f>
        <v>89.190000000000012</v>
      </c>
      <c r="AV6" s="36">
        <f>AVERAGEIF('Forecast-Peak_OffPeak-Nominal'!$A$4:$A$363,$A6,'Forecast-Peak_OffPeak-Nominal'!AZ$4:AZ$363)</f>
        <v>25</v>
      </c>
      <c r="AX6" s="37">
        <v>11</v>
      </c>
      <c r="AZ6" s="41">
        <f>VLOOKUP($A6,GDP!$A$8:$D$42,3,0)</f>
        <v>2.4337473451759684E-2</v>
      </c>
    </row>
    <row r="7" spans="1:53" ht="15" x14ac:dyDescent="0.25">
      <c r="A7" s="33">
        <f t="shared" si="0"/>
        <v>2024</v>
      </c>
      <c r="B7" s="34">
        <f ca="1">+SUMIF('Forecast-Peak_OffPeak-Nominal'!$A$4:$A$363,$A7,'Forecast-Peak_OffPeak-Nominal'!C$4:C$183)/COUNTIF('Forecast-Peak_OffPeak-Nominal'!$A$4:$A$363,$A7)</f>
        <v>30.396666666666661</v>
      </c>
      <c r="C7" s="35">
        <f ca="1">+SUMIF('Forecast-Peak_OffPeak-Nominal'!$A$4:$A$363,$A7,'Forecast-Peak_OffPeak-Nominal'!D$4:D$183)/COUNTIF('Forecast-Peak_OffPeak-Nominal'!$A$4:$A$363,$A7)</f>
        <v>22.643333333333331</v>
      </c>
      <c r="D7" s="35">
        <f ca="1">+SUMIF('Forecast-Peak_OffPeak-Nominal'!$A$4:$A$363,$A7,'Forecast-Peak_OffPeak-Nominal'!E$4:E$183)/COUNTIF('Forecast-Peak_OffPeak-Nominal'!$A$4:$A$363,$A7)</f>
        <v>27.923333333333336</v>
      </c>
      <c r="E7" s="35">
        <f ca="1">+SUMIF('Forecast-Peak_OffPeak-Nominal'!$A$4:$A$363,$A7,'Forecast-Peak_OffPeak-Nominal'!F$4:F$183)/COUNTIF('Forecast-Peak_OffPeak-Nominal'!$A$4:$A$363,$A7)</f>
        <v>20.14</v>
      </c>
      <c r="F7" s="35">
        <f ca="1">+SUMIF('Forecast-Peak_OffPeak-Nominal'!$A$4:$A$363,$A7,'Forecast-Peak_OffPeak-Nominal'!G$4:G$183)/COUNTIF('Forecast-Peak_OffPeak-Nominal'!$A$4:$A$363,$A7)</f>
        <v>27.923333333333336</v>
      </c>
      <c r="G7" s="35">
        <f ca="1">+SUMIF('Forecast-Peak_OffPeak-Nominal'!$A$4:$A$363,$A7,'Forecast-Peak_OffPeak-Nominal'!H$4:H$183)/COUNTIF('Forecast-Peak_OffPeak-Nominal'!$A$4:$A$363,$A7)</f>
        <v>20.124166666666664</v>
      </c>
      <c r="H7" s="35">
        <f ca="1">+SUMIF('Forecast-Peak_OffPeak-Nominal'!$A$4:$A$471,$A7,'Forecast-Peak_OffPeak-Nominal'!I$4:I$183)/COUNTIF('Forecast-Peak_OffPeak-Nominal'!$A$4:$A$471,$A7)</f>
        <v>27.064166666666665</v>
      </c>
      <c r="I7" s="35">
        <f ca="1">+SUMIF('Forecast-Peak_OffPeak-Nominal'!$A$4:$A$471,$A7,'Forecast-Peak_OffPeak-Nominal'!J$4:J$183)/COUNTIF('Forecast-Peak_OffPeak-Nominal'!$A$4:$A$471,$A7)</f>
        <v>19.264166666666668</v>
      </c>
      <c r="J7" s="35">
        <f ca="1">+SUMIF('Forecast-Peak_OffPeak-Nominal'!$A$4:$A$471,$A7,'Forecast-Peak_OffPeak-Nominal'!K$4:K$183)/COUNTIF('Forecast-Peak_OffPeak-Nominal'!$A$4:$A$471,$A7)</f>
        <v>27.090833333333336</v>
      </c>
      <c r="K7" s="35">
        <f ca="1">+SUMIF('Forecast-Peak_OffPeak-Nominal'!$A$4:$A$471,$A7,'Forecast-Peak_OffPeak-Nominal'!L$4:L$183)/COUNTIF('Forecast-Peak_OffPeak-Nominal'!$A$4:$A$471,$A7)</f>
        <v>19.295000000000002</v>
      </c>
      <c r="L7" s="35">
        <f ca="1">+SUMIF('Forecast-Peak_OffPeak-Nominal'!$A$4:$A$471,$A7,'Forecast-Peak_OffPeak-Nominal'!M$4:M$183)/COUNTIF('Forecast-Peak_OffPeak-Nominal'!$A$4:$A$471,$A7)</f>
        <v>26.239166666666666</v>
      </c>
      <c r="M7" s="36">
        <f ca="1">+SUMIF('Forecast-Peak_OffPeak-Nominal'!$A$4:$A$471,$A7,'Forecast-Peak_OffPeak-Nominal'!N$4:N$183)/COUNTIF('Forecast-Peak_OffPeak-Nominal'!$A$4:$A$471,$A7)</f>
        <v>18.473333333333333</v>
      </c>
      <c r="O7" s="34">
        <f ca="1">+SUMIF('Forecast-Peak_OffPeak-Nominal'!$A$4:$A$363,$A7,'Forecast-Peak_OffPeak-Nominal'!P$4:P$183)/COUNTIF('Forecast-Peak_OffPeak-Nominal'!$A$4:$A$363,$A7)</f>
        <v>66.98385960114031</v>
      </c>
      <c r="P7" s="35">
        <f ca="1">+SUMIF('Forecast-Peak_OffPeak-Nominal'!$A$4:$A$363,$A7,'Forecast-Peak_OffPeak-Nominal'!Q$4:Q$183)/COUNTIF('Forecast-Peak_OffPeak-Nominal'!$A$4:$A$363,$A7)</f>
        <v>66.98385960114031</v>
      </c>
      <c r="Q7" s="35">
        <f ca="1">+SUMIF('Forecast-Peak_OffPeak-Nominal'!$A$4:$A$363,$A7,'Forecast-Peak_OffPeak-Nominal'!R$4:R$183)/COUNTIF('Forecast-Peak_OffPeak-Nominal'!$A$4:$A$363,$A7)</f>
        <v>74.304772656425598</v>
      </c>
      <c r="R7" s="35">
        <f ca="1">+SUMIF('Forecast-Peak_OffPeak-Nominal'!$A$4:$A$363,$A7,'Forecast-Peak_OffPeak-Nominal'!S$4:S$183)/COUNTIF('Forecast-Peak_OffPeak-Nominal'!$A$4:$A$363,$A7)</f>
        <v>66.98385960114031</v>
      </c>
      <c r="S7" s="35">
        <f ca="1">+SUMIF('Forecast-Peak_OffPeak-Nominal'!$A$4:$A$363,$A7,'Forecast-Peak_OffPeak-Nominal'!T$4:T$183)/COUNTIF('Forecast-Peak_OffPeak-Nominal'!$A$4:$A$363,$A7)</f>
        <v>54.476435133962099</v>
      </c>
      <c r="T7" s="35">
        <f ca="1">+SUMIF('Forecast-Peak_OffPeak-Nominal'!$A$4:$A$363,$A7,'Forecast-Peak_OffPeak-Nominal'!U$4:U$183)/COUNTIF('Forecast-Peak_OffPeak-Nominal'!$A$4:$A$363,$A7)</f>
        <v>57.725696517790247</v>
      </c>
      <c r="U7" s="35">
        <f ca="1">+SUMIF('Forecast-Peak_OffPeak-Nominal'!$A$4:$A$363,$A7,'Forecast-Peak_OffPeak-Nominal'!V$4:V$183)/COUNTIF('Forecast-Peak_OffPeak-Nominal'!$A$4:$A$363,$A7)</f>
        <v>47.906373074003746</v>
      </c>
      <c r="V7" s="35">
        <f ca="1">+SUMIF('Forecast-Peak_OffPeak-Nominal'!$A$4:$A$363,$A7,'Forecast-Peak_OffPeak-Nominal'!W$4:W$183)/COUNTIF('Forecast-Peak_OffPeak-Nominal'!$A$4:$A$363,$A7)</f>
        <v>13.426720332766218</v>
      </c>
      <c r="W7" s="35">
        <f ca="1">+SUMIF('Forecast-Peak_OffPeak-Nominal'!$A$4:$A$363,$A7,'Forecast-Peak_OffPeak-Nominal'!X$4:X$183)/COUNTIF('Forecast-Peak_OffPeak-Nominal'!$A$4:$A$363,$A7)</f>
        <v>13.426720332766218</v>
      </c>
      <c r="X7" s="36">
        <f ca="1">+SUMIF('Forecast-Peak_OffPeak-Nominal'!$A$4:$A$363,$A7,'Forecast-Peak_OffPeak-Nominal'!Y$4:Y$183)/COUNTIF('Forecast-Peak_OffPeak-Nominal'!$A$4:$A$363,$A7)</f>
        <v>46.357089726434147</v>
      </c>
      <c r="Z7" s="34">
        <f ca="1">+SUMIF('Forecast-Peak_OffPeak-Nominal'!$A$4:$A$363,$A7,'Forecast-Peak_OffPeak-Nominal'!AA$4:AA$183)/COUNTIF('Forecast-Peak_OffPeak-Nominal'!$A$4:$A$363,$A7)</f>
        <v>2.9508333333333332</v>
      </c>
      <c r="AA7" s="35">
        <f ca="1">+SUMIF('Forecast-Peak_OffPeak-Nominal'!$A$4:$A$363,$A7,'Forecast-Peak_OffPeak-Nominal'!AB$4:AB$183)/COUNTIF('Forecast-Peak_OffPeak-Nominal'!$A$4:$A$363,$A7)</f>
        <v>2.6333333333333333</v>
      </c>
      <c r="AB7" s="35">
        <f ca="1">+SUMIF('Forecast-Peak_OffPeak-Nominal'!$A$4:$A$363,$A7,'Forecast-Peak_OffPeak-Nominal'!AC$4:AC$183)/COUNTIF('Forecast-Peak_OffPeak-Nominal'!$A$4:$A$363,$A7)</f>
        <v>2.5316666666666667</v>
      </c>
      <c r="AC7" s="35">
        <f ca="1">+SUMIF('Forecast-Peak_OffPeak-Nominal'!$A$4:$A$363,$A7,'Forecast-Peak_OffPeak-Nominal'!AD$4:AD$183)/COUNTIF('Forecast-Peak_OffPeak-Nominal'!$A$4:$A$363,$A7)</f>
        <v>2.8849999999999998</v>
      </c>
      <c r="AD7" s="35">
        <f ca="1">+SUMIF('Forecast-Peak_OffPeak-Nominal'!$A$4:$A$363,$A7,'Forecast-Peak_OffPeak-Nominal'!AE$4:AE$183)/COUNTIF('Forecast-Peak_OffPeak-Nominal'!$A$4:$A$363,$A7)</f>
        <v>2.875</v>
      </c>
      <c r="AE7" s="35">
        <f ca="1">+SUMIF('Forecast-Peak_OffPeak-Nominal'!$A$4:$A$363,$A7,'Forecast-Peak_OffPeak-Nominal'!AF$4:AF$183)/COUNTIF('Forecast-Peak_OffPeak-Nominal'!$A$4:$A$363,$A7)</f>
        <v>2.5633333333333335</v>
      </c>
      <c r="AF7" s="36">
        <f ca="1">+SUMIF('Forecast-Peak_OffPeak-Nominal'!$A$4:$A$363,$A7,'Forecast-Peak_OffPeak-Nominal'!AG$4:AG$183)/COUNTIF('Forecast-Peak_OffPeak-Nominal'!$A$4:$A$363,$A7)</f>
        <v>0.29138450103649643</v>
      </c>
      <c r="AG7" s="14">
        <f ca="1">+SUMIF('Forecast-Peak_OffPeak-Nominal'!$A$4:$A$363,$A7,'Forecast-Peak_OffPeak-Nominal'!AH$4:AH$183)/COUNTIF('Forecast-Peak_OffPeak-Nominal'!$A$4:$A$363,$A7)</f>
        <v>0</v>
      </c>
      <c r="AH7" s="37">
        <f>AH6*(1+VLOOKUP($A7,GDP!A$8:D$42,3,0))</f>
        <v>1.0320378345115033</v>
      </c>
      <c r="AJ7" s="38">
        <v>0</v>
      </c>
      <c r="AK7" s="39">
        <v>0</v>
      </c>
      <c r="AL7" s="39">
        <v>0</v>
      </c>
      <c r="AM7" s="36">
        <v>0</v>
      </c>
      <c r="AO7" s="34">
        <f ca="1">+SUMIF('Forecast-Peak_OffPeak-Nominal'!$A$4:$A$363,$A7,'Forecast-Peak_OffPeak-Nominal'!AR$4:AR$183)/COUNTIF('Forecast-Peak_OffPeak-Nominal'!$A$4:$A$363,$A7)</f>
        <v>11.840613374059609</v>
      </c>
      <c r="AP7" s="35">
        <f ca="1">+SUMIF('Forecast-Peak_OffPeak-Nominal'!$A$4:$A$363,$A7,'Forecast-Peak_OffPeak-Nominal'!AS$4:AS$183)/COUNTIF('Forecast-Peak_OffPeak-Nominal'!$A$4:$A$363,$A7)</f>
        <v>11.231089383649318</v>
      </c>
      <c r="AQ7" s="35">
        <f ca="1">+SUMIF('Forecast-Peak_OffPeak-Nominal'!$A$4:$A$471,$A7,'Forecast-Peak_OffPeak-Nominal'!AU$4:AU$183)/COUNTIF('Forecast-Peak_OffPeak-Nominal'!$A$4:$A$471,$A7)</f>
        <v>9.5206789636681908</v>
      </c>
      <c r="AR7" s="35">
        <f ca="1">+SUMIF('Forecast-Peak_OffPeak-Nominal'!$A$4:$A$471,$A7,'Forecast-Peak_OffPeak-Nominal'!AV$4:AV$183)/COUNTIF('Forecast-Peak_OffPeak-Nominal'!$A$4:$A$471,$A7)</f>
        <v>9.5303907279650684</v>
      </c>
      <c r="AS7" s="36">
        <f ca="1">+SUMIF('Forecast-Peak_OffPeak-Nominal'!$A$4:$A$471,$A7,'Forecast-Peak_OffPeak-Nominal'!AW$4:AW$183)/COUNTIF('Forecast-Peak_OffPeak-Nominal'!$A$4:$A$471,$A7)</f>
        <v>9.3966518440950519</v>
      </c>
      <c r="AU7" s="34">
        <f>AVERAGEIF('Forecast-Peak_OffPeak-Nominal'!$A$4:$A$363,$A7,'Forecast-Peak_OffPeak-Nominal'!AY$4:AY$363)</f>
        <v>114.21000000000002</v>
      </c>
      <c r="AV7" s="36">
        <f>AVERAGEIF('Forecast-Peak_OffPeak-Nominal'!$A$4:$A$363,$A7,'Forecast-Peak_OffPeak-Nominal'!AZ$4:AZ$363)</f>
        <v>25</v>
      </c>
      <c r="AX7" s="37">
        <v>11</v>
      </c>
      <c r="AZ7" s="41">
        <f>VLOOKUP($A7,GDP!$A$8:$D$42,3,0)</f>
        <v>2.281707393934294E-2</v>
      </c>
    </row>
    <row r="8" spans="1:53" ht="15" x14ac:dyDescent="0.25">
      <c r="A8" s="33">
        <f t="shared" si="0"/>
        <v>2025</v>
      </c>
      <c r="B8" s="34">
        <f ca="1">+SUMIF('Forecast-Peak_OffPeak-Nominal'!$A$4:$A$363,$A8,'Forecast-Peak_OffPeak-Nominal'!C$4:C$183)/COUNTIF('Forecast-Peak_OffPeak-Nominal'!$A$4:$A$363,$A8)</f>
        <v>30.951666666666668</v>
      </c>
      <c r="C8" s="35">
        <f ca="1">+SUMIF('Forecast-Peak_OffPeak-Nominal'!$A$4:$A$363,$A8,'Forecast-Peak_OffPeak-Nominal'!D$4:D$183)/COUNTIF('Forecast-Peak_OffPeak-Nominal'!$A$4:$A$363,$A8)</f>
        <v>24.236666666666665</v>
      </c>
      <c r="D8" s="35">
        <f ca="1">+SUMIF('Forecast-Peak_OffPeak-Nominal'!$A$4:$A$363,$A8,'Forecast-Peak_OffPeak-Nominal'!E$4:E$183)/COUNTIF('Forecast-Peak_OffPeak-Nominal'!$A$4:$A$363,$A8)</f>
        <v>27.443333333333332</v>
      </c>
      <c r="E8" s="35">
        <f ca="1">+SUMIF('Forecast-Peak_OffPeak-Nominal'!$A$4:$A$363,$A8,'Forecast-Peak_OffPeak-Nominal'!F$4:F$183)/COUNTIF('Forecast-Peak_OffPeak-Nominal'!$A$4:$A$363,$A8)</f>
        <v>21.285833333333333</v>
      </c>
      <c r="F8" s="35">
        <f ca="1">+SUMIF('Forecast-Peak_OffPeak-Nominal'!$A$4:$A$363,$A8,'Forecast-Peak_OffPeak-Nominal'!G$4:G$183)/COUNTIF('Forecast-Peak_OffPeak-Nominal'!$A$4:$A$363,$A8)</f>
        <v>27.70666666666666</v>
      </c>
      <c r="G8" s="35">
        <f ca="1">+SUMIF('Forecast-Peak_OffPeak-Nominal'!$A$4:$A$363,$A8,'Forecast-Peak_OffPeak-Nominal'!H$4:H$183)/COUNTIF('Forecast-Peak_OffPeak-Nominal'!$A$4:$A$363,$A8)</f>
        <v>21.289166666666667</v>
      </c>
      <c r="H8" s="35">
        <f ca="1">+SUMIF('Forecast-Peak_OffPeak-Nominal'!$A$4:$A$471,$A8,'Forecast-Peak_OffPeak-Nominal'!I$4:I$183)/COUNTIF('Forecast-Peak_OffPeak-Nominal'!$A$4:$A$471,$A8)</f>
        <v>26.795833333333338</v>
      </c>
      <c r="I8" s="35">
        <f ca="1">+SUMIF('Forecast-Peak_OffPeak-Nominal'!$A$4:$A$471,$A8,'Forecast-Peak_OffPeak-Nominal'!J$4:J$183)/COUNTIF('Forecast-Peak_OffPeak-Nominal'!$A$4:$A$471,$A8)</f>
        <v>20.953333333333333</v>
      </c>
      <c r="J8" s="35">
        <f ca="1">+SUMIF('Forecast-Peak_OffPeak-Nominal'!$A$4:$A$471,$A8,'Forecast-Peak_OffPeak-Nominal'!K$4:K$183)/COUNTIF('Forecast-Peak_OffPeak-Nominal'!$A$4:$A$471,$A8)</f>
        <v>26.884166666666669</v>
      </c>
      <c r="K8" s="35">
        <f ca="1">+SUMIF('Forecast-Peak_OffPeak-Nominal'!$A$4:$A$471,$A8,'Forecast-Peak_OffPeak-Nominal'!L$4:L$183)/COUNTIF('Forecast-Peak_OffPeak-Nominal'!$A$4:$A$471,$A8)</f>
        <v>21.009166666666662</v>
      </c>
      <c r="L8" s="35">
        <f ca="1">+SUMIF('Forecast-Peak_OffPeak-Nominal'!$A$4:$A$471,$A8,'Forecast-Peak_OffPeak-Nominal'!M$4:M$183)/COUNTIF('Forecast-Peak_OffPeak-Nominal'!$A$4:$A$471,$A8)</f>
        <v>25.985000000000003</v>
      </c>
      <c r="M8" s="36">
        <f ca="1">+SUMIF('Forecast-Peak_OffPeak-Nominal'!$A$4:$A$471,$A8,'Forecast-Peak_OffPeak-Nominal'!N$4:N$183)/COUNTIF('Forecast-Peak_OffPeak-Nominal'!$A$4:$A$471,$A8)</f>
        <v>20.139166666666668</v>
      </c>
      <c r="O8" s="34">
        <f ca="1">+SUMIF('Forecast-Peak_OffPeak-Nominal'!$A$4:$A$363,$A8,'Forecast-Peak_OffPeak-Nominal'!P$4:P$183)/COUNTIF('Forecast-Peak_OffPeak-Nominal'!$A$4:$A$363,$A8)</f>
        <v>69.386816838760353</v>
      </c>
      <c r="P8" s="35">
        <f ca="1">+SUMIF('Forecast-Peak_OffPeak-Nominal'!$A$4:$A$363,$A8,'Forecast-Peak_OffPeak-Nominal'!Q$4:Q$183)/COUNTIF('Forecast-Peak_OffPeak-Nominal'!$A$4:$A$363,$A8)</f>
        <v>69.386816838760353</v>
      </c>
      <c r="Q8" s="35">
        <f ca="1">+SUMIF('Forecast-Peak_OffPeak-Nominal'!$A$4:$A$363,$A8,'Forecast-Peak_OffPeak-Nominal'!R$4:R$183)/COUNTIF('Forecast-Peak_OffPeak-Nominal'!$A$4:$A$363,$A8)</f>
        <v>77.226280658765688</v>
      </c>
      <c r="R8" s="35">
        <f ca="1">+SUMIF('Forecast-Peak_OffPeak-Nominal'!$A$4:$A$363,$A8,'Forecast-Peak_OffPeak-Nominal'!S$4:S$183)/COUNTIF('Forecast-Peak_OffPeak-Nominal'!$A$4:$A$363,$A8)</f>
        <v>69.386816838760353</v>
      </c>
      <c r="S8" s="35">
        <f ca="1">+SUMIF('Forecast-Peak_OffPeak-Nominal'!$A$4:$A$363,$A8,'Forecast-Peak_OffPeak-Nominal'!T$4:T$183)/COUNTIF('Forecast-Peak_OffPeak-Nominal'!$A$4:$A$363,$A8)</f>
        <v>55.081369148069491</v>
      </c>
      <c r="T8" s="35">
        <f ca="1">+SUMIF('Forecast-Peak_OffPeak-Nominal'!$A$4:$A$363,$A8,'Forecast-Peak_OffPeak-Nominal'!U$4:U$183)/COUNTIF('Forecast-Peak_OffPeak-Nominal'!$A$4:$A$363,$A8)</f>
        <v>57.979224674300276</v>
      </c>
      <c r="U8" s="35">
        <f ca="1">+SUMIF('Forecast-Peak_OffPeak-Nominal'!$A$4:$A$363,$A8,'Forecast-Peak_OffPeak-Nominal'!V$4:V$183)/COUNTIF('Forecast-Peak_OffPeak-Nominal'!$A$4:$A$363,$A8)</f>
        <v>48.404345115960702</v>
      </c>
      <c r="V8" s="35">
        <f ca="1">+SUMIF('Forecast-Peak_OffPeak-Nominal'!$A$4:$A$363,$A8,'Forecast-Peak_OffPeak-Nominal'!W$4:W$183)/COUNTIF('Forecast-Peak_OffPeak-Nominal'!$A$4:$A$363,$A8)</f>
        <v>13.822242876639249</v>
      </c>
      <c r="W8" s="35">
        <f ca="1">+SUMIF('Forecast-Peak_OffPeak-Nominal'!$A$4:$A$363,$A8,'Forecast-Peak_OffPeak-Nominal'!X$4:X$183)/COUNTIF('Forecast-Peak_OffPeak-Nominal'!$A$4:$A$363,$A8)</f>
        <v>13.822242876639249</v>
      </c>
      <c r="X8" s="36">
        <f ca="1">+SUMIF('Forecast-Peak_OffPeak-Nominal'!$A$4:$A$363,$A8,'Forecast-Peak_OffPeak-Nominal'!Y$4:Y$183)/COUNTIF('Forecast-Peak_OffPeak-Nominal'!$A$4:$A$363,$A8)</f>
        <v>47.427593022673911</v>
      </c>
      <c r="Z8" s="34">
        <f ca="1">+SUMIF('Forecast-Peak_OffPeak-Nominal'!$A$4:$A$363,$A8,'Forecast-Peak_OffPeak-Nominal'!AA$4:AA$183)/COUNTIF('Forecast-Peak_OffPeak-Nominal'!$A$4:$A$363,$A8)</f>
        <v>3.2741666666666664</v>
      </c>
      <c r="AA8" s="35">
        <f ca="1">+SUMIF('Forecast-Peak_OffPeak-Nominal'!$A$4:$A$363,$A8,'Forecast-Peak_OffPeak-Nominal'!AB$4:AB$183)/COUNTIF('Forecast-Peak_OffPeak-Nominal'!$A$4:$A$363,$A8)</f>
        <v>2.9666666666666668</v>
      </c>
      <c r="AB8" s="35">
        <f ca="1">+SUMIF('Forecast-Peak_OffPeak-Nominal'!$A$4:$A$363,$A8,'Forecast-Peak_OffPeak-Nominal'!AC$4:AC$183)/COUNTIF('Forecast-Peak_OffPeak-Nominal'!$A$4:$A$363,$A8)</f>
        <v>2.86</v>
      </c>
      <c r="AC8" s="35">
        <f ca="1">+SUMIF('Forecast-Peak_OffPeak-Nominal'!$A$4:$A$363,$A8,'Forecast-Peak_OffPeak-Nominal'!AD$4:AD$183)/COUNTIF('Forecast-Peak_OffPeak-Nominal'!$A$4:$A$363,$A8)</f>
        <v>3.2250000000000001</v>
      </c>
      <c r="AD8" s="35">
        <f ca="1">+SUMIF('Forecast-Peak_OffPeak-Nominal'!$A$4:$A$363,$A8,'Forecast-Peak_OffPeak-Nominal'!AE$4:AE$183)/COUNTIF('Forecast-Peak_OffPeak-Nominal'!$A$4:$A$363,$A8)</f>
        <v>3.1958333333333333</v>
      </c>
      <c r="AE8" s="35">
        <f ca="1">+SUMIF('Forecast-Peak_OffPeak-Nominal'!$A$4:$A$363,$A8,'Forecast-Peak_OffPeak-Nominal'!AF$4:AF$183)/COUNTIF('Forecast-Peak_OffPeak-Nominal'!$A$4:$A$363,$A8)</f>
        <v>2.8916666666666662</v>
      </c>
      <c r="AF8" s="36">
        <f ca="1">+SUMIF('Forecast-Peak_OffPeak-Nominal'!$A$4:$A$363,$A8,'Forecast-Peak_OffPeak-Nominal'!AG$4:AG$183)/COUNTIF('Forecast-Peak_OffPeak-Nominal'!$A$4:$A$363,$A8)</f>
        <v>0.29721469322188482</v>
      </c>
      <c r="AG8" s="14">
        <f ca="1">+SUMIF('Forecast-Peak_OffPeak-Nominal'!$A$4:$A$363,$A8,'Forecast-Peak_OffPeak-Nominal'!AH$4:AH$183)/COUNTIF('Forecast-Peak_OffPeak-Nominal'!$A$4:$A$363,$A8)</f>
        <v>0</v>
      </c>
      <c r="AH8" s="37">
        <f>AH7*(1+VLOOKUP($A8,GDP!A$8:D$42,3,0))</f>
        <v>1.0554576626042362</v>
      </c>
      <c r="AJ8" s="38">
        <v>0</v>
      </c>
      <c r="AK8" s="39">
        <v>0</v>
      </c>
      <c r="AL8" s="39">
        <v>0</v>
      </c>
      <c r="AM8" s="36">
        <v>0</v>
      </c>
      <c r="AO8" s="34">
        <f ca="1">+SUMIF('Forecast-Peak_OffPeak-Nominal'!$A$4:$A$363,$A8,'Forecast-Peak_OffPeak-Nominal'!AR$4:AR$183)/COUNTIF('Forecast-Peak_OffPeak-Nominal'!$A$4:$A$363,$A8)</f>
        <v>10.616436905671792</v>
      </c>
      <c r="AP8" s="35">
        <f ca="1">+SUMIF('Forecast-Peak_OffPeak-Nominal'!$A$4:$A$363,$A8,'Forecast-Peak_OffPeak-Nominal'!AS$4:AS$183)/COUNTIF('Forecast-Peak_OffPeak-Nominal'!$A$4:$A$363,$A8)</f>
        <v>9.6850766792881178</v>
      </c>
      <c r="AQ8" s="35">
        <f ca="1">+SUMIF('Forecast-Peak_OffPeak-Nominal'!$A$4:$A$471,$A8,'Forecast-Peak_OffPeak-Nominal'!AU$4:AU$183)/COUNTIF('Forecast-Peak_OffPeak-Nominal'!$A$4:$A$471,$A8)</f>
        <v>8.4356821136671787</v>
      </c>
      <c r="AR8" s="35">
        <f ca="1">+SUMIF('Forecast-Peak_OffPeak-Nominal'!$A$4:$A$471,$A8,'Forecast-Peak_OffPeak-Nominal'!AV$4:AV$183)/COUNTIF('Forecast-Peak_OffPeak-Nominal'!$A$4:$A$471,$A8)</f>
        <v>8.4639326340712522</v>
      </c>
      <c r="AS8" s="36">
        <f ca="1">+SUMIF('Forecast-Peak_OffPeak-Nominal'!$A$4:$A$471,$A8,'Forecast-Peak_OffPeak-Nominal'!AW$4:AW$183)/COUNTIF('Forecast-Peak_OffPeak-Nominal'!$A$4:$A$471,$A8)</f>
        <v>8.1974575853576912</v>
      </c>
      <c r="AU8" s="34">
        <f>AVERAGEIF('Forecast-Peak_OffPeak-Nominal'!$A$4:$A$363,$A8,'Forecast-Peak_OffPeak-Nominal'!AY$4:AY$363)</f>
        <v>139.11999999999998</v>
      </c>
      <c r="AV8" s="36">
        <f>AVERAGEIF('Forecast-Peak_OffPeak-Nominal'!$A$4:$A$363,$A8,'Forecast-Peak_OffPeak-Nominal'!AZ$4:AZ$363)</f>
        <v>25</v>
      </c>
      <c r="AX8" s="37">
        <v>12.2</v>
      </c>
      <c r="AZ8" s="41">
        <f>VLOOKUP($A8,GDP!$A$8:$D$42,3,0)</f>
        <v>2.2692799924159852E-2</v>
      </c>
    </row>
    <row r="9" spans="1:53" ht="15" x14ac:dyDescent="0.25">
      <c r="A9" s="33">
        <f t="shared" si="0"/>
        <v>2026</v>
      </c>
      <c r="B9" s="34">
        <f ca="1">+SUMIF('Forecast-Peak_OffPeak-Nominal'!$A$4:$A$363,$A9,'Forecast-Peak_OffPeak-Nominal'!C$4:C$183)/COUNTIF('Forecast-Peak_OffPeak-Nominal'!$A$4:$A$363,$A9)</f>
        <v>31.853333333333328</v>
      </c>
      <c r="C9" s="35">
        <f ca="1">+SUMIF('Forecast-Peak_OffPeak-Nominal'!$A$4:$A$363,$A9,'Forecast-Peak_OffPeak-Nominal'!D$4:D$183)/COUNTIF('Forecast-Peak_OffPeak-Nominal'!$A$4:$A$363,$A9)</f>
        <v>25.740000000000006</v>
      </c>
      <c r="D9" s="35">
        <f ca="1">+SUMIF('Forecast-Peak_OffPeak-Nominal'!$A$4:$A$363,$A9,'Forecast-Peak_OffPeak-Nominal'!E$4:E$183)/COUNTIF('Forecast-Peak_OffPeak-Nominal'!$A$4:$A$363,$A9)</f>
        <v>28.96166666666667</v>
      </c>
      <c r="E9" s="35">
        <f ca="1">+SUMIF('Forecast-Peak_OffPeak-Nominal'!$A$4:$A$363,$A9,'Forecast-Peak_OffPeak-Nominal'!F$4:F$183)/COUNTIF('Forecast-Peak_OffPeak-Nominal'!$A$4:$A$363,$A9)</f>
        <v>22.83666666666667</v>
      </c>
      <c r="F9" s="35">
        <f ca="1">+SUMIF('Forecast-Peak_OffPeak-Nominal'!$A$4:$A$363,$A9,'Forecast-Peak_OffPeak-Nominal'!G$4:G$183)/COUNTIF('Forecast-Peak_OffPeak-Nominal'!$A$4:$A$363,$A9)</f>
        <v>29.129999999999995</v>
      </c>
      <c r="G9" s="35">
        <f ca="1">+SUMIF('Forecast-Peak_OffPeak-Nominal'!$A$4:$A$363,$A9,'Forecast-Peak_OffPeak-Nominal'!H$4:H$183)/COUNTIF('Forecast-Peak_OffPeak-Nominal'!$A$4:$A$363,$A9)</f>
        <v>22.786666666666665</v>
      </c>
      <c r="H9" s="35">
        <f ca="1">+SUMIF('Forecast-Peak_OffPeak-Nominal'!$A$4:$A$471,$A9,'Forecast-Peak_OffPeak-Nominal'!I$4:I$183)/COUNTIF('Forecast-Peak_OffPeak-Nominal'!$A$4:$A$471,$A9)</f>
        <v>29.413333333333338</v>
      </c>
      <c r="I9" s="35">
        <f ca="1">+SUMIF('Forecast-Peak_OffPeak-Nominal'!$A$4:$A$471,$A9,'Forecast-Peak_OffPeak-Nominal'!J$4:J$183)/COUNTIF('Forecast-Peak_OffPeak-Nominal'!$A$4:$A$471,$A9)</f>
        <v>23.155833333333334</v>
      </c>
      <c r="J9" s="35">
        <f ca="1">+SUMIF('Forecast-Peak_OffPeak-Nominal'!$A$4:$A$471,$A9,'Forecast-Peak_OffPeak-Nominal'!K$4:K$183)/COUNTIF('Forecast-Peak_OffPeak-Nominal'!$A$4:$A$471,$A9)</f>
        <v>29.533333333333331</v>
      </c>
      <c r="K9" s="35">
        <f ca="1">+SUMIF('Forecast-Peak_OffPeak-Nominal'!$A$4:$A$471,$A9,'Forecast-Peak_OffPeak-Nominal'!L$4:L$183)/COUNTIF('Forecast-Peak_OffPeak-Nominal'!$A$4:$A$471,$A9)</f>
        <v>23.223333333333333</v>
      </c>
      <c r="L9" s="35">
        <f ca="1">+SUMIF('Forecast-Peak_OffPeak-Nominal'!$A$4:$A$471,$A9,'Forecast-Peak_OffPeak-Nominal'!M$4:M$183)/COUNTIF('Forecast-Peak_OffPeak-Nominal'!$A$4:$A$471,$A9)</f>
        <v>28.584999999999994</v>
      </c>
      <c r="M9" s="36">
        <f ca="1">+SUMIF('Forecast-Peak_OffPeak-Nominal'!$A$4:$A$471,$A9,'Forecast-Peak_OffPeak-Nominal'!N$4:N$183)/COUNTIF('Forecast-Peak_OffPeak-Nominal'!$A$4:$A$471,$A9)</f>
        <v>22.317499999999995</v>
      </c>
      <c r="O9" s="34">
        <f ca="1">+SUMIF('Forecast-Peak_OffPeak-Nominal'!$A$4:$A$363,$A9,'Forecast-Peak_OffPeak-Nominal'!P$4:P$183)/COUNTIF('Forecast-Peak_OffPeak-Nominal'!$A$4:$A$363,$A9)</f>
        <v>71.897747529922981</v>
      </c>
      <c r="P9" s="35">
        <f ca="1">+SUMIF('Forecast-Peak_OffPeak-Nominal'!$A$4:$A$363,$A9,'Forecast-Peak_OffPeak-Nominal'!Q$4:Q$183)/COUNTIF('Forecast-Peak_OffPeak-Nominal'!$A$4:$A$363,$A9)</f>
        <v>71.897747529922981</v>
      </c>
      <c r="Q9" s="35">
        <f ca="1">+SUMIF('Forecast-Peak_OffPeak-Nominal'!$A$4:$A$363,$A9,'Forecast-Peak_OffPeak-Nominal'!R$4:R$183)/COUNTIF('Forecast-Peak_OffPeak-Nominal'!$A$4:$A$363,$A9)</f>
        <v>80.593493444589811</v>
      </c>
      <c r="R9" s="35">
        <f ca="1">+SUMIF('Forecast-Peak_OffPeak-Nominal'!$A$4:$A$363,$A9,'Forecast-Peak_OffPeak-Nominal'!S$4:S$183)/COUNTIF('Forecast-Peak_OffPeak-Nominal'!$A$4:$A$363,$A9)</f>
        <v>71.897747529922981</v>
      </c>
      <c r="S9" s="35">
        <f ca="1">+SUMIF('Forecast-Peak_OffPeak-Nominal'!$A$4:$A$363,$A9,'Forecast-Peak_OffPeak-Nominal'!T$4:T$183)/COUNTIF('Forecast-Peak_OffPeak-Nominal'!$A$4:$A$363,$A9)</f>
        <v>56.170343415206055</v>
      </c>
      <c r="T9" s="35">
        <f ca="1">+SUMIF('Forecast-Peak_OffPeak-Nominal'!$A$4:$A$363,$A9,'Forecast-Peak_OffPeak-Nominal'!U$4:U$183)/COUNTIF('Forecast-Peak_OffPeak-Nominal'!$A$4:$A$363,$A9)</f>
        <v>59.165645533768746</v>
      </c>
      <c r="U9" s="35">
        <f ca="1">+SUMIF('Forecast-Peak_OffPeak-Nominal'!$A$4:$A$363,$A9,'Forecast-Peak_OffPeak-Nominal'!V$4:V$183)/COUNTIF('Forecast-Peak_OffPeak-Nominal'!$A$4:$A$363,$A9)</f>
        <v>48.984859166841183</v>
      </c>
      <c r="V9" s="35">
        <f ca="1">+SUMIF('Forecast-Peak_OffPeak-Nominal'!$A$4:$A$363,$A9,'Forecast-Peak_OffPeak-Nominal'!W$4:W$183)/COUNTIF('Forecast-Peak_OffPeak-Nominal'!$A$4:$A$363,$A9)</f>
        <v>14.202974502939076</v>
      </c>
      <c r="W9" s="35">
        <f ca="1">+SUMIF('Forecast-Peak_OffPeak-Nominal'!$A$4:$A$363,$A9,'Forecast-Peak_OffPeak-Nominal'!X$4:X$183)/COUNTIF('Forecast-Peak_OffPeak-Nominal'!$A$4:$A$363,$A9)</f>
        <v>14.202974502939076</v>
      </c>
      <c r="X9" s="36">
        <f ca="1">+SUMIF('Forecast-Peak_OffPeak-Nominal'!$A$4:$A$363,$A9,'Forecast-Peak_OffPeak-Nominal'!Y$4:Y$183)/COUNTIF('Forecast-Peak_OffPeak-Nominal'!$A$4:$A$363,$A9)</f>
        <v>48.560741712656146</v>
      </c>
      <c r="Z9" s="34">
        <f ca="1">+SUMIF('Forecast-Peak_OffPeak-Nominal'!$A$4:$A$363,$A9,'Forecast-Peak_OffPeak-Nominal'!AA$4:AA$183)/COUNTIF('Forecast-Peak_OffPeak-Nominal'!$A$4:$A$363,$A9)</f>
        <v>3.6333333333333333</v>
      </c>
      <c r="AA9" s="35">
        <f ca="1">+SUMIF('Forecast-Peak_OffPeak-Nominal'!$A$4:$A$363,$A9,'Forecast-Peak_OffPeak-Nominal'!AB$4:AB$183)/COUNTIF('Forecast-Peak_OffPeak-Nominal'!$A$4:$A$363,$A9)</f>
        <v>3.2925000000000004</v>
      </c>
      <c r="AB9" s="35">
        <f ca="1">+SUMIF('Forecast-Peak_OffPeak-Nominal'!$A$4:$A$363,$A9,'Forecast-Peak_OffPeak-Nominal'!AC$4:AC$183)/COUNTIF('Forecast-Peak_OffPeak-Nominal'!$A$4:$A$363,$A9)</f>
        <v>3.1816666666666666</v>
      </c>
      <c r="AC9" s="35">
        <f ca="1">+SUMIF('Forecast-Peak_OffPeak-Nominal'!$A$4:$A$363,$A9,'Forecast-Peak_OffPeak-Nominal'!AD$4:AD$183)/COUNTIF('Forecast-Peak_OffPeak-Nominal'!$A$4:$A$363,$A9)</f>
        <v>3.5566666666666671</v>
      </c>
      <c r="AD9" s="35">
        <f ca="1">+SUMIF('Forecast-Peak_OffPeak-Nominal'!$A$4:$A$363,$A9,'Forecast-Peak_OffPeak-Nominal'!AE$4:AE$183)/COUNTIF('Forecast-Peak_OffPeak-Nominal'!$A$4:$A$363,$A9)</f>
        <v>3.5666666666666664</v>
      </c>
      <c r="AE9" s="35">
        <f ca="1">+SUMIF('Forecast-Peak_OffPeak-Nominal'!$A$4:$A$363,$A9,'Forecast-Peak_OffPeak-Nominal'!AF$4:AF$183)/COUNTIF('Forecast-Peak_OffPeak-Nominal'!$A$4:$A$363,$A9)</f>
        <v>3.2341666666666669</v>
      </c>
      <c r="AF9" s="36">
        <f ca="1">+SUMIF('Forecast-Peak_OffPeak-Nominal'!$A$4:$A$363,$A9,'Forecast-Peak_OffPeak-Nominal'!AG$4:AG$183)/COUNTIF('Forecast-Peak_OffPeak-Nominal'!$A$4:$A$363,$A9)</f>
        <v>0.3032107622186006</v>
      </c>
      <c r="AG9" s="14">
        <f ca="1">+SUMIF('Forecast-Peak_OffPeak-Nominal'!$A$4:$A$363,$A9,'Forecast-Peak_OffPeak-Nominal'!AH$4:AH$183)/COUNTIF('Forecast-Peak_OffPeak-Nominal'!$A$4:$A$363,$A9)</f>
        <v>0</v>
      </c>
      <c r="AH9" s="37">
        <f>AH8*(1+VLOOKUP($A9,GDP!A$8:D$42,3,0))</f>
        <v>1.080194219064933</v>
      </c>
      <c r="AJ9" s="38">
        <v>0</v>
      </c>
      <c r="AK9" s="39">
        <v>0</v>
      </c>
      <c r="AL9" s="39">
        <v>0</v>
      </c>
      <c r="AM9" s="36">
        <v>0</v>
      </c>
      <c r="AO9" s="34">
        <f ca="1">+SUMIF('Forecast-Peak_OffPeak-Nominal'!$A$4:$A$363,$A9,'Forecast-Peak_OffPeak-Nominal'!AR$4:AR$183)/COUNTIF('Forecast-Peak_OffPeak-Nominal'!$A$4:$A$363,$A9)</f>
        <v>9.8055522726236202</v>
      </c>
      <c r="AP9" s="35">
        <f ca="1">+SUMIF('Forecast-Peak_OffPeak-Nominal'!$A$4:$A$363,$A9,'Forecast-Peak_OffPeak-Nominal'!AS$4:AS$183)/COUNTIF('Forecast-Peak_OffPeak-Nominal'!$A$4:$A$363,$A9)</f>
        <v>9.0894128298523125</v>
      </c>
      <c r="AQ9" s="35">
        <f ca="1">+SUMIF('Forecast-Peak_OffPeak-Nominal'!$A$4:$A$471,$A9,'Forecast-Peak_OffPeak-Nominal'!AU$4:AU$183)/COUNTIF('Forecast-Peak_OffPeak-Nominal'!$A$4:$A$471,$A9)</f>
        <v>8.2836892428069486</v>
      </c>
      <c r="AR9" s="35">
        <f ca="1">+SUMIF('Forecast-Peak_OffPeak-Nominal'!$A$4:$A$471,$A9,'Forecast-Peak_OffPeak-Nominal'!AV$4:AV$183)/COUNTIF('Forecast-Peak_OffPeak-Nominal'!$A$4:$A$471,$A9)</f>
        <v>8.3187063709848648</v>
      </c>
      <c r="AS9" s="36">
        <f ca="1">+SUMIF('Forecast-Peak_OffPeak-Nominal'!$A$4:$A$471,$A9,'Forecast-Peak_OffPeak-Nominal'!AW$4:AW$183)/COUNTIF('Forecast-Peak_OffPeak-Nominal'!$A$4:$A$471,$A9)</f>
        <v>8.1601209111837516</v>
      </c>
      <c r="AU9" s="34">
        <f>AVERAGEIF('Forecast-Peak_OffPeak-Nominal'!$A$4:$A$363,$A9,'Forecast-Peak_OffPeak-Nominal'!AY$4:AY$363)</f>
        <v>163.99</v>
      </c>
      <c r="AV9" s="36">
        <f>AVERAGEIF('Forecast-Peak_OffPeak-Nominal'!$A$4:$A$363,$A9,'Forecast-Peak_OffPeak-Nominal'!AZ$4:AZ$363)</f>
        <v>25</v>
      </c>
      <c r="AX9" s="37">
        <v>12.2</v>
      </c>
      <c r="AZ9" s="41">
        <f>VLOOKUP($A9,GDP!$A$8:$D$42,3,0)</f>
        <v>2.343680598202473E-2</v>
      </c>
    </row>
    <row r="10" spans="1:53" ht="15" x14ac:dyDescent="0.25">
      <c r="A10" s="33">
        <f t="shared" si="0"/>
        <v>2027</v>
      </c>
      <c r="B10" s="34">
        <f ca="1">+SUMIF('Forecast-Peak_OffPeak-Nominal'!$A$4:$A$363,$A10,'Forecast-Peak_OffPeak-Nominal'!C$4:C$183)/COUNTIF('Forecast-Peak_OffPeak-Nominal'!$A$4:$A$363,$A10)</f>
        <v>33.365000000000002</v>
      </c>
      <c r="C10" s="35">
        <f ca="1">+SUMIF('Forecast-Peak_OffPeak-Nominal'!$A$4:$A$363,$A10,'Forecast-Peak_OffPeak-Nominal'!D$4:D$183)/COUNTIF('Forecast-Peak_OffPeak-Nominal'!$A$4:$A$363,$A10)</f>
        <v>27.190833333333334</v>
      </c>
      <c r="D10" s="35">
        <f ca="1">+SUMIF('Forecast-Peak_OffPeak-Nominal'!$A$4:$A$363,$A10,'Forecast-Peak_OffPeak-Nominal'!E$4:E$183)/COUNTIF('Forecast-Peak_OffPeak-Nominal'!$A$4:$A$363,$A10)</f>
        <v>30.766666666666669</v>
      </c>
      <c r="E10" s="35">
        <f ca="1">+SUMIF('Forecast-Peak_OffPeak-Nominal'!$A$4:$A$363,$A10,'Forecast-Peak_OffPeak-Nominal'!F$4:F$183)/COUNTIF('Forecast-Peak_OffPeak-Nominal'!$A$4:$A$363,$A10)</f>
        <v>24.290000000000003</v>
      </c>
      <c r="F10" s="35">
        <f ca="1">+SUMIF('Forecast-Peak_OffPeak-Nominal'!$A$4:$A$363,$A10,'Forecast-Peak_OffPeak-Nominal'!G$4:G$183)/COUNTIF('Forecast-Peak_OffPeak-Nominal'!$A$4:$A$363,$A10)</f>
        <v>30.883333333333329</v>
      </c>
      <c r="G10" s="35">
        <f ca="1">+SUMIF('Forecast-Peak_OffPeak-Nominal'!$A$4:$A$363,$A10,'Forecast-Peak_OffPeak-Nominal'!H$4:H$183)/COUNTIF('Forecast-Peak_OffPeak-Nominal'!$A$4:$A$363,$A10)</f>
        <v>24.203333333333333</v>
      </c>
      <c r="H10" s="35">
        <f ca="1">+SUMIF('Forecast-Peak_OffPeak-Nominal'!$A$4:$A$471,$A10,'Forecast-Peak_OffPeak-Nominal'!I$4:I$183)/COUNTIF('Forecast-Peak_OffPeak-Nominal'!$A$4:$A$471,$A10)</f>
        <v>31.953333333333337</v>
      </c>
      <c r="I10" s="35">
        <f ca="1">+SUMIF('Forecast-Peak_OffPeak-Nominal'!$A$4:$A$471,$A10,'Forecast-Peak_OffPeak-Nominal'!J$4:J$183)/COUNTIF('Forecast-Peak_OffPeak-Nominal'!$A$4:$A$471,$A10)</f>
        <v>24.840833333333336</v>
      </c>
      <c r="J10" s="35">
        <f ca="1">+SUMIF('Forecast-Peak_OffPeak-Nominal'!$A$4:$A$471,$A10,'Forecast-Peak_OffPeak-Nominal'!K$4:K$183)/COUNTIF('Forecast-Peak_OffPeak-Nominal'!$A$4:$A$471,$A10)</f>
        <v>32.075833333333335</v>
      </c>
      <c r="K10" s="35">
        <f ca="1">+SUMIF('Forecast-Peak_OffPeak-Nominal'!$A$4:$A$471,$A10,'Forecast-Peak_OffPeak-Nominal'!L$4:L$183)/COUNTIF('Forecast-Peak_OffPeak-Nominal'!$A$4:$A$471,$A10)</f>
        <v>24.895</v>
      </c>
      <c r="L10" s="35">
        <f ca="1">+SUMIF('Forecast-Peak_OffPeak-Nominal'!$A$4:$A$471,$A10,'Forecast-Peak_OffPeak-Nominal'!M$4:M$183)/COUNTIF('Forecast-Peak_OffPeak-Nominal'!$A$4:$A$471,$A10)</f>
        <v>31.132499999999997</v>
      </c>
      <c r="M10" s="36">
        <f ca="1">+SUMIF('Forecast-Peak_OffPeak-Nominal'!$A$4:$A$471,$A10,'Forecast-Peak_OffPeak-Nominal'!N$4:N$183)/COUNTIF('Forecast-Peak_OffPeak-Nominal'!$A$4:$A$471,$A10)</f>
        <v>23.982499999999998</v>
      </c>
      <c r="O10" s="34">
        <f ca="1">+SUMIF('Forecast-Peak_OffPeak-Nominal'!$A$4:$A$363,$A10,'Forecast-Peak_OffPeak-Nominal'!P$4:P$183)/COUNTIF('Forecast-Peak_OffPeak-Nominal'!$A$4:$A$363,$A10)</f>
        <v>74.479758047422379</v>
      </c>
      <c r="P10" s="35">
        <f ca="1">+SUMIF('Forecast-Peak_OffPeak-Nominal'!$A$4:$A$363,$A10,'Forecast-Peak_OffPeak-Nominal'!Q$4:Q$183)/COUNTIF('Forecast-Peak_OffPeak-Nominal'!$A$4:$A$363,$A10)</f>
        <v>74.479758047422379</v>
      </c>
      <c r="Q10" s="35">
        <f ca="1">+SUMIF('Forecast-Peak_OffPeak-Nominal'!$A$4:$A$363,$A10,'Forecast-Peak_OffPeak-Nominal'!R$4:R$183)/COUNTIF('Forecast-Peak_OffPeak-Nominal'!$A$4:$A$363,$A10)</f>
        <v>84.344078148569054</v>
      </c>
      <c r="R10" s="35">
        <f ca="1">+SUMIF('Forecast-Peak_OffPeak-Nominal'!$A$4:$A$363,$A10,'Forecast-Peak_OffPeak-Nominal'!S$4:S$183)/COUNTIF('Forecast-Peak_OffPeak-Nominal'!$A$4:$A$363,$A10)</f>
        <v>74.479758047422379</v>
      </c>
      <c r="S10" s="35">
        <f ca="1">+SUMIF('Forecast-Peak_OffPeak-Nominal'!$A$4:$A$363,$A10,'Forecast-Peak_OffPeak-Nominal'!T$4:T$183)/COUNTIF('Forecast-Peak_OffPeak-Nominal'!$A$4:$A$363,$A10)</f>
        <v>57.205799550506491</v>
      </c>
      <c r="T10" s="35">
        <f ca="1">+SUMIF('Forecast-Peak_OffPeak-Nominal'!$A$4:$A$363,$A10,'Forecast-Peak_OffPeak-Nominal'!U$4:U$183)/COUNTIF('Forecast-Peak_OffPeak-Nominal'!$A$4:$A$363,$A10)</f>
        <v>60.600733435103535</v>
      </c>
      <c r="U10" s="35">
        <f ca="1">+SUMIF('Forecast-Peak_OffPeak-Nominal'!$A$4:$A$363,$A10,'Forecast-Peak_OffPeak-Nominal'!V$4:V$183)/COUNTIF('Forecast-Peak_OffPeak-Nominal'!$A$4:$A$363,$A10)</f>
        <v>49.59640111236839</v>
      </c>
      <c r="V10" s="35">
        <f ca="1">+SUMIF('Forecast-Peak_OffPeak-Nominal'!$A$4:$A$363,$A10,'Forecast-Peak_OffPeak-Nominal'!W$4:W$183)/COUNTIF('Forecast-Peak_OffPeak-Nominal'!$A$4:$A$363,$A10)</f>
        <v>14.559991632123058</v>
      </c>
      <c r="W10" s="35">
        <f ca="1">+SUMIF('Forecast-Peak_OffPeak-Nominal'!$A$4:$A$363,$A10,'Forecast-Peak_OffPeak-Nominal'!X$4:X$183)/COUNTIF('Forecast-Peak_OffPeak-Nominal'!$A$4:$A$363,$A10)</f>
        <v>14.559991632123058</v>
      </c>
      <c r="X10" s="36">
        <f ca="1">+SUMIF('Forecast-Peak_OffPeak-Nominal'!$A$4:$A$363,$A10,'Forecast-Peak_OffPeak-Nominal'!Y$4:Y$183)/COUNTIF('Forecast-Peak_OffPeak-Nominal'!$A$4:$A$363,$A10)</f>
        <v>49.723287816396351</v>
      </c>
      <c r="Z10" s="34">
        <f ca="1">+SUMIF('Forecast-Peak_OffPeak-Nominal'!$A$4:$A$363,$A10,'Forecast-Peak_OffPeak-Nominal'!AA$4:AA$183)/COUNTIF('Forecast-Peak_OffPeak-Nominal'!$A$4:$A$363,$A10)</f>
        <v>3.9041666666666663</v>
      </c>
      <c r="AA10" s="35">
        <f ca="1">+SUMIF('Forecast-Peak_OffPeak-Nominal'!$A$4:$A$363,$A10,'Forecast-Peak_OffPeak-Nominal'!AB$4:AB$183)/COUNTIF('Forecast-Peak_OffPeak-Nominal'!$A$4:$A$363,$A10)</f>
        <v>3.5066666666666664</v>
      </c>
      <c r="AB10" s="35">
        <f ca="1">+SUMIF('Forecast-Peak_OffPeak-Nominal'!$A$4:$A$363,$A10,'Forecast-Peak_OffPeak-Nominal'!AC$4:AC$183)/COUNTIF('Forecast-Peak_OffPeak-Nominal'!$A$4:$A$363,$A10)</f>
        <v>3.3941666666666666</v>
      </c>
      <c r="AC10" s="35">
        <f ca="1">+SUMIF('Forecast-Peak_OffPeak-Nominal'!$A$4:$A$363,$A10,'Forecast-Peak_OffPeak-Nominal'!AD$4:AD$183)/COUNTIF('Forecast-Peak_OffPeak-Nominal'!$A$4:$A$363,$A10)</f>
        <v>3.7733333333333334</v>
      </c>
      <c r="AD10" s="35">
        <f ca="1">+SUMIF('Forecast-Peak_OffPeak-Nominal'!$A$4:$A$363,$A10,'Forecast-Peak_OffPeak-Nominal'!AE$4:AE$183)/COUNTIF('Forecast-Peak_OffPeak-Nominal'!$A$4:$A$363,$A10)</f>
        <v>3.8324999999999996</v>
      </c>
      <c r="AE10" s="35">
        <f ca="1">+SUMIF('Forecast-Peak_OffPeak-Nominal'!$A$4:$A$363,$A10,'Forecast-Peak_OffPeak-Nominal'!AF$4:AF$183)/COUNTIF('Forecast-Peak_OffPeak-Nominal'!$A$4:$A$363,$A10)</f>
        <v>3.5058333333333334</v>
      </c>
      <c r="AF10" s="36">
        <f ca="1">+SUMIF('Forecast-Peak_OffPeak-Nominal'!$A$4:$A$363,$A10,'Forecast-Peak_OffPeak-Nominal'!AG$4:AG$183)/COUNTIF('Forecast-Peak_OffPeak-Nominal'!$A$4:$A$363,$A10)</f>
        <v>0.3093111652772077</v>
      </c>
      <c r="AG10" s="14">
        <f ca="1">+SUMIF('Forecast-Peak_OffPeak-Nominal'!$A$4:$A$363,$A10,'Forecast-Peak_OffPeak-Nominal'!AH$4:AH$183)/COUNTIF('Forecast-Peak_OffPeak-Nominal'!$A$4:$A$363,$A10)</f>
        <v>0</v>
      </c>
      <c r="AH10" s="37">
        <f>AH9*(1+VLOOKUP($A10,GDP!A$8:D$42,3,0))</f>
        <v>1.1060338922326605</v>
      </c>
      <c r="AJ10" s="38">
        <v>0</v>
      </c>
      <c r="AK10" s="39">
        <v>0</v>
      </c>
      <c r="AL10" s="39">
        <v>0</v>
      </c>
      <c r="AM10" s="36">
        <v>0</v>
      </c>
      <c r="AO10" s="34">
        <f ca="1">+SUMIF('Forecast-Peak_OffPeak-Nominal'!$A$4:$A$363,$A10,'Forecast-Peak_OffPeak-Nominal'!AR$4:AR$183)/COUNTIF('Forecast-Peak_OffPeak-Nominal'!$A$4:$A$363,$A10)</f>
        <v>9.6076439104231071</v>
      </c>
      <c r="AP10" s="35">
        <f ca="1">+SUMIF('Forecast-Peak_OffPeak-Nominal'!$A$4:$A$363,$A10,'Forecast-Peak_OffPeak-Nominal'!AS$4:AS$183)/COUNTIF('Forecast-Peak_OffPeak-Nominal'!$A$4:$A$363,$A10)</f>
        <v>8.8879286860185243</v>
      </c>
      <c r="AQ10" s="35">
        <f ca="1">+SUMIF('Forecast-Peak_OffPeak-Nominal'!$A$4:$A$471,$A10,'Forecast-Peak_OffPeak-Nominal'!AU$4:AU$183)/COUNTIF('Forecast-Peak_OffPeak-Nominal'!$A$4:$A$471,$A10)</f>
        <v>8.3763341444107411</v>
      </c>
      <c r="AR10" s="35">
        <f ca="1">+SUMIF('Forecast-Peak_OffPeak-Nominal'!$A$4:$A$471,$A10,'Forecast-Peak_OffPeak-Nominal'!AV$4:AV$183)/COUNTIF('Forecast-Peak_OffPeak-Nominal'!$A$4:$A$471,$A10)</f>
        <v>8.4094283251509516</v>
      </c>
      <c r="AS10" s="36">
        <f ca="1">+SUMIF('Forecast-Peak_OffPeak-Nominal'!$A$4:$A$471,$A10,'Forecast-Peak_OffPeak-Nominal'!AW$4:AW$183)/COUNTIF('Forecast-Peak_OffPeak-Nominal'!$A$4:$A$471,$A10)</f>
        <v>8.3670445748938871</v>
      </c>
      <c r="AU10" s="34">
        <f>AVERAGEIF('Forecast-Peak_OffPeak-Nominal'!$A$4:$A$363,$A10,'Forecast-Peak_OffPeak-Nominal'!AY$4:AY$363)</f>
        <v>188.79</v>
      </c>
      <c r="AV10" s="36">
        <f>AVERAGEIF('Forecast-Peak_OffPeak-Nominal'!$A$4:$A$363,$A10,'Forecast-Peak_OffPeak-Nominal'!AZ$4:AZ$363)</f>
        <v>31.160000000000007</v>
      </c>
      <c r="AX10" s="37">
        <v>12.2</v>
      </c>
      <c r="AZ10" s="41">
        <f>VLOOKUP($A10,GDP!$A$8:$D$42,3,0)</f>
        <v>2.3921321473184407E-2</v>
      </c>
    </row>
    <row r="11" spans="1:53" ht="15" x14ac:dyDescent="0.25">
      <c r="A11" s="33">
        <f t="shared" si="0"/>
        <v>2028</v>
      </c>
      <c r="B11" s="34">
        <f ca="1">+SUMIF('Forecast-Peak_OffPeak-Nominal'!$A$4:$A$363,$A11,'Forecast-Peak_OffPeak-Nominal'!C$4:C$183)/COUNTIF('Forecast-Peak_OffPeak-Nominal'!$A$4:$A$363,$A11)</f>
        <v>34.87166666666667</v>
      </c>
      <c r="C11" s="35">
        <f ca="1">+SUMIF('Forecast-Peak_OffPeak-Nominal'!$A$4:$A$363,$A11,'Forecast-Peak_OffPeak-Nominal'!D$4:D$183)/COUNTIF('Forecast-Peak_OffPeak-Nominal'!$A$4:$A$363,$A11)</f>
        <v>28.209166666666661</v>
      </c>
      <c r="D11" s="35">
        <f ca="1">+SUMIF('Forecast-Peak_OffPeak-Nominal'!$A$4:$A$363,$A11,'Forecast-Peak_OffPeak-Nominal'!E$4:E$183)/COUNTIF('Forecast-Peak_OffPeak-Nominal'!$A$4:$A$363,$A11)</f>
        <v>32.581666666666671</v>
      </c>
      <c r="E11" s="35">
        <f ca="1">+SUMIF('Forecast-Peak_OffPeak-Nominal'!$A$4:$A$363,$A11,'Forecast-Peak_OffPeak-Nominal'!F$4:F$183)/COUNTIF('Forecast-Peak_OffPeak-Nominal'!$A$4:$A$363,$A11)</f>
        <v>25.612500000000001</v>
      </c>
      <c r="F11" s="35">
        <f ca="1">+SUMIF('Forecast-Peak_OffPeak-Nominal'!$A$4:$A$363,$A11,'Forecast-Peak_OffPeak-Nominal'!G$4:G$183)/COUNTIF('Forecast-Peak_OffPeak-Nominal'!$A$4:$A$363,$A11)</f>
        <v>32.68</v>
      </c>
      <c r="G11" s="35">
        <f ca="1">+SUMIF('Forecast-Peak_OffPeak-Nominal'!$A$4:$A$363,$A11,'Forecast-Peak_OffPeak-Nominal'!H$4:H$183)/COUNTIF('Forecast-Peak_OffPeak-Nominal'!$A$4:$A$363,$A11)</f>
        <v>25.504166666666666</v>
      </c>
      <c r="H11" s="35">
        <f ca="1">+SUMIF('Forecast-Peak_OffPeak-Nominal'!$A$4:$A$471,$A11,'Forecast-Peak_OffPeak-Nominal'!I$4:I$183)/COUNTIF('Forecast-Peak_OffPeak-Nominal'!$A$4:$A$471,$A11)</f>
        <v>33.361666666666665</v>
      </c>
      <c r="I11" s="35">
        <f ca="1">+SUMIF('Forecast-Peak_OffPeak-Nominal'!$A$4:$A$471,$A11,'Forecast-Peak_OffPeak-Nominal'!J$4:J$183)/COUNTIF('Forecast-Peak_OffPeak-Nominal'!$A$4:$A$471,$A11)</f>
        <v>26.098333333333333</v>
      </c>
      <c r="J11" s="35">
        <f ca="1">+SUMIF('Forecast-Peak_OffPeak-Nominal'!$A$4:$A$471,$A11,'Forecast-Peak_OffPeak-Nominal'!K$4:K$183)/COUNTIF('Forecast-Peak_OffPeak-Nominal'!$A$4:$A$471,$A11)</f>
        <v>33.572499999999998</v>
      </c>
      <c r="K11" s="35">
        <f ca="1">+SUMIF('Forecast-Peak_OffPeak-Nominal'!$A$4:$A$471,$A11,'Forecast-Peak_OffPeak-Nominal'!L$4:L$183)/COUNTIF('Forecast-Peak_OffPeak-Nominal'!$A$4:$A$471,$A11)</f>
        <v>26.183333333333326</v>
      </c>
      <c r="L11" s="35">
        <f ca="1">+SUMIF('Forecast-Peak_OffPeak-Nominal'!$A$4:$A$471,$A11,'Forecast-Peak_OffPeak-Nominal'!M$4:M$183)/COUNTIF('Forecast-Peak_OffPeak-Nominal'!$A$4:$A$471,$A11)</f>
        <v>32.6</v>
      </c>
      <c r="M11" s="36">
        <f ca="1">+SUMIF('Forecast-Peak_OffPeak-Nominal'!$A$4:$A$471,$A11,'Forecast-Peak_OffPeak-Nominal'!N$4:N$183)/COUNTIF('Forecast-Peak_OffPeak-Nominal'!$A$4:$A$471,$A11)</f>
        <v>25.235833333333336</v>
      </c>
      <c r="O11" s="34">
        <f ca="1">+SUMIF('Forecast-Peak_OffPeak-Nominal'!$A$4:$A$363,$A11,'Forecast-Peak_OffPeak-Nominal'!P$4:P$183)/COUNTIF('Forecast-Peak_OffPeak-Nominal'!$A$4:$A$363,$A11)</f>
        <v>77.134500144229875</v>
      </c>
      <c r="P11" s="35">
        <f ca="1">+SUMIF('Forecast-Peak_OffPeak-Nominal'!$A$4:$A$363,$A11,'Forecast-Peak_OffPeak-Nominal'!Q$4:Q$183)/COUNTIF('Forecast-Peak_OffPeak-Nominal'!$A$4:$A$363,$A11)</f>
        <v>77.134500144229875</v>
      </c>
      <c r="Q11" s="35">
        <f ca="1">+SUMIF('Forecast-Peak_OffPeak-Nominal'!$A$4:$A$363,$A11,'Forecast-Peak_OffPeak-Nominal'!R$4:R$183)/COUNTIF('Forecast-Peak_OffPeak-Nominal'!$A$4:$A$363,$A11)</f>
        <v>88.458585490177697</v>
      </c>
      <c r="R11" s="35">
        <f ca="1">+SUMIF('Forecast-Peak_OffPeak-Nominal'!$A$4:$A$363,$A11,'Forecast-Peak_OffPeak-Nominal'!S$4:S$183)/COUNTIF('Forecast-Peak_OffPeak-Nominal'!$A$4:$A$363,$A11)</f>
        <v>77.134500144229875</v>
      </c>
      <c r="S11" s="35">
        <f ca="1">+SUMIF('Forecast-Peak_OffPeak-Nominal'!$A$4:$A$363,$A11,'Forecast-Peak_OffPeak-Nominal'!T$4:T$183)/COUNTIF('Forecast-Peak_OffPeak-Nominal'!$A$4:$A$363,$A11)</f>
        <v>57.463605484769907</v>
      </c>
      <c r="T11" s="35">
        <f ca="1">+SUMIF('Forecast-Peak_OffPeak-Nominal'!$A$4:$A$363,$A11,'Forecast-Peak_OffPeak-Nominal'!U$4:U$183)/COUNTIF('Forecast-Peak_OffPeak-Nominal'!$A$4:$A$363,$A11)</f>
        <v>61.997797577215557</v>
      </c>
      <c r="U11" s="35">
        <f ca="1">+SUMIF('Forecast-Peak_OffPeak-Nominal'!$A$4:$A$363,$A11,'Forecast-Peak_OffPeak-Nominal'!V$4:V$183)/COUNTIF('Forecast-Peak_OffPeak-Nominal'!$A$4:$A$363,$A11)</f>
        <v>50.115196827892895</v>
      </c>
      <c r="V11" s="35">
        <f ca="1">+SUMIF('Forecast-Peak_OffPeak-Nominal'!$A$4:$A$363,$A11,'Forecast-Peak_OffPeak-Nominal'!W$4:W$183)/COUNTIF('Forecast-Peak_OffPeak-Nominal'!$A$4:$A$363,$A11)</f>
        <v>14.898919775045401</v>
      </c>
      <c r="W11" s="35">
        <f ca="1">+SUMIF('Forecast-Peak_OffPeak-Nominal'!$A$4:$A$363,$A11,'Forecast-Peak_OffPeak-Nominal'!X$4:X$183)/COUNTIF('Forecast-Peak_OffPeak-Nominal'!$A$4:$A$363,$A11)</f>
        <v>14.898919775045401</v>
      </c>
      <c r="X11" s="36">
        <f ca="1">+SUMIF('Forecast-Peak_OffPeak-Nominal'!$A$4:$A$363,$A11,'Forecast-Peak_OffPeak-Nominal'!Y$4:Y$183)/COUNTIF('Forecast-Peak_OffPeak-Nominal'!$A$4:$A$363,$A11)</f>
        <v>50.905315069514423</v>
      </c>
      <c r="Z11" s="34">
        <f ca="1">+SUMIF('Forecast-Peak_OffPeak-Nominal'!$A$4:$A$363,$A11,'Forecast-Peak_OffPeak-Nominal'!AA$4:AA$183)/COUNTIF('Forecast-Peak_OffPeak-Nominal'!$A$4:$A$363,$A11)</f>
        <v>4.1058333333333339</v>
      </c>
      <c r="AA11" s="35">
        <f ca="1">+SUMIF('Forecast-Peak_OffPeak-Nominal'!$A$4:$A$363,$A11,'Forecast-Peak_OffPeak-Nominal'!AB$4:AB$183)/COUNTIF('Forecast-Peak_OffPeak-Nominal'!$A$4:$A$363,$A11)</f>
        <v>3.6449999999999996</v>
      </c>
      <c r="AB11" s="35">
        <f ca="1">+SUMIF('Forecast-Peak_OffPeak-Nominal'!$A$4:$A$363,$A11,'Forecast-Peak_OffPeak-Nominal'!AC$4:AC$183)/COUNTIF('Forecast-Peak_OffPeak-Nominal'!$A$4:$A$363,$A11)</f>
        <v>3.5291666666666663</v>
      </c>
      <c r="AC11" s="35">
        <f ca="1">+SUMIF('Forecast-Peak_OffPeak-Nominal'!$A$4:$A$363,$A11,'Forecast-Peak_OffPeak-Nominal'!AD$4:AD$183)/COUNTIF('Forecast-Peak_OffPeak-Nominal'!$A$4:$A$363,$A11)</f>
        <v>3.9141666666666666</v>
      </c>
      <c r="AD11" s="35">
        <f ca="1">+SUMIF('Forecast-Peak_OffPeak-Nominal'!$A$4:$A$363,$A11,'Forecast-Peak_OffPeak-Nominal'!AE$4:AE$183)/COUNTIF('Forecast-Peak_OffPeak-Nominal'!$A$4:$A$363,$A11)</f>
        <v>4.0308333333333328</v>
      </c>
      <c r="AE11" s="35">
        <f ca="1">+SUMIF('Forecast-Peak_OffPeak-Nominal'!$A$4:$A$363,$A11,'Forecast-Peak_OffPeak-Nominal'!AF$4:AF$183)/COUNTIF('Forecast-Peak_OffPeak-Nominal'!$A$4:$A$363,$A11)</f>
        <v>3.7033333333333331</v>
      </c>
      <c r="AF11" s="36">
        <f ca="1">+SUMIF('Forecast-Peak_OffPeak-Nominal'!$A$4:$A$363,$A11,'Forecast-Peak_OffPeak-Nominal'!AG$4:AG$183)/COUNTIF('Forecast-Peak_OffPeak-Nominal'!$A$4:$A$363,$A11)</f>
        <v>0.31542826644598987</v>
      </c>
      <c r="AG11" s="14">
        <f ca="1">+SUMIF('Forecast-Peak_OffPeak-Nominal'!$A$4:$A$363,$A11,'Forecast-Peak_OffPeak-Nominal'!AH$4:AH$183)/COUNTIF('Forecast-Peak_OffPeak-Nominal'!$A$4:$A$363,$A11)</f>
        <v>0</v>
      </c>
      <c r="AH11" s="37">
        <f>AH10*(1+VLOOKUP($A11,GDP!A$8:D$42,3,0))</f>
        <v>1.1325845171879203</v>
      </c>
      <c r="AJ11" s="38">
        <v>0</v>
      </c>
      <c r="AK11" s="39">
        <v>0</v>
      </c>
      <c r="AL11" s="39">
        <v>0</v>
      </c>
      <c r="AM11" s="36">
        <v>0</v>
      </c>
      <c r="AO11" s="34">
        <f ca="1">+SUMIF('Forecast-Peak_OffPeak-Nominal'!$A$4:$A$363,$A11,'Forecast-Peak_OffPeak-Nominal'!AR$4:AR$183)/COUNTIF('Forecast-Peak_OffPeak-Nominal'!$A$4:$A$363,$A11)</f>
        <v>9.6586538406163704</v>
      </c>
      <c r="AP11" s="35">
        <f ca="1">+SUMIF('Forecast-Peak_OffPeak-Nominal'!$A$4:$A$363,$A11,'Forecast-Peak_OffPeak-Nominal'!AS$4:AS$183)/COUNTIF('Forecast-Peak_OffPeak-Nominal'!$A$4:$A$363,$A11)</f>
        <v>8.9171268068653315</v>
      </c>
      <c r="AQ11" s="35">
        <f ca="1">+SUMIF('Forecast-Peak_OffPeak-Nominal'!$A$4:$A$471,$A11,'Forecast-Peak_OffPeak-Nominal'!AU$4:AU$183)/COUNTIF('Forecast-Peak_OffPeak-Nominal'!$A$4:$A$471,$A11)</f>
        <v>8.307664319719537</v>
      </c>
      <c r="AR11" s="35">
        <f ca="1">+SUMIF('Forecast-Peak_OffPeak-Nominal'!$A$4:$A$471,$A11,'Forecast-Peak_OffPeak-Nominal'!AV$4:AV$183)/COUNTIF('Forecast-Peak_OffPeak-Nominal'!$A$4:$A$471,$A11)</f>
        <v>8.3617230947134704</v>
      </c>
      <c r="AS11" s="36">
        <f ca="1">+SUMIF('Forecast-Peak_OffPeak-Nominal'!$A$4:$A$471,$A11,'Forecast-Peak_OffPeak-Nominal'!AW$4:AW$183)/COUNTIF('Forecast-Peak_OffPeak-Nominal'!$A$4:$A$471,$A11)</f>
        <v>8.4336828011843465</v>
      </c>
      <c r="AU11" s="34">
        <f>AVERAGEIF('Forecast-Peak_OffPeak-Nominal'!$A$4:$A$363,$A11,'Forecast-Peak_OffPeak-Nominal'!AY$4:AY$363)</f>
        <v>213.41</v>
      </c>
      <c r="AV11" s="36">
        <f>AVERAGEIF('Forecast-Peak_OffPeak-Nominal'!$A$4:$A$363,$A11,'Forecast-Peak_OffPeak-Nominal'!AZ$4:AZ$363)</f>
        <v>37.670000000000009</v>
      </c>
      <c r="AX11" s="37">
        <v>12.2</v>
      </c>
      <c r="AZ11" s="41">
        <f>VLOOKUP($A11,GDP!$A$8:$D$42,3,0)</f>
        <v>2.4005254397461762E-2</v>
      </c>
    </row>
    <row r="12" spans="1:53" ht="15" x14ac:dyDescent="0.25">
      <c r="A12" s="33">
        <f t="shared" si="0"/>
        <v>2029</v>
      </c>
      <c r="B12" s="34">
        <f ca="1">+SUMIF('Forecast-Peak_OffPeak-Nominal'!$A$4:$A$363,$A12,'Forecast-Peak_OffPeak-Nominal'!C$4:C$183)/COUNTIF('Forecast-Peak_OffPeak-Nominal'!$A$4:$A$363,$A12)</f>
        <v>34.937500000000007</v>
      </c>
      <c r="C12" s="35">
        <f ca="1">+SUMIF('Forecast-Peak_OffPeak-Nominal'!$A$4:$A$363,$A12,'Forecast-Peak_OffPeak-Nominal'!D$4:D$183)/COUNTIF('Forecast-Peak_OffPeak-Nominal'!$A$4:$A$363,$A12)</f>
        <v>28.614166666666666</v>
      </c>
      <c r="D12" s="35">
        <f ca="1">+SUMIF('Forecast-Peak_OffPeak-Nominal'!$A$4:$A$363,$A12,'Forecast-Peak_OffPeak-Nominal'!E$4:E$183)/COUNTIF('Forecast-Peak_OffPeak-Nominal'!$A$4:$A$363,$A12)</f>
        <v>32.515833333333333</v>
      </c>
      <c r="E12" s="35">
        <f ca="1">+SUMIF('Forecast-Peak_OffPeak-Nominal'!$A$4:$A$363,$A12,'Forecast-Peak_OffPeak-Nominal'!F$4:F$183)/COUNTIF('Forecast-Peak_OffPeak-Nominal'!$A$4:$A$363,$A12)</f>
        <v>26.02</v>
      </c>
      <c r="F12" s="35">
        <f ca="1">+SUMIF('Forecast-Peak_OffPeak-Nominal'!$A$4:$A$363,$A12,'Forecast-Peak_OffPeak-Nominal'!G$4:G$183)/COUNTIF('Forecast-Peak_OffPeak-Nominal'!$A$4:$A$363,$A12)</f>
        <v>32.65</v>
      </c>
      <c r="G12" s="35">
        <f ca="1">+SUMIF('Forecast-Peak_OffPeak-Nominal'!$A$4:$A$363,$A12,'Forecast-Peak_OffPeak-Nominal'!H$4:H$183)/COUNTIF('Forecast-Peak_OffPeak-Nominal'!$A$4:$A$363,$A12)</f>
        <v>25.931666666666668</v>
      </c>
      <c r="H12" s="35">
        <f ca="1">+SUMIF('Forecast-Peak_OffPeak-Nominal'!$A$4:$A$471,$A12,'Forecast-Peak_OffPeak-Nominal'!I$4:I$183)/COUNTIF('Forecast-Peak_OffPeak-Nominal'!$A$4:$A$471,$A12)</f>
        <v>33.995000000000005</v>
      </c>
      <c r="I12" s="35">
        <f ca="1">+SUMIF('Forecast-Peak_OffPeak-Nominal'!$A$4:$A$471,$A12,'Forecast-Peak_OffPeak-Nominal'!J$4:J$183)/COUNTIF('Forecast-Peak_OffPeak-Nominal'!$A$4:$A$471,$A12)</f>
        <v>26.691666666666674</v>
      </c>
      <c r="J12" s="35">
        <f ca="1">+SUMIF('Forecast-Peak_OffPeak-Nominal'!$A$4:$A$471,$A12,'Forecast-Peak_OffPeak-Nominal'!K$4:K$183)/COUNTIF('Forecast-Peak_OffPeak-Nominal'!$A$4:$A$471,$A12)</f>
        <v>34.207500000000003</v>
      </c>
      <c r="K12" s="35">
        <f ca="1">+SUMIF('Forecast-Peak_OffPeak-Nominal'!$A$4:$A$471,$A12,'Forecast-Peak_OffPeak-Nominal'!L$4:L$183)/COUNTIF('Forecast-Peak_OffPeak-Nominal'!$A$4:$A$471,$A12)</f>
        <v>26.758333333333329</v>
      </c>
      <c r="L12" s="35">
        <f ca="1">+SUMIF('Forecast-Peak_OffPeak-Nominal'!$A$4:$A$471,$A12,'Forecast-Peak_OffPeak-Nominal'!M$4:M$183)/COUNTIF('Forecast-Peak_OffPeak-Nominal'!$A$4:$A$471,$A12)</f>
        <v>33.210833333333333</v>
      </c>
      <c r="M12" s="36">
        <f ca="1">+SUMIF('Forecast-Peak_OffPeak-Nominal'!$A$4:$A$471,$A12,'Forecast-Peak_OffPeak-Nominal'!N$4:N$183)/COUNTIF('Forecast-Peak_OffPeak-Nominal'!$A$4:$A$471,$A12)</f>
        <v>25.799999999999997</v>
      </c>
      <c r="O12" s="34">
        <f ca="1">+SUMIF('Forecast-Peak_OffPeak-Nominal'!$A$4:$A$363,$A12,'Forecast-Peak_OffPeak-Nominal'!P$4:P$183)/COUNTIF('Forecast-Peak_OffPeak-Nominal'!$A$4:$A$363,$A12)</f>
        <v>79.803184520117952</v>
      </c>
      <c r="P12" s="35">
        <f ca="1">+SUMIF('Forecast-Peak_OffPeak-Nominal'!$A$4:$A$363,$A12,'Forecast-Peak_OffPeak-Nominal'!Q$4:Q$183)/COUNTIF('Forecast-Peak_OffPeak-Nominal'!$A$4:$A$363,$A12)</f>
        <v>79.803184520117952</v>
      </c>
      <c r="Q12" s="35">
        <f ca="1">+SUMIF('Forecast-Peak_OffPeak-Nominal'!$A$4:$A$363,$A12,'Forecast-Peak_OffPeak-Nominal'!R$4:R$183)/COUNTIF('Forecast-Peak_OffPeak-Nominal'!$A$4:$A$363,$A12)</f>
        <v>92.802025361078108</v>
      </c>
      <c r="R12" s="35">
        <f ca="1">+SUMIF('Forecast-Peak_OffPeak-Nominal'!$A$4:$A$363,$A12,'Forecast-Peak_OffPeak-Nominal'!S$4:S$183)/COUNTIF('Forecast-Peak_OffPeak-Nominal'!$A$4:$A$363,$A12)</f>
        <v>79.803184520117952</v>
      </c>
      <c r="S12" s="35">
        <f ca="1">+SUMIF('Forecast-Peak_OffPeak-Nominal'!$A$4:$A$363,$A12,'Forecast-Peak_OffPeak-Nominal'!T$4:T$183)/COUNTIF('Forecast-Peak_OffPeak-Nominal'!$A$4:$A$363,$A12)</f>
        <v>58.468838961985995</v>
      </c>
      <c r="T12" s="35">
        <f ca="1">+SUMIF('Forecast-Peak_OffPeak-Nominal'!$A$4:$A$363,$A12,'Forecast-Peak_OffPeak-Nominal'!U$4:U$183)/COUNTIF('Forecast-Peak_OffPeak-Nominal'!$A$4:$A$363,$A12)</f>
        <v>63.382934625554078</v>
      </c>
      <c r="U12" s="35">
        <f ca="1">+SUMIF('Forecast-Peak_OffPeak-Nominal'!$A$4:$A$363,$A12,'Forecast-Peak_OffPeak-Nominal'!V$4:V$183)/COUNTIF('Forecast-Peak_OffPeak-Nominal'!$A$4:$A$363,$A12)</f>
        <v>50.365920020600129</v>
      </c>
      <c r="V12" s="35">
        <f ca="1">+SUMIF('Forecast-Peak_OffPeak-Nominal'!$A$4:$A$363,$A12,'Forecast-Peak_OffPeak-Nominal'!W$4:W$183)/COUNTIF('Forecast-Peak_OffPeak-Nominal'!$A$4:$A$363,$A12)</f>
        <v>15.250386926162882</v>
      </c>
      <c r="W12" s="35">
        <f ca="1">+SUMIF('Forecast-Peak_OffPeak-Nominal'!$A$4:$A$363,$A12,'Forecast-Peak_OffPeak-Nominal'!X$4:X$183)/COUNTIF('Forecast-Peak_OffPeak-Nominal'!$A$4:$A$363,$A12)</f>
        <v>15.250386926162882</v>
      </c>
      <c r="X12" s="36">
        <f ca="1">+SUMIF('Forecast-Peak_OffPeak-Nominal'!$A$4:$A$363,$A12,'Forecast-Peak_OffPeak-Nominal'!Y$4:Y$183)/COUNTIF('Forecast-Peak_OffPeak-Nominal'!$A$4:$A$363,$A12)</f>
        <v>52.104604275137227</v>
      </c>
      <c r="Z12" s="34">
        <f ca="1">+SUMIF('Forecast-Peak_OffPeak-Nominal'!$A$4:$A$363,$A12,'Forecast-Peak_OffPeak-Nominal'!AA$4:AA$183)/COUNTIF('Forecast-Peak_OffPeak-Nominal'!$A$4:$A$363,$A12)</f>
        <v>4.2208333333333332</v>
      </c>
      <c r="AA12" s="35">
        <f ca="1">+SUMIF('Forecast-Peak_OffPeak-Nominal'!$A$4:$A$363,$A12,'Forecast-Peak_OffPeak-Nominal'!AB$4:AB$183)/COUNTIF('Forecast-Peak_OffPeak-Nominal'!$A$4:$A$363,$A12)</f>
        <v>3.6916666666666664</v>
      </c>
      <c r="AB12" s="35">
        <f ca="1">+SUMIF('Forecast-Peak_OffPeak-Nominal'!$A$4:$A$363,$A12,'Forecast-Peak_OffPeak-Nominal'!AC$4:AC$183)/COUNTIF('Forecast-Peak_OffPeak-Nominal'!$A$4:$A$363,$A12)</f>
        <v>3.5583333333333336</v>
      </c>
      <c r="AC12" s="35">
        <f ca="1">+SUMIF('Forecast-Peak_OffPeak-Nominal'!$A$4:$A$363,$A12,'Forecast-Peak_OffPeak-Nominal'!AD$4:AD$183)/COUNTIF('Forecast-Peak_OffPeak-Nominal'!$A$4:$A$363,$A12)</f>
        <v>3.9608333333333339</v>
      </c>
      <c r="AD12" s="35">
        <f ca="1">+SUMIF('Forecast-Peak_OffPeak-Nominal'!$A$4:$A$363,$A12,'Forecast-Peak_OffPeak-Nominal'!AE$4:AE$183)/COUNTIF('Forecast-Peak_OffPeak-Nominal'!$A$4:$A$363,$A12)</f>
        <v>4.1475</v>
      </c>
      <c r="AE12" s="35">
        <f ca="1">+SUMIF('Forecast-Peak_OffPeak-Nominal'!$A$4:$A$363,$A12,'Forecast-Peak_OffPeak-Nominal'!AF$4:AF$183)/COUNTIF('Forecast-Peak_OffPeak-Nominal'!$A$4:$A$363,$A12)</f>
        <v>3.7708333333333339</v>
      </c>
      <c r="AF12" s="36">
        <f ca="1">+SUMIF('Forecast-Peak_OffPeak-Nominal'!$A$4:$A$363,$A12,'Forecast-Peak_OffPeak-Nominal'!AG$4:AG$183)/COUNTIF('Forecast-Peak_OffPeak-Nominal'!$A$4:$A$363,$A12)</f>
        <v>0.32168248268305122</v>
      </c>
      <c r="AG12" s="14">
        <f ca="1">+SUMIF('Forecast-Peak_OffPeak-Nominal'!$A$4:$A$363,$A12,'Forecast-Peak_OffPeak-Nominal'!AH$4:AH$183)/COUNTIF('Forecast-Peak_OffPeak-Nominal'!$A$4:$A$363,$A12)</f>
        <v>0</v>
      </c>
      <c r="AH12" s="37">
        <f>AH11*(1+VLOOKUP($A12,GDP!A$8:D$42,3,0))</f>
        <v>1.1596145454127547</v>
      </c>
      <c r="AJ12" s="38">
        <v>0</v>
      </c>
      <c r="AK12" s="39">
        <v>0</v>
      </c>
      <c r="AL12" s="39">
        <v>0</v>
      </c>
      <c r="AM12" s="36">
        <v>0</v>
      </c>
      <c r="AO12" s="34">
        <f ca="1">+SUMIF('Forecast-Peak_OffPeak-Nominal'!$A$4:$A$363,$A12,'Forecast-Peak_OffPeak-Nominal'!AR$4:AR$183)/COUNTIF('Forecast-Peak_OffPeak-Nominal'!$A$4:$A$363,$A12)</f>
        <v>9.5567937047520228</v>
      </c>
      <c r="AP12" s="35">
        <f ca="1">+SUMIF('Forecast-Peak_OffPeak-Nominal'!$A$4:$A$363,$A12,'Forecast-Peak_OffPeak-Nominal'!AS$4:AS$183)/COUNTIF('Forecast-Peak_OffPeak-Nominal'!$A$4:$A$363,$A12)</f>
        <v>8.7384266834746018</v>
      </c>
      <c r="AQ12" s="35">
        <f ca="1">+SUMIF('Forecast-Peak_OffPeak-Nominal'!$A$4:$A$471,$A12,'Forecast-Peak_OffPeak-Nominal'!AU$4:AU$183)/COUNTIF('Forecast-Peak_OffPeak-Nominal'!$A$4:$A$471,$A12)</f>
        <v>8.2271648886403081</v>
      </c>
      <c r="AR12" s="35">
        <f ca="1">+SUMIF('Forecast-Peak_OffPeak-Nominal'!$A$4:$A$471,$A12,'Forecast-Peak_OffPeak-Nominal'!AV$4:AV$183)/COUNTIF('Forecast-Peak_OffPeak-Nominal'!$A$4:$A$471,$A12)</f>
        <v>8.2798191737939923</v>
      </c>
      <c r="AS12" s="36">
        <f ca="1">+SUMIF('Forecast-Peak_OffPeak-Nominal'!$A$4:$A$471,$A12,'Forecast-Peak_OffPeak-Nominal'!AW$4:AW$183)/COUNTIF('Forecast-Peak_OffPeak-Nominal'!$A$4:$A$471,$A12)</f>
        <v>8.5052618528529162</v>
      </c>
      <c r="AU12" s="34">
        <f>AVERAGEIF('Forecast-Peak_OffPeak-Nominal'!$A$4:$A$363,$A12,'Forecast-Peak_OffPeak-Nominal'!AY$4:AY$363)</f>
        <v>222.46091089829937</v>
      </c>
      <c r="AV12" s="36">
        <f>AVERAGEIF('Forecast-Peak_OffPeak-Nominal'!$A$4:$A$363,$A12,'Forecast-Peak_OffPeak-Nominal'!AZ$4:AZ$363)</f>
        <v>44.480000000000011</v>
      </c>
      <c r="AX12" s="37">
        <v>12.2</v>
      </c>
      <c r="AZ12" s="41">
        <f>VLOOKUP($A12,GDP!$A$8:$D$42,3,0)</f>
        <v>2.3865793514418657E-2</v>
      </c>
    </row>
    <row r="13" spans="1:53" ht="15" x14ac:dyDescent="0.25">
      <c r="A13" s="33">
        <f t="shared" si="0"/>
        <v>2030</v>
      </c>
      <c r="B13" s="34">
        <f ca="1">+SUMIF('Forecast-Peak_OffPeak-Nominal'!$A$4:$A$363,$A13,'Forecast-Peak_OffPeak-Nominal'!C$4:C$183)/COUNTIF('Forecast-Peak_OffPeak-Nominal'!$A$4:$A$363,$A13)</f>
        <v>35.239166666666662</v>
      </c>
      <c r="C13" s="35">
        <f ca="1">+SUMIF('Forecast-Peak_OffPeak-Nominal'!$A$4:$A$363,$A13,'Forecast-Peak_OffPeak-Nominal'!D$4:D$183)/COUNTIF('Forecast-Peak_OffPeak-Nominal'!$A$4:$A$363,$A13)</f>
        <v>28.796666666666667</v>
      </c>
      <c r="D13" s="35">
        <f ca="1">+SUMIF('Forecast-Peak_OffPeak-Nominal'!$A$4:$A$363,$A13,'Forecast-Peak_OffPeak-Nominal'!E$4:E$183)/COUNTIF('Forecast-Peak_OffPeak-Nominal'!$A$4:$A$363,$A13)</f>
        <v>32.769166666666671</v>
      </c>
      <c r="E13" s="35">
        <f ca="1">+SUMIF('Forecast-Peak_OffPeak-Nominal'!$A$4:$A$363,$A13,'Forecast-Peak_OffPeak-Nominal'!F$4:F$183)/COUNTIF('Forecast-Peak_OffPeak-Nominal'!$A$4:$A$363,$A13)</f>
        <v>26.551666666666666</v>
      </c>
      <c r="F13" s="35">
        <f ca="1">+SUMIF('Forecast-Peak_OffPeak-Nominal'!$A$4:$A$363,$A13,'Forecast-Peak_OffPeak-Nominal'!G$4:G$183)/COUNTIF('Forecast-Peak_OffPeak-Nominal'!$A$4:$A$363,$A13)</f>
        <v>32.926666666666669</v>
      </c>
      <c r="G13" s="35">
        <f ca="1">+SUMIF('Forecast-Peak_OffPeak-Nominal'!$A$4:$A$363,$A13,'Forecast-Peak_OffPeak-Nominal'!H$4:H$183)/COUNTIF('Forecast-Peak_OffPeak-Nominal'!$A$4:$A$363,$A13)</f>
        <v>26.479166666666668</v>
      </c>
      <c r="H13" s="35">
        <f ca="1">+SUMIF('Forecast-Peak_OffPeak-Nominal'!$A$4:$A$471,$A13,'Forecast-Peak_OffPeak-Nominal'!I$4:I$183)/COUNTIF('Forecast-Peak_OffPeak-Nominal'!$A$4:$A$471,$A13)</f>
        <v>34.650833333333331</v>
      </c>
      <c r="I13" s="35">
        <f ca="1">+SUMIF('Forecast-Peak_OffPeak-Nominal'!$A$4:$A$471,$A13,'Forecast-Peak_OffPeak-Nominal'!J$4:J$183)/COUNTIF('Forecast-Peak_OffPeak-Nominal'!$A$4:$A$471,$A13)</f>
        <v>26.709999999999997</v>
      </c>
      <c r="J13" s="35">
        <f ca="1">+SUMIF('Forecast-Peak_OffPeak-Nominal'!$A$4:$A$471,$A13,'Forecast-Peak_OffPeak-Nominal'!K$4:K$183)/COUNTIF('Forecast-Peak_OffPeak-Nominal'!$A$4:$A$471,$A13)</f>
        <v>34.906666666666673</v>
      </c>
      <c r="K13" s="35">
        <f ca="1">+SUMIF('Forecast-Peak_OffPeak-Nominal'!$A$4:$A$471,$A13,'Forecast-Peak_OffPeak-Nominal'!L$4:L$183)/COUNTIF('Forecast-Peak_OffPeak-Nominal'!$A$4:$A$471,$A13)</f>
        <v>26.806666666666661</v>
      </c>
      <c r="L13" s="35">
        <f ca="1">+SUMIF('Forecast-Peak_OffPeak-Nominal'!$A$4:$A$471,$A13,'Forecast-Peak_OffPeak-Nominal'!M$4:M$183)/COUNTIF('Forecast-Peak_OffPeak-Nominal'!$A$4:$A$471,$A13)</f>
        <v>33.880000000000003</v>
      </c>
      <c r="M13" s="36">
        <f ca="1">+SUMIF('Forecast-Peak_OffPeak-Nominal'!$A$4:$A$471,$A13,'Forecast-Peak_OffPeak-Nominal'!N$4:N$183)/COUNTIF('Forecast-Peak_OffPeak-Nominal'!$A$4:$A$471,$A13)</f>
        <v>25.818333333333339</v>
      </c>
      <c r="O13" s="34">
        <f ca="1">+SUMIF('Forecast-Peak_OffPeak-Nominal'!$A$4:$A$363,$A13,'Forecast-Peak_OffPeak-Nominal'!P$4:P$183)/COUNTIF('Forecast-Peak_OffPeak-Nominal'!$A$4:$A$363,$A13)</f>
        <v>82.415678480498428</v>
      </c>
      <c r="P13" s="35">
        <f ca="1">+SUMIF('Forecast-Peak_OffPeak-Nominal'!$A$4:$A$363,$A13,'Forecast-Peak_OffPeak-Nominal'!Q$4:Q$183)/COUNTIF('Forecast-Peak_OffPeak-Nominal'!$A$4:$A$363,$A13)</f>
        <v>82.415678480498428</v>
      </c>
      <c r="Q13" s="35">
        <f ca="1">+SUMIF('Forecast-Peak_OffPeak-Nominal'!$A$4:$A$363,$A13,'Forecast-Peak_OffPeak-Nominal'!R$4:R$183)/COUNTIF('Forecast-Peak_OffPeak-Nominal'!$A$4:$A$363,$A13)</f>
        <v>96.969337290949227</v>
      </c>
      <c r="R13" s="35">
        <f ca="1">+SUMIF('Forecast-Peak_OffPeak-Nominal'!$A$4:$A$363,$A13,'Forecast-Peak_OffPeak-Nominal'!S$4:S$183)/COUNTIF('Forecast-Peak_OffPeak-Nominal'!$A$4:$A$363,$A13)</f>
        <v>82.415678480498428</v>
      </c>
      <c r="S13" s="35">
        <f ca="1">+SUMIF('Forecast-Peak_OffPeak-Nominal'!$A$4:$A$363,$A13,'Forecast-Peak_OffPeak-Nominal'!T$4:T$183)/COUNTIF('Forecast-Peak_OffPeak-Nominal'!$A$4:$A$363,$A13)</f>
        <v>59.567511706856159</v>
      </c>
      <c r="T13" s="35">
        <f ca="1">+SUMIF('Forecast-Peak_OffPeak-Nominal'!$A$4:$A$363,$A13,'Forecast-Peak_OffPeak-Nominal'!U$4:U$183)/COUNTIF('Forecast-Peak_OffPeak-Nominal'!$A$4:$A$363,$A13)</f>
        <v>64.701589403921929</v>
      </c>
      <c r="U13" s="35">
        <f ca="1">+SUMIF('Forecast-Peak_OffPeak-Nominal'!$A$4:$A$363,$A13,'Forecast-Peak_OffPeak-Nominal'!V$4:V$183)/COUNTIF('Forecast-Peak_OffPeak-Nominal'!$A$4:$A$363,$A13)</f>
        <v>51.397983235922887</v>
      </c>
      <c r="V13" s="35">
        <f ca="1">+SUMIF('Forecast-Peak_OffPeak-Nominal'!$A$4:$A$363,$A13,'Forecast-Peak_OffPeak-Nominal'!W$4:W$183)/COUNTIF('Forecast-Peak_OffPeak-Nominal'!$A$4:$A$363,$A13)</f>
        <v>15.584078198831422</v>
      </c>
      <c r="W13" s="35">
        <f ca="1">+SUMIF('Forecast-Peak_OffPeak-Nominal'!$A$4:$A$363,$A13,'Forecast-Peak_OffPeak-Nominal'!X$4:X$183)/COUNTIF('Forecast-Peak_OffPeak-Nominal'!$A$4:$A$363,$A13)</f>
        <v>15.584078198831422</v>
      </c>
      <c r="X13" s="36">
        <f ca="1">+SUMIF('Forecast-Peak_OffPeak-Nominal'!$A$4:$A$363,$A13,'Forecast-Peak_OffPeak-Nominal'!Y$4:Y$183)/COUNTIF('Forecast-Peak_OffPeak-Nominal'!$A$4:$A$363,$A13)</f>
        <v>53.288113235996235</v>
      </c>
      <c r="Z13" s="34">
        <f ca="1">+SUMIF('Forecast-Peak_OffPeak-Nominal'!$A$4:$A$363,$A13,'Forecast-Peak_OffPeak-Nominal'!AA$4:AA$183)/COUNTIF('Forecast-Peak_OffPeak-Nominal'!$A$4:$A$363,$A13)</f>
        <v>4.2574999999999994</v>
      </c>
      <c r="AA13" s="35">
        <f ca="1">+SUMIF('Forecast-Peak_OffPeak-Nominal'!$A$4:$A$363,$A13,'Forecast-Peak_OffPeak-Nominal'!AB$4:AB$183)/COUNTIF('Forecast-Peak_OffPeak-Nominal'!$A$4:$A$363,$A13)</f>
        <v>3.6558333333333333</v>
      </c>
      <c r="AB13" s="35">
        <f ca="1">+SUMIF('Forecast-Peak_OffPeak-Nominal'!$A$4:$A$363,$A13,'Forecast-Peak_OffPeak-Nominal'!AC$4:AC$183)/COUNTIF('Forecast-Peak_OffPeak-Nominal'!$A$4:$A$363,$A13)</f>
        <v>3.4649999999999999</v>
      </c>
      <c r="AC13" s="35">
        <f ca="1">+SUMIF('Forecast-Peak_OffPeak-Nominal'!$A$4:$A$363,$A13,'Forecast-Peak_OffPeak-Nominal'!AD$4:AD$183)/COUNTIF('Forecast-Peak_OffPeak-Nominal'!$A$4:$A$363,$A13)</f>
        <v>3.9250000000000003</v>
      </c>
      <c r="AD13" s="35">
        <f ca="1">+SUMIF('Forecast-Peak_OffPeak-Nominal'!$A$4:$A$363,$A13,'Forecast-Peak_OffPeak-Nominal'!AE$4:AE$183)/COUNTIF('Forecast-Peak_OffPeak-Nominal'!$A$4:$A$363,$A13)</f>
        <v>4.1858333333333331</v>
      </c>
      <c r="AE13" s="35">
        <f ca="1">+SUMIF('Forecast-Peak_OffPeak-Nominal'!$A$4:$A$363,$A13,'Forecast-Peak_OffPeak-Nominal'!AF$4:AF$183)/COUNTIF('Forecast-Peak_OffPeak-Nominal'!$A$4:$A$363,$A13)</f>
        <v>3.774166666666666</v>
      </c>
      <c r="AF13" s="36">
        <f ca="1">+SUMIF('Forecast-Peak_OffPeak-Nominal'!$A$4:$A$363,$A13,'Forecast-Peak_OffPeak-Nominal'!AG$4:AG$183)/COUNTIF('Forecast-Peak_OffPeak-Nominal'!$A$4:$A$363,$A13)</f>
        <v>0.32810384615120552</v>
      </c>
      <c r="AG13" s="14">
        <f ca="1">+SUMIF('Forecast-Peak_OffPeak-Nominal'!$A$4:$A$363,$A13,'Forecast-Peak_OffPeak-Nominal'!AH$4:AH$183)/COUNTIF('Forecast-Peak_OffPeak-Nominal'!$A$4:$A$363,$A13)</f>
        <v>0</v>
      </c>
      <c r="AH13" s="37">
        <f>AH12*(1+VLOOKUP($A13,GDP!A$8:D$42,3,0))</f>
        <v>1.1866543573777846</v>
      </c>
      <c r="AJ13" s="38">
        <v>0</v>
      </c>
      <c r="AK13" s="39">
        <v>0</v>
      </c>
      <c r="AL13" s="39">
        <v>0</v>
      </c>
      <c r="AM13" s="36">
        <v>0</v>
      </c>
      <c r="AO13" s="34">
        <f ca="1">+SUMIF('Forecast-Peak_OffPeak-Nominal'!$A$4:$A$363,$A13,'Forecast-Peak_OffPeak-Nominal'!AR$4:AR$183)/COUNTIF('Forecast-Peak_OffPeak-Nominal'!$A$4:$A$363,$A13)</f>
        <v>9.7321846392744487</v>
      </c>
      <c r="AP13" s="35">
        <f ca="1">+SUMIF('Forecast-Peak_OffPeak-Nominal'!$A$4:$A$363,$A13,'Forecast-Peak_OffPeak-Nominal'!AS$4:AS$183)/COUNTIF('Forecast-Peak_OffPeak-Nominal'!$A$4:$A$363,$A13)</f>
        <v>8.8039008554374565</v>
      </c>
      <c r="AQ13" s="35">
        <f ca="1">+SUMIF('Forecast-Peak_OffPeak-Nominal'!$A$4:$A$471,$A13,'Forecast-Peak_OffPeak-Nominal'!AU$4:AU$183)/COUNTIF('Forecast-Peak_OffPeak-Nominal'!$A$4:$A$471,$A13)</f>
        <v>8.3119414345778271</v>
      </c>
      <c r="AR13" s="35">
        <f ca="1">+SUMIF('Forecast-Peak_OffPeak-Nominal'!$A$4:$A$471,$A13,'Forecast-Peak_OffPeak-Nominal'!AV$4:AV$183)/COUNTIF('Forecast-Peak_OffPeak-Nominal'!$A$4:$A$471,$A13)</f>
        <v>8.3748473726156103</v>
      </c>
      <c r="AS13" s="36">
        <f ca="1">+SUMIF('Forecast-Peak_OffPeak-Nominal'!$A$4:$A$471,$A13,'Forecast-Peak_OffPeak-Nominal'!AW$4:AW$183)/COUNTIF('Forecast-Peak_OffPeak-Nominal'!$A$4:$A$471,$A13)</f>
        <v>8.7623021445140701</v>
      </c>
      <c r="AU13" s="34">
        <f>AVERAGEIF('Forecast-Peak_OffPeak-Nominal'!$A$4:$A$363,$A13,'Forecast-Peak_OffPeak-Nominal'!AY$4:AY$363)</f>
        <v>226.92476195912855</v>
      </c>
      <c r="AV13" s="36">
        <f>AVERAGEIF('Forecast-Peak_OffPeak-Nominal'!$A$4:$A$363,$A13,'Forecast-Peak_OffPeak-Nominal'!AZ$4:AZ$363)</f>
        <v>53.245000000000005</v>
      </c>
      <c r="AX13" s="37">
        <v>12.2</v>
      </c>
      <c r="AZ13" s="41">
        <f>VLOOKUP($A13,GDP!$A$8:$D$42,3,0)</f>
        <v>2.3317931007328929E-2</v>
      </c>
    </row>
    <row r="14" spans="1:53" ht="15" x14ac:dyDescent="0.25">
      <c r="A14" s="33">
        <f t="shared" si="0"/>
        <v>2031</v>
      </c>
      <c r="B14" s="34">
        <f ca="1">+SUMIF('Forecast-Peak_OffPeak-Nominal'!$A$4:$A$363,$A14,'Forecast-Peak_OffPeak-Nominal'!C$4:C$183)/COUNTIF('Forecast-Peak_OffPeak-Nominal'!$A$4:$A$363,$A14)</f>
        <v>34.200833333333335</v>
      </c>
      <c r="C14" s="35">
        <f ca="1">+SUMIF('Forecast-Peak_OffPeak-Nominal'!$A$4:$A$363,$A14,'Forecast-Peak_OffPeak-Nominal'!D$4:D$183)/COUNTIF('Forecast-Peak_OffPeak-Nominal'!$A$4:$A$363,$A14)</f>
        <v>28.577500000000001</v>
      </c>
      <c r="D14" s="35">
        <f ca="1">+SUMIF('Forecast-Peak_OffPeak-Nominal'!$A$4:$A$363,$A14,'Forecast-Peak_OffPeak-Nominal'!E$4:E$183)/COUNTIF('Forecast-Peak_OffPeak-Nominal'!$A$4:$A$363,$A14)</f>
        <v>32.282499999999999</v>
      </c>
      <c r="E14" s="35">
        <f ca="1">+SUMIF('Forecast-Peak_OffPeak-Nominal'!$A$4:$A$363,$A14,'Forecast-Peak_OffPeak-Nominal'!F$4:F$183)/COUNTIF('Forecast-Peak_OffPeak-Nominal'!$A$4:$A$363,$A14)</f>
        <v>26.745000000000001</v>
      </c>
      <c r="F14" s="35">
        <f ca="1">+SUMIF('Forecast-Peak_OffPeak-Nominal'!$A$4:$A$363,$A14,'Forecast-Peak_OffPeak-Nominal'!G$4:G$183)/COUNTIF('Forecast-Peak_OffPeak-Nominal'!$A$4:$A$363,$A14)</f>
        <v>32.463333333333331</v>
      </c>
      <c r="G14" s="35">
        <f ca="1">+SUMIF('Forecast-Peak_OffPeak-Nominal'!$A$4:$A$363,$A14,'Forecast-Peak_OffPeak-Nominal'!H$4:H$183)/COUNTIF('Forecast-Peak_OffPeak-Nominal'!$A$4:$A$363,$A14)</f>
        <v>26.682499999999994</v>
      </c>
      <c r="H14" s="35">
        <f ca="1">+SUMIF('Forecast-Peak_OffPeak-Nominal'!$A$4:$A$471,$A14,'Forecast-Peak_OffPeak-Nominal'!I$4:I$183)/COUNTIF('Forecast-Peak_OffPeak-Nominal'!$A$4:$A$471,$A14)</f>
        <v>36.896666666666668</v>
      </c>
      <c r="I14" s="35">
        <f ca="1">+SUMIF('Forecast-Peak_OffPeak-Nominal'!$A$4:$A$471,$A14,'Forecast-Peak_OffPeak-Nominal'!J$4:J$183)/COUNTIF('Forecast-Peak_OffPeak-Nominal'!$A$4:$A$471,$A14)</f>
        <v>27.529166666666669</v>
      </c>
      <c r="J14" s="35">
        <f ca="1">+SUMIF('Forecast-Peak_OffPeak-Nominal'!$A$4:$A$471,$A14,'Forecast-Peak_OffPeak-Nominal'!K$4:K$183)/COUNTIF('Forecast-Peak_OffPeak-Nominal'!$A$4:$A$471,$A14)</f>
        <v>37.220833333333339</v>
      </c>
      <c r="K14" s="35">
        <f ca="1">+SUMIF('Forecast-Peak_OffPeak-Nominal'!$A$4:$A$471,$A14,'Forecast-Peak_OffPeak-Nominal'!L$4:L$183)/COUNTIF('Forecast-Peak_OffPeak-Nominal'!$A$4:$A$471,$A14)</f>
        <v>27.688333333333333</v>
      </c>
      <c r="L14" s="35">
        <f ca="1">+SUMIF('Forecast-Peak_OffPeak-Nominal'!$A$4:$A$471,$A14,'Forecast-Peak_OffPeak-Nominal'!M$4:M$183)/COUNTIF('Forecast-Peak_OffPeak-Nominal'!$A$4:$A$471,$A14)</f>
        <v>36.175833333333323</v>
      </c>
      <c r="M14" s="36">
        <f ca="1">+SUMIF('Forecast-Peak_OffPeak-Nominal'!$A$4:$A$471,$A14,'Forecast-Peak_OffPeak-Nominal'!N$4:N$183)/COUNTIF('Forecast-Peak_OffPeak-Nominal'!$A$4:$A$471,$A14)</f>
        <v>26.669166666666669</v>
      </c>
      <c r="O14" s="34">
        <f ca="1">+SUMIF('Forecast-Peak_OffPeak-Nominal'!$A$4:$A$363,$A14,'Forecast-Peak_OffPeak-Nominal'!P$4:P$183)/COUNTIF('Forecast-Peak_OffPeak-Nominal'!$A$4:$A$363,$A14)</f>
        <v>85.092290793662016</v>
      </c>
      <c r="P14" s="35">
        <f ca="1">+SUMIF('Forecast-Peak_OffPeak-Nominal'!$A$4:$A$363,$A14,'Forecast-Peak_OffPeak-Nominal'!Q$4:Q$183)/COUNTIF('Forecast-Peak_OffPeak-Nominal'!$A$4:$A$363,$A14)</f>
        <v>85.092290793662016</v>
      </c>
      <c r="Q14" s="35">
        <f ca="1">+SUMIF('Forecast-Peak_OffPeak-Nominal'!$A$4:$A$363,$A14,'Forecast-Peak_OffPeak-Nominal'!R$4:R$183)/COUNTIF('Forecast-Peak_OffPeak-Nominal'!$A$4:$A$363,$A14)</f>
        <v>100.33172575984042</v>
      </c>
      <c r="R14" s="35">
        <f ca="1">+SUMIF('Forecast-Peak_OffPeak-Nominal'!$A$4:$A$363,$A14,'Forecast-Peak_OffPeak-Nominal'!S$4:S$183)/COUNTIF('Forecast-Peak_OffPeak-Nominal'!$A$4:$A$363,$A14)</f>
        <v>85.092290793662016</v>
      </c>
      <c r="S14" s="35">
        <f ca="1">+SUMIF('Forecast-Peak_OffPeak-Nominal'!$A$4:$A$363,$A14,'Forecast-Peak_OffPeak-Nominal'!T$4:T$183)/COUNTIF('Forecast-Peak_OffPeak-Nominal'!$A$4:$A$363,$A14)</f>
        <v>60.538242603207323</v>
      </c>
      <c r="T14" s="35">
        <f ca="1">+SUMIF('Forecast-Peak_OffPeak-Nominal'!$A$4:$A$363,$A14,'Forecast-Peak_OffPeak-Nominal'!U$4:U$183)/COUNTIF('Forecast-Peak_OffPeak-Nominal'!$A$4:$A$363,$A14)</f>
        <v>66.010051556550408</v>
      </c>
      <c r="U14" s="35">
        <f ca="1">+SUMIF('Forecast-Peak_OffPeak-Nominal'!$A$4:$A$363,$A14,'Forecast-Peak_OffPeak-Nominal'!V$4:V$183)/COUNTIF('Forecast-Peak_OffPeak-Nominal'!$A$4:$A$363,$A14)</f>
        <v>52.626553059041434</v>
      </c>
      <c r="V14" s="35">
        <f ca="1">+SUMIF('Forecast-Peak_OffPeak-Nominal'!$A$4:$A$363,$A14,'Forecast-Peak_OffPeak-Nominal'!W$4:W$183)/COUNTIF('Forecast-Peak_OffPeak-Nominal'!$A$4:$A$363,$A14)</f>
        <v>15.907346003053275</v>
      </c>
      <c r="W14" s="35">
        <f ca="1">+SUMIF('Forecast-Peak_OffPeak-Nominal'!$A$4:$A$363,$A14,'Forecast-Peak_OffPeak-Nominal'!X$4:X$183)/COUNTIF('Forecast-Peak_OffPeak-Nominal'!$A$4:$A$363,$A14)</f>
        <v>15.907346003053275</v>
      </c>
      <c r="X14" s="36">
        <f ca="1">+SUMIF('Forecast-Peak_OffPeak-Nominal'!$A$4:$A$363,$A14,'Forecast-Peak_OffPeak-Nominal'!Y$4:Y$183)/COUNTIF('Forecast-Peak_OffPeak-Nominal'!$A$4:$A$363,$A14)</f>
        <v>54.477357628335739</v>
      </c>
      <c r="Z14" s="34">
        <f ca="1">+SUMIF('Forecast-Peak_OffPeak-Nominal'!$A$4:$A$363,$A14,'Forecast-Peak_OffPeak-Nominal'!AA$4:AA$183)/COUNTIF('Forecast-Peak_OffPeak-Nominal'!$A$4:$A$363,$A14)</f>
        <v>4.2941666666666665</v>
      </c>
      <c r="AA14" s="35">
        <f ca="1">+SUMIF('Forecast-Peak_OffPeak-Nominal'!$A$4:$A$363,$A14,'Forecast-Peak_OffPeak-Nominal'!AB$4:AB$183)/COUNTIF('Forecast-Peak_OffPeak-Nominal'!$A$4:$A$363,$A14)</f>
        <v>3.6783333333333332</v>
      </c>
      <c r="AB14" s="35">
        <f ca="1">+SUMIF('Forecast-Peak_OffPeak-Nominal'!$A$4:$A$363,$A14,'Forecast-Peak_OffPeak-Nominal'!AC$4:AC$183)/COUNTIF('Forecast-Peak_OffPeak-Nominal'!$A$4:$A$363,$A14)</f>
        <v>3.4833333333333329</v>
      </c>
      <c r="AC14" s="35">
        <f ca="1">+SUMIF('Forecast-Peak_OffPeak-Nominal'!$A$4:$A$363,$A14,'Forecast-Peak_OffPeak-Nominal'!AD$4:AD$183)/COUNTIF('Forecast-Peak_OffPeak-Nominal'!$A$4:$A$363,$A14)</f>
        <v>3.9483333333333337</v>
      </c>
      <c r="AD14" s="35">
        <f ca="1">+SUMIF('Forecast-Peak_OffPeak-Nominal'!$A$4:$A$363,$A14,'Forecast-Peak_OffPeak-Nominal'!AE$4:AE$183)/COUNTIF('Forecast-Peak_OffPeak-Nominal'!$A$4:$A$363,$A14)</f>
        <v>4.206666666666667</v>
      </c>
      <c r="AE14" s="35">
        <f ca="1">+SUMIF('Forecast-Peak_OffPeak-Nominal'!$A$4:$A$363,$A14,'Forecast-Peak_OffPeak-Nominal'!AF$4:AF$183)/COUNTIF('Forecast-Peak_OffPeak-Nominal'!$A$4:$A$363,$A14)</f>
        <v>3.8433333333333333</v>
      </c>
      <c r="AF14" s="36">
        <f ca="1">+SUMIF('Forecast-Peak_OffPeak-Nominal'!$A$4:$A$363,$A14,'Forecast-Peak_OffPeak-Nominal'!AG$4:AG$183)/COUNTIF('Forecast-Peak_OffPeak-Nominal'!$A$4:$A$363,$A14)</f>
        <v>0.3345171288890772</v>
      </c>
      <c r="AG14" s="14">
        <f ca="1">+SUMIF('Forecast-Peak_OffPeak-Nominal'!$A$4:$A$363,$A14,'Forecast-Peak_OffPeak-Nominal'!AH$4:AH$183)/COUNTIF('Forecast-Peak_OffPeak-Nominal'!$A$4:$A$363,$A14)</f>
        <v>0</v>
      </c>
      <c r="AH14" s="37">
        <f>AH13*(1+VLOOKUP($A14,GDP!A$8:D$42,3,0))</f>
        <v>1.2134870801753452</v>
      </c>
      <c r="AJ14" s="38">
        <v>0</v>
      </c>
      <c r="AK14" s="39">
        <v>0</v>
      </c>
      <c r="AL14" s="39">
        <v>0</v>
      </c>
      <c r="AM14" s="36">
        <v>0</v>
      </c>
      <c r="AO14" s="34">
        <f ca="1">+SUMIF('Forecast-Peak_OffPeak-Nominal'!$A$4:$A$363,$A14,'Forecast-Peak_OffPeak-Nominal'!AR$4:AR$183)/COUNTIF('Forecast-Peak_OffPeak-Nominal'!$A$4:$A$363,$A14)</f>
        <v>9.38011449257999</v>
      </c>
      <c r="AP14" s="35">
        <f ca="1">+SUMIF('Forecast-Peak_OffPeak-Nominal'!$A$4:$A$363,$A14,'Forecast-Peak_OffPeak-Nominal'!AS$4:AS$183)/COUNTIF('Forecast-Peak_OffPeak-Nominal'!$A$4:$A$363,$A14)</f>
        <v>8.4874978825100662</v>
      </c>
      <c r="AQ14" s="35">
        <f ca="1">+SUMIF('Forecast-Peak_OffPeak-Nominal'!$A$4:$A$471,$A14,'Forecast-Peak_OffPeak-Nominal'!AU$4:AU$183)/COUNTIF('Forecast-Peak_OffPeak-Nominal'!$A$4:$A$471,$A14)</f>
        <v>8.8221471410351899</v>
      </c>
      <c r="AR14" s="35">
        <f ca="1">+SUMIF('Forecast-Peak_OffPeak-Nominal'!$A$4:$A$471,$A14,'Forecast-Peak_OffPeak-Nominal'!AV$4:AV$183)/COUNTIF('Forecast-Peak_OffPeak-Nominal'!$A$4:$A$471,$A14)</f>
        <v>8.9022074718591941</v>
      </c>
      <c r="AS14" s="36">
        <f ca="1">+SUMIF('Forecast-Peak_OffPeak-Nominal'!$A$4:$A$471,$A14,'Forecast-Peak_OffPeak-Nominal'!AW$4:AW$183)/COUNTIF('Forecast-Peak_OffPeak-Nominal'!$A$4:$A$471,$A14)</f>
        <v>9.3491805434244739</v>
      </c>
      <c r="AU14" s="34">
        <f>AVERAGEIF('Forecast-Peak_OffPeak-Nominal'!$A$4:$A$363,$A14,'Forecast-Peak_OffPeak-Nominal'!AY$4:AY$363)</f>
        <v>231.45431380822535</v>
      </c>
      <c r="AV14" s="36">
        <f>AVERAGEIF('Forecast-Peak_OffPeak-Nominal'!$A$4:$A$363,$A14,'Forecast-Peak_OffPeak-Nominal'!AZ$4:AZ$363)</f>
        <v>68.585000000000022</v>
      </c>
      <c r="AX14" s="37">
        <v>14.7</v>
      </c>
      <c r="AZ14" s="41">
        <f>VLOOKUP($A14,GDP!$A$8:$D$42,3,0)</f>
        <v>2.2612079609141023E-2</v>
      </c>
    </row>
    <row r="15" spans="1:53" ht="15" x14ac:dyDescent="0.25">
      <c r="A15" s="33">
        <f t="shared" si="0"/>
        <v>2032</v>
      </c>
      <c r="B15" s="34">
        <f ca="1">+SUMIF('Forecast-Peak_OffPeak-Nominal'!$A$4:$A$363,$A15,'Forecast-Peak_OffPeak-Nominal'!C$4:C$183)/COUNTIF('Forecast-Peak_OffPeak-Nominal'!$A$4:$A$363,$A15)</f>
        <v>34.186666666666675</v>
      </c>
      <c r="C15" s="35">
        <f ca="1">+SUMIF('Forecast-Peak_OffPeak-Nominal'!$A$4:$A$363,$A15,'Forecast-Peak_OffPeak-Nominal'!D$4:D$183)/COUNTIF('Forecast-Peak_OffPeak-Nominal'!$A$4:$A$363,$A15)</f>
        <v>29.145</v>
      </c>
      <c r="D15" s="35">
        <f ca="1">+SUMIF('Forecast-Peak_OffPeak-Nominal'!$A$4:$A$363,$A15,'Forecast-Peak_OffPeak-Nominal'!E$4:E$183)/COUNTIF('Forecast-Peak_OffPeak-Nominal'!$A$4:$A$363,$A15)</f>
        <v>32.517499999999998</v>
      </c>
      <c r="E15" s="35">
        <f ca="1">+SUMIF('Forecast-Peak_OffPeak-Nominal'!$A$4:$A$363,$A15,'Forecast-Peak_OffPeak-Nominal'!F$4:F$183)/COUNTIF('Forecast-Peak_OffPeak-Nominal'!$A$4:$A$363,$A15)</f>
        <v>27.439166666666665</v>
      </c>
      <c r="F15" s="35">
        <f ca="1">+SUMIF('Forecast-Peak_OffPeak-Nominal'!$A$4:$A$363,$A15,'Forecast-Peak_OffPeak-Nominal'!G$4:G$183)/COUNTIF('Forecast-Peak_OffPeak-Nominal'!$A$4:$A$363,$A15)</f>
        <v>32.712499999999999</v>
      </c>
      <c r="G15" s="35">
        <f ca="1">+SUMIF('Forecast-Peak_OffPeak-Nominal'!$A$4:$A$363,$A15,'Forecast-Peak_OffPeak-Nominal'!H$4:H$183)/COUNTIF('Forecast-Peak_OffPeak-Nominal'!$A$4:$A$363,$A15)</f>
        <v>27.39833333333333</v>
      </c>
      <c r="H15" s="35">
        <f ca="1">+SUMIF('Forecast-Peak_OffPeak-Nominal'!$A$4:$A$471,$A15,'Forecast-Peak_OffPeak-Nominal'!I$4:I$183)/COUNTIF('Forecast-Peak_OffPeak-Nominal'!$A$4:$A$471,$A15)</f>
        <v>38.19916666666667</v>
      </c>
      <c r="I15" s="35">
        <f ca="1">+SUMIF('Forecast-Peak_OffPeak-Nominal'!$A$4:$A$471,$A15,'Forecast-Peak_OffPeak-Nominal'!J$4:J$183)/COUNTIF('Forecast-Peak_OffPeak-Nominal'!$A$4:$A$471,$A15)</f>
        <v>28.705833333333334</v>
      </c>
      <c r="J15" s="35">
        <f ca="1">+SUMIF('Forecast-Peak_OffPeak-Nominal'!$A$4:$A$471,$A15,'Forecast-Peak_OffPeak-Nominal'!K$4:K$183)/COUNTIF('Forecast-Peak_OffPeak-Nominal'!$A$4:$A$471,$A15)</f>
        <v>38.483333333333334</v>
      </c>
      <c r="K15" s="35">
        <f ca="1">+SUMIF('Forecast-Peak_OffPeak-Nominal'!$A$4:$A$471,$A15,'Forecast-Peak_OffPeak-Nominal'!L$4:L$183)/COUNTIF('Forecast-Peak_OffPeak-Nominal'!$A$4:$A$471,$A15)</f>
        <v>28.85166666666667</v>
      </c>
      <c r="L15" s="35">
        <f ca="1">+SUMIF('Forecast-Peak_OffPeak-Nominal'!$A$4:$A$471,$A15,'Forecast-Peak_OffPeak-Nominal'!M$4:M$183)/COUNTIF('Forecast-Peak_OffPeak-Nominal'!$A$4:$A$471,$A15)</f>
        <v>37.448333333333338</v>
      </c>
      <c r="M15" s="36">
        <f ca="1">+SUMIF('Forecast-Peak_OffPeak-Nominal'!$A$4:$A$471,$A15,'Forecast-Peak_OffPeak-Nominal'!N$4:N$183)/COUNTIF('Forecast-Peak_OffPeak-Nominal'!$A$4:$A$471,$A15)</f>
        <v>27.820000000000004</v>
      </c>
      <c r="O15" s="34">
        <f ca="1">+SUMIF('Forecast-Peak_OffPeak-Nominal'!$A$4:$A$363,$A15,'Forecast-Peak_OffPeak-Nominal'!P$4:P$183)/COUNTIF('Forecast-Peak_OffPeak-Nominal'!$A$4:$A$363,$A15)</f>
        <v>87.857853792262119</v>
      </c>
      <c r="P15" s="35">
        <f ca="1">+SUMIF('Forecast-Peak_OffPeak-Nominal'!$A$4:$A$363,$A15,'Forecast-Peak_OffPeak-Nominal'!Q$4:Q$183)/COUNTIF('Forecast-Peak_OffPeak-Nominal'!$A$4:$A$363,$A15)</f>
        <v>87.857853792262119</v>
      </c>
      <c r="Q15" s="35">
        <f ca="1">+SUMIF('Forecast-Peak_OffPeak-Nominal'!$A$4:$A$363,$A15,'Forecast-Peak_OffPeak-Nominal'!R$4:R$183)/COUNTIF('Forecast-Peak_OffPeak-Nominal'!$A$4:$A$363,$A15)</f>
        <v>103.57392638819324</v>
      </c>
      <c r="R15" s="35">
        <f ca="1">+SUMIF('Forecast-Peak_OffPeak-Nominal'!$A$4:$A$363,$A15,'Forecast-Peak_OffPeak-Nominal'!S$4:S$183)/COUNTIF('Forecast-Peak_OffPeak-Nominal'!$A$4:$A$363,$A15)</f>
        <v>87.857853792262119</v>
      </c>
      <c r="S15" s="35">
        <f ca="1">+SUMIF('Forecast-Peak_OffPeak-Nominal'!$A$4:$A$363,$A15,'Forecast-Peak_OffPeak-Nominal'!T$4:T$183)/COUNTIF('Forecast-Peak_OffPeak-Nominal'!$A$4:$A$363,$A15)</f>
        <v>60.913508175381388</v>
      </c>
      <c r="T15" s="35">
        <f ca="1">+SUMIF('Forecast-Peak_OffPeak-Nominal'!$A$4:$A$363,$A15,'Forecast-Peak_OffPeak-Nominal'!U$4:U$183)/COUNTIF('Forecast-Peak_OffPeak-Nominal'!$A$4:$A$363,$A15)</f>
        <v>67.292542563345805</v>
      </c>
      <c r="U15" s="35">
        <f ca="1">+SUMIF('Forecast-Peak_OffPeak-Nominal'!$A$4:$A$363,$A15,'Forecast-Peak_OffPeak-Nominal'!V$4:V$183)/COUNTIF('Forecast-Peak_OffPeak-Nominal'!$A$4:$A$363,$A15)</f>
        <v>53.832497059134575</v>
      </c>
      <c r="V15" s="35">
        <f ca="1">+SUMIF('Forecast-Peak_OffPeak-Nominal'!$A$4:$A$363,$A15,'Forecast-Peak_OffPeak-Nominal'!W$4:W$183)/COUNTIF('Forecast-Peak_OffPeak-Nominal'!$A$4:$A$363,$A15)</f>
        <v>16.232008561280963</v>
      </c>
      <c r="W15" s="35">
        <f ca="1">+SUMIF('Forecast-Peak_OffPeak-Nominal'!$A$4:$A$363,$A15,'Forecast-Peak_OffPeak-Nominal'!X$4:X$183)/COUNTIF('Forecast-Peak_OffPeak-Nominal'!$A$4:$A$363,$A15)</f>
        <v>16.232008561280963</v>
      </c>
      <c r="X15" s="36">
        <f ca="1">+SUMIF('Forecast-Peak_OffPeak-Nominal'!$A$4:$A$363,$A15,'Forecast-Peak_OffPeak-Nominal'!Y$4:Y$183)/COUNTIF('Forecast-Peak_OffPeak-Nominal'!$A$4:$A$363,$A15)</f>
        <v>55.617455157205178</v>
      </c>
      <c r="Z15" s="34">
        <f ca="1">+SUMIF('Forecast-Peak_OffPeak-Nominal'!$A$4:$A$363,$A15,'Forecast-Peak_OffPeak-Nominal'!AA$4:AA$183)/COUNTIF('Forecast-Peak_OffPeak-Nominal'!$A$4:$A$363,$A15)</f>
        <v>4.4149999999999991</v>
      </c>
      <c r="AA15" s="35">
        <f ca="1">+SUMIF('Forecast-Peak_OffPeak-Nominal'!$A$4:$A$363,$A15,'Forecast-Peak_OffPeak-Nominal'!AB$4:AB$183)/COUNTIF('Forecast-Peak_OffPeak-Nominal'!$A$4:$A$363,$A15)</f>
        <v>3.7866666666666666</v>
      </c>
      <c r="AB15" s="35">
        <f ca="1">+SUMIF('Forecast-Peak_OffPeak-Nominal'!$A$4:$A$363,$A15,'Forecast-Peak_OffPeak-Nominal'!AC$4:AC$183)/COUNTIF('Forecast-Peak_OffPeak-Nominal'!$A$4:$A$363,$A15)</f>
        <v>3.5858333333333334</v>
      </c>
      <c r="AC15" s="35">
        <f ca="1">+SUMIF('Forecast-Peak_OffPeak-Nominal'!$A$4:$A$363,$A15,'Forecast-Peak_OffPeak-Nominal'!AD$4:AD$183)/COUNTIF('Forecast-Peak_OffPeak-Nominal'!$A$4:$A$363,$A15)</f>
        <v>4.0583333333333327</v>
      </c>
      <c r="AD15" s="35">
        <f ca="1">+SUMIF('Forecast-Peak_OffPeak-Nominal'!$A$4:$A$363,$A15,'Forecast-Peak_OffPeak-Nominal'!AE$4:AE$183)/COUNTIF('Forecast-Peak_OffPeak-Nominal'!$A$4:$A$363,$A15)</f>
        <v>4.3283333333333331</v>
      </c>
      <c r="AE15" s="35">
        <f ca="1">+SUMIF('Forecast-Peak_OffPeak-Nominal'!$A$4:$A$363,$A15,'Forecast-Peak_OffPeak-Nominal'!AF$4:AF$183)/COUNTIF('Forecast-Peak_OffPeak-Nominal'!$A$4:$A$363,$A15)</f>
        <v>3.9274999999999998</v>
      </c>
      <c r="AF15" s="36">
        <f ca="1">+SUMIF('Forecast-Peak_OffPeak-Nominal'!$A$4:$A$363,$A15,'Forecast-Peak_OffPeak-Nominal'!AG$4:AG$183)/COUNTIF('Forecast-Peak_OffPeak-Nominal'!$A$4:$A$363,$A15)</f>
        <v>0.34098032300375852</v>
      </c>
      <c r="AG15" s="14">
        <f ca="1">+SUMIF('Forecast-Peak_OffPeak-Nominal'!$A$4:$A$363,$A15,'Forecast-Peak_OffPeak-Nominal'!AH$4:AH$183)/COUNTIF('Forecast-Peak_OffPeak-Nominal'!$A$4:$A$363,$A15)</f>
        <v>0</v>
      </c>
      <c r="AH15" s="37">
        <f>AH14*(1+VLOOKUP($A15,GDP!A$8:D$42,3,0))</f>
        <v>1.2403956269594203</v>
      </c>
      <c r="AJ15" s="38">
        <v>0</v>
      </c>
      <c r="AK15" s="39">
        <v>0</v>
      </c>
      <c r="AL15" s="39">
        <v>0</v>
      </c>
      <c r="AM15" s="36">
        <v>0</v>
      </c>
      <c r="AO15" s="34">
        <f ca="1">+SUMIF('Forecast-Peak_OffPeak-Nominal'!$A$4:$A$363,$A15,'Forecast-Peak_OffPeak-Nominal'!AR$4:AR$183)/COUNTIF('Forecast-Peak_OffPeak-Nominal'!$A$4:$A$363,$A15)</f>
        <v>9.0952047045507189</v>
      </c>
      <c r="AP15" s="35">
        <f ca="1">+SUMIF('Forecast-Peak_OffPeak-Nominal'!$A$4:$A$363,$A15,'Forecast-Peak_OffPeak-Nominal'!AS$4:AS$183)/COUNTIF('Forecast-Peak_OffPeak-Nominal'!$A$4:$A$363,$A15)</f>
        <v>8.3555727020127453</v>
      </c>
      <c r="AQ15" s="35">
        <f ca="1">+SUMIF('Forecast-Peak_OffPeak-Nominal'!$A$4:$A$471,$A15,'Forecast-Peak_OffPeak-Nominal'!AU$4:AU$183)/COUNTIF('Forecast-Peak_OffPeak-Nominal'!$A$4:$A$471,$A15)</f>
        <v>8.8768206867309249</v>
      </c>
      <c r="AR15" s="35">
        <f ca="1">+SUMIF('Forecast-Peak_OffPeak-Nominal'!$A$4:$A$471,$A15,'Forecast-Peak_OffPeak-Nominal'!AV$4:AV$183)/COUNTIF('Forecast-Peak_OffPeak-Nominal'!$A$4:$A$471,$A15)</f>
        <v>8.9450792718745884</v>
      </c>
      <c r="AS15" s="36">
        <f ca="1">+SUMIF('Forecast-Peak_OffPeak-Nominal'!$A$4:$A$471,$A15,'Forecast-Peak_OffPeak-Nominal'!AW$4:AW$183)/COUNTIF('Forecast-Peak_OffPeak-Nominal'!$A$4:$A$471,$A15)</f>
        <v>9.4091456725615465</v>
      </c>
      <c r="AU15" s="34">
        <f>AVERAGEIF('Forecast-Peak_OffPeak-Nominal'!$A$4:$A$363,$A15,'Forecast-Peak_OffPeak-Nominal'!AY$4:AY$363)</f>
        <v>236.01436590033214</v>
      </c>
      <c r="AV15" s="36">
        <f>AVERAGEIF('Forecast-Peak_OffPeak-Nominal'!$A$4:$A$363,$A15,'Forecast-Peak_OffPeak-Nominal'!AZ$4:AZ$363)</f>
        <v>84.634999999999991</v>
      </c>
      <c r="AX15" s="37">
        <v>14.7</v>
      </c>
      <c r="AZ15" s="41">
        <f>VLOOKUP($A15,GDP!$A$8:$D$42,3,0)</f>
        <v>2.2174563885910409E-2</v>
      </c>
    </row>
    <row r="16" spans="1:53" ht="15" x14ac:dyDescent="0.25">
      <c r="A16" s="33">
        <f t="shared" si="0"/>
        <v>2033</v>
      </c>
      <c r="B16" s="34">
        <f ca="1">+SUMIF('Forecast-Peak_OffPeak-Nominal'!$A$4:$A$363,$A16,'Forecast-Peak_OffPeak-Nominal'!C$4:C$183)/COUNTIF('Forecast-Peak_OffPeak-Nominal'!$A$4:$A$363,$A16)</f>
        <v>35.15</v>
      </c>
      <c r="C16" s="35">
        <f ca="1">+SUMIF('Forecast-Peak_OffPeak-Nominal'!$A$4:$A$363,$A16,'Forecast-Peak_OffPeak-Nominal'!D$4:D$183)/COUNTIF('Forecast-Peak_OffPeak-Nominal'!$A$4:$A$363,$A16)</f>
        <v>30.287499999999998</v>
      </c>
      <c r="D16" s="35">
        <f ca="1">+SUMIF('Forecast-Peak_OffPeak-Nominal'!$A$4:$A$363,$A16,'Forecast-Peak_OffPeak-Nominal'!E$4:E$183)/COUNTIF('Forecast-Peak_OffPeak-Nominal'!$A$4:$A$363,$A16)</f>
        <v>33.55083333333333</v>
      </c>
      <c r="E16" s="35">
        <f ca="1">+SUMIF('Forecast-Peak_OffPeak-Nominal'!$A$4:$A$363,$A16,'Forecast-Peak_OffPeak-Nominal'!F$4:F$183)/COUNTIF('Forecast-Peak_OffPeak-Nominal'!$A$4:$A$363,$A16)</f>
        <v>28.507499999999993</v>
      </c>
      <c r="F16" s="35">
        <f ca="1">+SUMIF('Forecast-Peak_OffPeak-Nominal'!$A$4:$A$363,$A16,'Forecast-Peak_OffPeak-Nominal'!G$4:G$183)/COUNTIF('Forecast-Peak_OffPeak-Nominal'!$A$4:$A$363,$A16)</f>
        <v>33.716666666666661</v>
      </c>
      <c r="G16" s="35">
        <f ca="1">+SUMIF('Forecast-Peak_OffPeak-Nominal'!$A$4:$A$363,$A16,'Forecast-Peak_OffPeak-Nominal'!H$4:H$183)/COUNTIF('Forecast-Peak_OffPeak-Nominal'!$A$4:$A$363,$A16)</f>
        <v>28.447500000000002</v>
      </c>
      <c r="H16" s="35">
        <f ca="1">+SUMIF('Forecast-Peak_OffPeak-Nominal'!$A$4:$A$471,$A16,'Forecast-Peak_OffPeak-Nominal'!I$4:I$183)/COUNTIF('Forecast-Peak_OffPeak-Nominal'!$A$4:$A$471,$A16)</f>
        <v>39.093333333333341</v>
      </c>
      <c r="I16" s="35">
        <f ca="1">+SUMIF('Forecast-Peak_OffPeak-Nominal'!$A$4:$A$471,$A16,'Forecast-Peak_OffPeak-Nominal'!J$4:J$183)/COUNTIF('Forecast-Peak_OffPeak-Nominal'!$A$4:$A$471,$A16)</f>
        <v>29.230833333333333</v>
      </c>
      <c r="J16" s="35">
        <f ca="1">+SUMIF('Forecast-Peak_OffPeak-Nominal'!$A$4:$A$471,$A16,'Forecast-Peak_OffPeak-Nominal'!K$4:K$183)/COUNTIF('Forecast-Peak_OffPeak-Nominal'!$A$4:$A$471,$A16)</f>
        <v>39.476666666666667</v>
      </c>
      <c r="K16" s="35">
        <f ca="1">+SUMIF('Forecast-Peak_OffPeak-Nominal'!$A$4:$A$471,$A16,'Forecast-Peak_OffPeak-Nominal'!L$4:L$183)/COUNTIF('Forecast-Peak_OffPeak-Nominal'!$A$4:$A$471,$A16)</f>
        <v>29.385833333333338</v>
      </c>
      <c r="L16" s="35">
        <f ca="1">+SUMIF('Forecast-Peak_OffPeak-Nominal'!$A$4:$A$471,$A16,'Forecast-Peak_OffPeak-Nominal'!M$4:M$183)/COUNTIF('Forecast-Peak_OffPeak-Nominal'!$A$4:$A$471,$A16)</f>
        <v>38.385833333333331</v>
      </c>
      <c r="M16" s="36">
        <f ca="1">+SUMIF('Forecast-Peak_OffPeak-Nominal'!$A$4:$A$471,$A16,'Forecast-Peak_OffPeak-Nominal'!N$4:N$183)/COUNTIF('Forecast-Peak_OffPeak-Nominal'!$A$4:$A$471,$A16)</f>
        <v>28.324166666666667</v>
      </c>
      <c r="O16" s="34">
        <f ca="1">+SUMIF('Forecast-Peak_OffPeak-Nominal'!$A$4:$A$363,$A16,'Forecast-Peak_OffPeak-Nominal'!P$4:P$183)/COUNTIF('Forecast-Peak_OffPeak-Nominal'!$A$4:$A$363,$A16)</f>
        <v>90.614961556618866</v>
      </c>
      <c r="P16" s="35">
        <f ca="1">+SUMIF('Forecast-Peak_OffPeak-Nominal'!$A$4:$A$363,$A16,'Forecast-Peak_OffPeak-Nominal'!Q$4:Q$183)/COUNTIF('Forecast-Peak_OffPeak-Nominal'!$A$4:$A$363,$A16)</f>
        <v>90.614961556618866</v>
      </c>
      <c r="Q16" s="35">
        <f ca="1">+SUMIF('Forecast-Peak_OffPeak-Nominal'!$A$4:$A$363,$A16,'Forecast-Peak_OffPeak-Nominal'!R$4:R$183)/COUNTIF('Forecast-Peak_OffPeak-Nominal'!$A$4:$A$363,$A16)</f>
        <v>106.90303987441099</v>
      </c>
      <c r="R16" s="35">
        <f ca="1">+SUMIF('Forecast-Peak_OffPeak-Nominal'!$A$4:$A$363,$A16,'Forecast-Peak_OffPeak-Nominal'!S$4:S$183)/COUNTIF('Forecast-Peak_OffPeak-Nominal'!$A$4:$A$363,$A16)</f>
        <v>90.614961556618866</v>
      </c>
      <c r="S16" s="35">
        <f ca="1">+SUMIF('Forecast-Peak_OffPeak-Nominal'!$A$4:$A$363,$A16,'Forecast-Peak_OffPeak-Nominal'!T$4:T$183)/COUNTIF('Forecast-Peak_OffPeak-Nominal'!$A$4:$A$363,$A16)</f>
        <v>61.704270451436749</v>
      </c>
      <c r="T16" s="35">
        <f ca="1">+SUMIF('Forecast-Peak_OffPeak-Nominal'!$A$4:$A$363,$A16,'Forecast-Peak_OffPeak-Nominal'!U$4:U$183)/COUNTIF('Forecast-Peak_OffPeak-Nominal'!$A$4:$A$363,$A16)</f>
        <v>68.46808357874356</v>
      </c>
      <c r="U16" s="35">
        <f ca="1">+SUMIF('Forecast-Peak_OffPeak-Nominal'!$A$4:$A$363,$A16,'Forecast-Peak_OffPeak-Nominal'!V$4:V$183)/COUNTIF('Forecast-Peak_OffPeak-Nominal'!$A$4:$A$363,$A16)</f>
        <v>55.05102512194312</v>
      </c>
      <c r="V16" s="35">
        <f ca="1">+SUMIF('Forecast-Peak_OffPeak-Nominal'!$A$4:$A$363,$A16,'Forecast-Peak_OffPeak-Nominal'!W$4:W$183)/COUNTIF('Forecast-Peak_OffPeak-Nominal'!$A$4:$A$363,$A16)</f>
        <v>16.628043018657007</v>
      </c>
      <c r="W16" s="35">
        <f ca="1">+SUMIF('Forecast-Peak_OffPeak-Nominal'!$A$4:$A$363,$A16,'Forecast-Peak_OffPeak-Nominal'!X$4:X$183)/COUNTIF('Forecast-Peak_OffPeak-Nominal'!$A$4:$A$363,$A16)</f>
        <v>16.628043018657007</v>
      </c>
      <c r="X16" s="36">
        <f ca="1">+SUMIF('Forecast-Peak_OffPeak-Nominal'!$A$4:$A$363,$A16,'Forecast-Peak_OffPeak-Nominal'!Y$4:Y$183)/COUNTIF('Forecast-Peak_OffPeak-Nominal'!$A$4:$A$363,$A16)</f>
        <v>56.764637303849007</v>
      </c>
      <c r="Z16" s="34">
        <f ca="1">+SUMIF('Forecast-Peak_OffPeak-Nominal'!$A$4:$A$363,$A16,'Forecast-Peak_OffPeak-Nominal'!AA$4:AA$183)/COUNTIF('Forecast-Peak_OffPeak-Nominal'!$A$4:$A$363,$A16)</f>
        <v>4.597500000000001</v>
      </c>
      <c r="AA16" s="35">
        <f ca="1">+SUMIF('Forecast-Peak_OffPeak-Nominal'!$A$4:$A$363,$A16,'Forecast-Peak_OffPeak-Nominal'!AB$4:AB$183)/COUNTIF('Forecast-Peak_OffPeak-Nominal'!$A$4:$A$363,$A16)</f>
        <v>3.9558333333333326</v>
      </c>
      <c r="AB16" s="35">
        <f ca="1">+SUMIF('Forecast-Peak_OffPeak-Nominal'!$A$4:$A$363,$A16,'Forecast-Peak_OffPeak-Nominal'!AC$4:AC$183)/COUNTIF('Forecast-Peak_OffPeak-Nominal'!$A$4:$A$363,$A16)</f>
        <v>3.7533333333333334</v>
      </c>
      <c r="AC16" s="35">
        <f ca="1">+SUMIF('Forecast-Peak_OffPeak-Nominal'!$A$4:$A$363,$A16,'Forecast-Peak_OffPeak-Nominal'!AD$4:AD$183)/COUNTIF('Forecast-Peak_OffPeak-Nominal'!$A$4:$A$363,$A16)</f>
        <v>4.230833333333333</v>
      </c>
      <c r="AD16" s="35">
        <f ca="1">+SUMIF('Forecast-Peak_OffPeak-Nominal'!$A$4:$A$363,$A16,'Forecast-Peak_OffPeak-Nominal'!AE$4:AE$183)/COUNTIF('Forecast-Peak_OffPeak-Nominal'!$A$4:$A$363,$A16)</f>
        <v>4.5158333333333323</v>
      </c>
      <c r="AE16" s="35">
        <f ca="1">+SUMIF('Forecast-Peak_OffPeak-Nominal'!$A$4:$A$363,$A16,'Forecast-Peak_OffPeak-Nominal'!AF$4:AF$183)/COUNTIF('Forecast-Peak_OffPeak-Nominal'!$A$4:$A$363,$A16)</f>
        <v>4.1049999999999995</v>
      </c>
      <c r="AF16" s="36">
        <f ca="1">+SUMIF('Forecast-Peak_OffPeak-Nominal'!$A$4:$A$363,$A16,'Forecast-Peak_OffPeak-Nominal'!AG$4:AG$183)/COUNTIF('Forecast-Peak_OffPeak-Nominal'!$A$4:$A$363,$A16)</f>
        <v>0.34747869259499925</v>
      </c>
      <c r="AG16" s="14">
        <f ca="1">+SUMIF('Forecast-Peak_OffPeak-Nominal'!$A$4:$A$363,$A16,'Forecast-Peak_OffPeak-Nominal'!AH$4:AH$183)/COUNTIF('Forecast-Peak_OffPeak-Nominal'!$A$4:$A$363,$A16)</f>
        <v>0</v>
      </c>
      <c r="AH16" s="37">
        <f>AH15*(1+VLOOKUP($A16,GDP!A$8:D$42,3,0))</f>
        <v>1.2678634775579984</v>
      </c>
      <c r="AJ16" s="38">
        <v>0</v>
      </c>
      <c r="AK16" s="39">
        <v>0</v>
      </c>
      <c r="AL16" s="39">
        <v>0</v>
      </c>
      <c r="AM16" s="36">
        <v>0</v>
      </c>
      <c r="AO16" s="34">
        <f ca="1">+SUMIF('Forecast-Peak_OffPeak-Nominal'!$A$4:$A$363,$A16,'Forecast-Peak_OffPeak-Nominal'!AR$4:AR$183)/COUNTIF('Forecast-Peak_OffPeak-Nominal'!$A$4:$A$363,$A16)</f>
        <v>8.9477632077390812</v>
      </c>
      <c r="AP16" s="35">
        <f ca="1">+SUMIF('Forecast-Peak_OffPeak-Nominal'!$A$4:$A$363,$A16,'Forecast-Peak_OffPeak-Nominal'!AS$4:AS$183)/COUNTIF('Forecast-Peak_OffPeak-Nominal'!$A$4:$A$363,$A16)</f>
        <v>8.2319314150221725</v>
      </c>
      <c r="AQ16" s="35">
        <f ca="1">+SUMIF('Forecast-Peak_OffPeak-Nominal'!$A$4:$A$471,$A16,'Forecast-Peak_OffPeak-Nominal'!AU$4:AU$183)/COUNTIF('Forecast-Peak_OffPeak-Nominal'!$A$4:$A$471,$A16)</f>
        <v>8.7015705494237192</v>
      </c>
      <c r="AR16" s="35">
        <f ca="1">+SUMIF('Forecast-Peak_OffPeak-Nominal'!$A$4:$A$471,$A16,'Forecast-Peak_OffPeak-Nominal'!AV$4:AV$183)/COUNTIF('Forecast-Peak_OffPeak-Nominal'!$A$4:$A$471,$A16)</f>
        <v>8.7892352062381782</v>
      </c>
      <c r="AS16" s="36">
        <f ca="1">+SUMIF('Forecast-Peak_OffPeak-Nominal'!$A$4:$A$471,$A16,'Forecast-Peak_OffPeak-Nominal'!AW$4:AW$183)/COUNTIF('Forecast-Peak_OffPeak-Nominal'!$A$4:$A$471,$A16)</f>
        <v>9.2302811565863525</v>
      </c>
      <c r="AU16" s="34">
        <f>AVERAGEIF('Forecast-Peak_OffPeak-Nominal'!$A$4:$A$363,$A16,'Forecast-Peak_OffPeak-Nominal'!AY$4:AY$363)</f>
        <v>240.60657405623638</v>
      </c>
      <c r="AV16" s="36">
        <f>AVERAGEIF('Forecast-Peak_OffPeak-Nominal'!$A$4:$A$363,$A16,'Forecast-Peak_OffPeak-Nominal'!AZ$4:AZ$363)</f>
        <v>101.44500000000001</v>
      </c>
      <c r="AX16" s="37">
        <v>13.4</v>
      </c>
      <c r="AZ16" s="41">
        <f>VLOOKUP($A16,GDP!$A$8:$D$42,3,0)</f>
        <v>2.2144427150158612E-2</v>
      </c>
    </row>
    <row r="17" spans="1:52" ht="15" x14ac:dyDescent="0.25">
      <c r="A17" s="33">
        <f t="shared" si="0"/>
        <v>2034</v>
      </c>
      <c r="B17" s="34">
        <f ca="1">+SUMIF('Forecast-Peak_OffPeak-Nominal'!$A$4:$A$363,$A17,'Forecast-Peak_OffPeak-Nominal'!C$4:C$183)/COUNTIF('Forecast-Peak_OffPeak-Nominal'!$A$4:$A$363,$A17)</f>
        <v>35.860833333333332</v>
      </c>
      <c r="C17" s="35">
        <f ca="1">+SUMIF('Forecast-Peak_OffPeak-Nominal'!$A$4:$A$363,$A17,'Forecast-Peak_OffPeak-Nominal'!D$4:D$183)/COUNTIF('Forecast-Peak_OffPeak-Nominal'!$A$4:$A$363,$A17)</f>
        <v>31.397499999999997</v>
      </c>
      <c r="D17" s="35">
        <f ca="1">+SUMIF('Forecast-Peak_OffPeak-Nominal'!$A$4:$A$363,$A17,'Forecast-Peak_OffPeak-Nominal'!E$4:E$183)/COUNTIF('Forecast-Peak_OffPeak-Nominal'!$A$4:$A$363,$A17)</f>
        <v>34.478333333333332</v>
      </c>
      <c r="E17" s="35">
        <f ca="1">+SUMIF('Forecast-Peak_OffPeak-Nominal'!$A$4:$A$363,$A17,'Forecast-Peak_OffPeak-Nominal'!F$4:F$183)/COUNTIF('Forecast-Peak_OffPeak-Nominal'!$A$4:$A$363,$A17)</f>
        <v>29.706666666666663</v>
      </c>
      <c r="F17" s="35">
        <f ca="1">+SUMIF('Forecast-Peak_OffPeak-Nominal'!$A$4:$A$363,$A17,'Forecast-Peak_OffPeak-Nominal'!G$4:G$183)/COUNTIF('Forecast-Peak_OffPeak-Nominal'!$A$4:$A$363,$A17)</f>
        <v>34.684166666666663</v>
      </c>
      <c r="G17" s="35">
        <f ca="1">+SUMIF('Forecast-Peak_OffPeak-Nominal'!$A$4:$A$363,$A17,'Forecast-Peak_OffPeak-Nominal'!H$4:H$183)/COUNTIF('Forecast-Peak_OffPeak-Nominal'!$A$4:$A$363,$A17)</f>
        <v>29.686666666666664</v>
      </c>
      <c r="H17" s="35">
        <f ca="1">+SUMIF('Forecast-Peak_OffPeak-Nominal'!$A$4:$A$471,$A17,'Forecast-Peak_OffPeak-Nominal'!I$4:I$183)/COUNTIF('Forecast-Peak_OffPeak-Nominal'!$A$4:$A$471,$A17)</f>
        <v>39.865833333333335</v>
      </c>
      <c r="I17" s="35">
        <f ca="1">+SUMIF('Forecast-Peak_OffPeak-Nominal'!$A$4:$A$471,$A17,'Forecast-Peak_OffPeak-Nominal'!J$4:J$183)/COUNTIF('Forecast-Peak_OffPeak-Nominal'!$A$4:$A$471,$A17)</f>
        <v>30.310833333333331</v>
      </c>
      <c r="J17" s="35">
        <f ca="1">+SUMIF('Forecast-Peak_OffPeak-Nominal'!$A$4:$A$471,$A17,'Forecast-Peak_OffPeak-Nominal'!K$4:K$183)/COUNTIF('Forecast-Peak_OffPeak-Nominal'!$A$4:$A$471,$A17)</f>
        <v>40.342500000000008</v>
      </c>
      <c r="K17" s="35">
        <f ca="1">+SUMIF('Forecast-Peak_OffPeak-Nominal'!$A$4:$A$471,$A17,'Forecast-Peak_OffPeak-Nominal'!L$4:L$183)/COUNTIF('Forecast-Peak_OffPeak-Nominal'!$A$4:$A$471,$A17)</f>
        <v>30.5275</v>
      </c>
      <c r="L17" s="35">
        <f ca="1">+SUMIF('Forecast-Peak_OffPeak-Nominal'!$A$4:$A$471,$A17,'Forecast-Peak_OffPeak-Nominal'!M$4:M$183)/COUNTIF('Forecast-Peak_OffPeak-Nominal'!$A$4:$A$471,$A17)</f>
        <v>39.235833333333339</v>
      </c>
      <c r="M17" s="36">
        <f ca="1">+SUMIF('Forecast-Peak_OffPeak-Nominal'!$A$4:$A$471,$A17,'Forecast-Peak_OffPeak-Nominal'!N$4:N$183)/COUNTIF('Forecast-Peak_OffPeak-Nominal'!$A$4:$A$471,$A17)</f>
        <v>29.433333333333334</v>
      </c>
      <c r="O17" s="34">
        <f ca="1">+SUMIF('Forecast-Peak_OffPeak-Nominal'!$A$4:$A$363,$A17,'Forecast-Peak_OffPeak-Nominal'!P$4:P$183)/COUNTIF('Forecast-Peak_OffPeak-Nominal'!$A$4:$A$363,$A17)</f>
        <v>93.761580123846116</v>
      </c>
      <c r="P17" s="35">
        <f ca="1">+SUMIF('Forecast-Peak_OffPeak-Nominal'!$A$4:$A$363,$A17,'Forecast-Peak_OffPeak-Nominal'!Q$4:Q$183)/COUNTIF('Forecast-Peak_OffPeak-Nominal'!$A$4:$A$363,$A17)</f>
        <v>93.761580123846116</v>
      </c>
      <c r="Q17" s="35">
        <f ca="1">+SUMIF('Forecast-Peak_OffPeak-Nominal'!$A$4:$A$363,$A17,'Forecast-Peak_OffPeak-Nominal'!R$4:R$183)/COUNTIF('Forecast-Peak_OffPeak-Nominal'!$A$4:$A$363,$A17)</f>
        <v>110.3503665086016</v>
      </c>
      <c r="R17" s="35">
        <f ca="1">+SUMIF('Forecast-Peak_OffPeak-Nominal'!$A$4:$A$363,$A17,'Forecast-Peak_OffPeak-Nominal'!S$4:S$183)/COUNTIF('Forecast-Peak_OffPeak-Nominal'!$A$4:$A$363,$A17)</f>
        <v>93.761580123846116</v>
      </c>
      <c r="S17" s="35">
        <f ca="1">+SUMIF('Forecast-Peak_OffPeak-Nominal'!$A$4:$A$363,$A17,'Forecast-Peak_OffPeak-Nominal'!T$4:T$183)/COUNTIF('Forecast-Peak_OffPeak-Nominal'!$A$4:$A$363,$A17)</f>
        <v>62.283633172562695</v>
      </c>
      <c r="T17" s="35">
        <f ca="1">+SUMIF('Forecast-Peak_OffPeak-Nominal'!$A$4:$A$363,$A17,'Forecast-Peak_OffPeak-Nominal'!U$4:U$183)/COUNTIF('Forecast-Peak_OffPeak-Nominal'!$A$4:$A$363,$A17)</f>
        <v>68.811158476805744</v>
      </c>
      <c r="U17" s="35">
        <f ca="1">+SUMIF('Forecast-Peak_OffPeak-Nominal'!$A$4:$A$363,$A17,'Forecast-Peak_OffPeak-Nominal'!V$4:V$183)/COUNTIF('Forecast-Peak_OffPeak-Nominal'!$A$4:$A$363,$A17)</f>
        <v>56.163281293856897</v>
      </c>
      <c r="V17" s="35">
        <f ca="1">+SUMIF('Forecast-Peak_OffPeak-Nominal'!$A$4:$A$363,$A17,'Forecast-Peak_OffPeak-Nominal'!W$4:W$183)/COUNTIF('Forecast-Peak_OffPeak-Nominal'!$A$4:$A$363,$A17)</f>
        <v>17.099707186646494</v>
      </c>
      <c r="W17" s="35">
        <f ca="1">+SUMIF('Forecast-Peak_OffPeak-Nominal'!$A$4:$A$363,$A17,'Forecast-Peak_OffPeak-Nominal'!X$4:X$183)/COUNTIF('Forecast-Peak_OffPeak-Nominal'!$A$4:$A$363,$A17)</f>
        <v>17.099707186646494</v>
      </c>
      <c r="X17" s="36">
        <f ca="1">+SUMIF('Forecast-Peak_OffPeak-Nominal'!$A$4:$A$363,$A17,'Forecast-Peak_OffPeak-Nominal'!Y$4:Y$183)/COUNTIF('Forecast-Peak_OffPeak-Nominal'!$A$4:$A$363,$A17)</f>
        <v>57.988149303274362</v>
      </c>
      <c r="Z17" s="34">
        <f ca="1">+SUMIF('Forecast-Peak_OffPeak-Nominal'!$A$4:$A$363,$A17,'Forecast-Peak_OffPeak-Nominal'!AA$4:AA$183)/COUNTIF('Forecast-Peak_OffPeak-Nominal'!$A$4:$A$363,$A17)</f>
        <v>4.7666666666666657</v>
      </c>
      <c r="AA17" s="35">
        <f ca="1">+SUMIF('Forecast-Peak_OffPeak-Nominal'!$A$4:$A$363,$A17,'Forecast-Peak_OffPeak-Nominal'!AB$4:AB$183)/COUNTIF('Forecast-Peak_OffPeak-Nominal'!$A$4:$A$363,$A17)</f>
        <v>4.1116666666666672</v>
      </c>
      <c r="AB17" s="35">
        <f ca="1">+SUMIF('Forecast-Peak_OffPeak-Nominal'!$A$4:$A$363,$A17,'Forecast-Peak_OffPeak-Nominal'!AC$4:AC$183)/COUNTIF('Forecast-Peak_OffPeak-Nominal'!$A$4:$A$363,$A17)</f>
        <v>3.9008333333333329</v>
      </c>
      <c r="AC17" s="35">
        <f ca="1">+SUMIF('Forecast-Peak_OffPeak-Nominal'!$A$4:$A$363,$A17,'Forecast-Peak_OffPeak-Nominal'!AD$4:AD$183)/COUNTIF('Forecast-Peak_OffPeak-Nominal'!$A$4:$A$363,$A17)</f>
        <v>4.3875000000000002</v>
      </c>
      <c r="AD17" s="35">
        <f ca="1">+SUMIF('Forecast-Peak_OffPeak-Nominal'!$A$4:$A$363,$A17,'Forecast-Peak_OffPeak-Nominal'!AE$4:AE$183)/COUNTIF('Forecast-Peak_OffPeak-Nominal'!$A$4:$A$363,$A17)</f>
        <v>4.6858333333333331</v>
      </c>
      <c r="AE17" s="35">
        <f ca="1">+SUMIF('Forecast-Peak_OffPeak-Nominal'!$A$4:$A$363,$A17,'Forecast-Peak_OffPeak-Nominal'!AF$4:AF$183)/COUNTIF('Forecast-Peak_OffPeak-Nominal'!$A$4:$A$363,$A17)</f>
        <v>4.2433333333333341</v>
      </c>
      <c r="AF17" s="36">
        <f ca="1">+SUMIF('Forecast-Peak_OffPeak-Nominal'!$A$4:$A$363,$A17,'Forecast-Peak_OffPeak-Nominal'!AG$4:AG$183)/COUNTIF('Forecast-Peak_OffPeak-Nominal'!$A$4:$A$363,$A17)</f>
        <v>0.35414575582529256</v>
      </c>
      <c r="AG17" s="14">
        <f ca="1">+SUMIF('Forecast-Peak_OffPeak-Nominal'!$A$4:$A$363,$A17,'Forecast-Peak_OffPeak-Nominal'!AH$4:AH$183)/COUNTIF('Forecast-Peak_OffPeak-Nominal'!$A$4:$A$363,$A17)</f>
        <v>0</v>
      </c>
      <c r="AH17" s="37">
        <f>AH16*(1+VLOOKUP($A17,GDP!A$8:D$42,3,0))</f>
        <v>1.295410413389823</v>
      </c>
      <c r="AJ17" s="38">
        <v>0</v>
      </c>
      <c r="AK17" s="39">
        <v>0</v>
      </c>
      <c r="AL17" s="39">
        <v>0</v>
      </c>
      <c r="AM17" s="36">
        <v>0</v>
      </c>
      <c r="AO17" s="34">
        <f ca="1">+SUMIF('Forecast-Peak_OffPeak-Nominal'!$A$4:$A$363,$A17,'Forecast-Peak_OffPeak-Nominal'!AR$4:AR$183)/COUNTIF('Forecast-Peak_OffPeak-Nominal'!$A$4:$A$363,$A17)</f>
        <v>8.77264550384748</v>
      </c>
      <c r="AP17" s="35">
        <f ca="1">+SUMIF('Forecast-Peak_OffPeak-Nominal'!$A$4:$A$363,$A17,'Forecast-Peak_OffPeak-Nominal'!AS$4:AS$183)/COUNTIF('Forecast-Peak_OffPeak-Nominal'!$A$4:$A$363,$A17)</f>
        <v>8.1773818683328763</v>
      </c>
      <c r="AQ17" s="35">
        <f ca="1">+SUMIF('Forecast-Peak_OffPeak-Nominal'!$A$4:$A$471,$A17,'Forecast-Peak_OffPeak-Nominal'!AU$4:AU$183)/COUNTIF('Forecast-Peak_OffPeak-Nominal'!$A$4:$A$471,$A17)</f>
        <v>8.5469232326294051</v>
      </c>
      <c r="AR17" s="35">
        <f ca="1">+SUMIF('Forecast-Peak_OffPeak-Nominal'!$A$4:$A$471,$A17,'Forecast-Peak_OffPeak-Nominal'!AV$4:AV$183)/COUNTIF('Forecast-Peak_OffPeak-Nominal'!$A$4:$A$471,$A17)</f>
        <v>8.6510535426915336</v>
      </c>
      <c r="AS17" s="36">
        <f ca="1">+SUMIF('Forecast-Peak_OffPeak-Nominal'!$A$4:$A$471,$A17,'Forecast-Peak_OffPeak-Nominal'!AW$4:AW$183)/COUNTIF('Forecast-Peak_OffPeak-Nominal'!$A$4:$A$471,$A17)</f>
        <v>9.0818259940011981</v>
      </c>
      <c r="AU17" s="34">
        <f>AVERAGEIF('Forecast-Peak_OffPeak-Nominal'!$A$4:$A$363,$A17,'Forecast-Peak_OffPeak-Nominal'!AY$4:AY$363)</f>
        <v>245.28163708653616</v>
      </c>
      <c r="AV17" s="36">
        <f>AVERAGEIF('Forecast-Peak_OffPeak-Nominal'!$A$4:$A$363,$A17,'Forecast-Peak_OffPeak-Nominal'!AZ$4:AZ$363)</f>
        <v>119</v>
      </c>
      <c r="AX17" s="37">
        <v>12.2</v>
      </c>
      <c r="AZ17" s="41">
        <f>VLOOKUP($A17,GDP!$A$8:$D$42,3,0)</f>
        <v>2.1727052099396484E-2</v>
      </c>
    </row>
    <row r="18" spans="1:52" ht="15" x14ac:dyDescent="0.25">
      <c r="A18" s="33">
        <f t="shared" si="0"/>
        <v>2035</v>
      </c>
      <c r="B18" s="34">
        <f ca="1">+SUMIF('Forecast-Peak_OffPeak-Nominal'!$A$4:$A$363,$A18,'Forecast-Peak_OffPeak-Nominal'!C$4:C$183)/COUNTIF('Forecast-Peak_OffPeak-Nominal'!$A$4:$A$363,$A18)</f>
        <v>36.664999999999999</v>
      </c>
      <c r="C18" s="35">
        <f ca="1">+SUMIF('Forecast-Peak_OffPeak-Nominal'!$A$4:$A$363,$A18,'Forecast-Peak_OffPeak-Nominal'!D$4:D$183)/COUNTIF('Forecast-Peak_OffPeak-Nominal'!$A$4:$A$363,$A18)</f>
        <v>32.165833333333332</v>
      </c>
      <c r="D18" s="35">
        <f ca="1">+SUMIF('Forecast-Peak_OffPeak-Nominal'!$A$4:$A$363,$A18,'Forecast-Peak_OffPeak-Nominal'!E$4:E$183)/COUNTIF('Forecast-Peak_OffPeak-Nominal'!$A$4:$A$363,$A18)</f>
        <v>35.202499999999993</v>
      </c>
      <c r="E18" s="35">
        <f ca="1">+SUMIF('Forecast-Peak_OffPeak-Nominal'!$A$4:$A$363,$A18,'Forecast-Peak_OffPeak-Nominal'!F$4:F$183)/COUNTIF('Forecast-Peak_OffPeak-Nominal'!$A$4:$A$363,$A18)</f>
        <v>30.434999999999999</v>
      </c>
      <c r="F18" s="35">
        <f ca="1">+SUMIF('Forecast-Peak_OffPeak-Nominal'!$A$4:$A$363,$A18,'Forecast-Peak_OffPeak-Nominal'!G$4:G$183)/COUNTIF('Forecast-Peak_OffPeak-Nominal'!$A$4:$A$363,$A18)</f>
        <v>35.434999999999995</v>
      </c>
      <c r="G18" s="35">
        <f ca="1">+SUMIF('Forecast-Peak_OffPeak-Nominal'!$A$4:$A$363,$A18,'Forecast-Peak_OffPeak-Nominal'!H$4:H$183)/COUNTIF('Forecast-Peak_OffPeak-Nominal'!$A$4:$A$363,$A18)</f>
        <v>30.445833333333336</v>
      </c>
      <c r="H18" s="35">
        <f ca="1">+SUMIF('Forecast-Peak_OffPeak-Nominal'!$A$4:$A$471,$A18,'Forecast-Peak_OffPeak-Nominal'!I$4:I$183)/COUNTIF('Forecast-Peak_OffPeak-Nominal'!$A$4:$A$471,$A18)</f>
        <v>41.431666666666665</v>
      </c>
      <c r="I18" s="35">
        <f ca="1">+SUMIF('Forecast-Peak_OffPeak-Nominal'!$A$4:$A$471,$A18,'Forecast-Peak_OffPeak-Nominal'!J$4:J$183)/COUNTIF('Forecast-Peak_OffPeak-Nominal'!$A$4:$A$471,$A18)</f>
        <v>30.761666666666667</v>
      </c>
      <c r="J18" s="35">
        <f ca="1">+SUMIF('Forecast-Peak_OffPeak-Nominal'!$A$4:$A$471,$A18,'Forecast-Peak_OffPeak-Nominal'!K$4:K$183)/COUNTIF('Forecast-Peak_OffPeak-Nominal'!$A$4:$A$471,$A18)</f>
        <v>41.914999999999999</v>
      </c>
      <c r="K18" s="35">
        <f ca="1">+SUMIF('Forecast-Peak_OffPeak-Nominal'!$A$4:$A$471,$A18,'Forecast-Peak_OffPeak-Nominal'!L$4:L$183)/COUNTIF('Forecast-Peak_OffPeak-Nominal'!$A$4:$A$471,$A18)</f>
        <v>30.985833333333332</v>
      </c>
      <c r="L18" s="35">
        <f ca="1">+SUMIF('Forecast-Peak_OffPeak-Nominal'!$A$4:$A$471,$A18,'Forecast-Peak_OffPeak-Nominal'!M$4:M$183)/COUNTIF('Forecast-Peak_OffPeak-Nominal'!$A$4:$A$471,$A18)</f>
        <v>40.81333333333334</v>
      </c>
      <c r="M18" s="36">
        <f ca="1">+SUMIF('Forecast-Peak_OffPeak-Nominal'!$A$4:$A$471,$A18,'Forecast-Peak_OffPeak-Nominal'!N$4:N$183)/COUNTIF('Forecast-Peak_OffPeak-Nominal'!$A$4:$A$471,$A18)</f>
        <v>29.886666666666667</v>
      </c>
      <c r="O18" s="34">
        <f ca="1">+SUMIF('Forecast-Peak_OffPeak-Nominal'!$A$4:$A$363,$A18,'Forecast-Peak_OffPeak-Nominal'!P$4:P$183)/COUNTIF('Forecast-Peak_OffPeak-Nominal'!$A$4:$A$363,$A18)</f>
        <v>96.916280422132274</v>
      </c>
      <c r="P18" s="35">
        <f ca="1">+SUMIF('Forecast-Peak_OffPeak-Nominal'!$A$4:$A$363,$A18,'Forecast-Peak_OffPeak-Nominal'!Q$4:Q$183)/COUNTIF('Forecast-Peak_OffPeak-Nominal'!$A$4:$A$363,$A18)</f>
        <v>96.916280422132274</v>
      </c>
      <c r="Q18" s="35">
        <f ca="1">+SUMIF('Forecast-Peak_OffPeak-Nominal'!$A$4:$A$363,$A18,'Forecast-Peak_OffPeak-Nominal'!R$4:R$183)/COUNTIF('Forecast-Peak_OffPeak-Nominal'!$A$4:$A$363,$A18)</f>
        <v>113.89431453577625</v>
      </c>
      <c r="R18" s="35">
        <f ca="1">+SUMIF('Forecast-Peak_OffPeak-Nominal'!$A$4:$A$363,$A18,'Forecast-Peak_OffPeak-Nominal'!S$4:S$183)/COUNTIF('Forecast-Peak_OffPeak-Nominal'!$A$4:$A$363,$A18)</f>
        <v>96.916280422132274</v>
      </c>
      <c r="S18" s="35">
        <f ca="1">+SUMIF('Forecast-Peak_OffPeak-Nominal'!$A$4:$A$363,$A18,'Forecast-Peak_OffPeak-Nominal'!T$4:T$183)/COUNTIF('Forecast-Peak_OffPeak-Nominal'!$A$4:$A$363,$A18)</f>
        <v>62.599366779406864</v>
      </c>
      <c r="T18" s="35">
        <f ca="1">+SUMIF('Forecast-Peak_OffPeak-Nominal'!$A$4:$A$363,$A18,'Forecast-Peak_OffPeak-Nominal'!U$4:U$183)/COUNTIF('Forecast-Peak_OffPeak-Nominal'!$A$4:$A$363,$A18)</f>
        <v>68.74354793030065</v>
      </c>
      <c r="U18" s="35">
        <f ca="1">+SUMIF('Forecast-Peak_OffPeak-Nominal'!$A$4:$A$363,$A18,'Forecast-Peak_OffPeak-Nominal'!V$4:V$183)/COUNTIF('Forecast-Peak_OffPeak-Nominal'!$A$4:$A$363,$A18)</f>
        <v>57.26879044174796</v>
      </c>
      <c r="V18" s="35">
        <f ca="1">+SUMIF('Forecast-Peak_OffPeak-Nominal'!$A$4:$A$363,$A18,'Forecast-Peak_OffPeak-Nominal'!W$4:W$183)/COUNTIF('Forecast-Peak_OffPeak-Nominal'!$A$4:$A$363,$A18)</f>
        <v>17.614768788589291</v>
      </c>
      <c r="W18" s="35">
        <f ca="1">+SUMIF('Forecast-Peak_OffPeak-Nominal'!$A$4:$A$363,$A18,'Forecast-Peak_OffPeak-Nominal'!X$4:X$183)/COUNTIF('Forecast-Peak_OffPeak-Nominal'!$A$4:$A$363,$A18)</f>
        <v>17.614768788589291</v>
      </c>
      <c r="X18" s="36">
        <f ca="1">+SUMIF('Forecast-Peak_OffPeak-Nominal'!$A$4:$A$363,$A18,'Forecast-Peak_OffPeak-Nominal'!Y$4:Y$183)/COUNTIF('Forecast-Peak_OffPeak-Nominal'!$A$4:$A$363,$A18)</f>
        <v>59.351218239420426</v>
      </c>
      <c r="Z18" s="34">
        <f ca="1">+SUMIF('Forecast-Peak_OffPeak-Nominal'!$A$4:$A$363,$A18,'Forecast-Peak_OffPeak-Nominal'!AA$4:AA$183)/COUNTIF('Forecast-Peak_OffPeak-Nominal'!$A$4:$A$363,$A18)</f>
        <v>4.8608333333333338</v>
      </c>
      <c r="AA18" s="35">
        <f ca="1">+SUMIF('Forecast-Peak_OffPeak-Nominal'!$A$4:$A$363,$A18,'Forecast-Peak_OffPeak-Nominal'!AB$4:AB$183)/COUNTIF('Forecast-Peak_OffPeak-Nominal'!$A$4:$A$363,$A18)</f>
        <v>4.1941666666666668</v>
      </c>
      <c r="AB18" s="35">
        <f ca="1">+SUMIF('Forecast-Peak_OffPeak-Nominal'!$A$4:$A$363,$A18,'Forecast-Peak_OffPeak-Nominal'!AC$4:AC$183)/COUNTIF('Forecast-Peak_OffPeak-Nominal'!$A$4:$A$363,$A18)</f>
        <v>3.980833333333333</v>
      </c>
      <c r="AC18" s="35">
        <f ca="1">+SUMIF('Forecast-Peak_OffPeak-Nominal'!$A$4:$A$363,$A18,'Forecast-Peak_OffPeak-Nominal'!AD$4:AD$183)/COUNTIF('Forecast-Peak_OffPeak-Nominal'!$A$4:$A$363,$A18)</f>
        <v>4.4716666666666667</v>
      </c>
      <c r="AD18" s="35">
        <f ca="1">+SUMIF('Forecast-Peak_OffPeak-Nominal'!$A$4:$A$363,$A18,'Forecast-Peak_OffPeak-Nominal'!AE$4:AE$183)/COUNTIF('Forecast-Peak_OffPeak-Nominal'!$A$4:$A$363,$A18)</f>
        <v>4.7774999999999999</v>
      </c>
      <c r="AE18" s="35">
        <f ca="1">+SUMIF('Forecast-Peak_OffPeak-Nominal'!$A$4:$A$363,$A18,'Forecast-Peak_OffPeak-Nominal'!AF$4:AF$183)/COUNTIF('Forecast-Peak_OffPeak-Nominal'!$A$4:$A$363,$A18)</f>
        <v>4.310833333333334</v>
      </c>
      <c r="AF18" s="36">
        <f ca="1">+SUMIF('Forecast-Peak_OffPeak-Nominal'!$A$4:$A$363,$A18,'Forecast-Peak_OffPeak-Nominal'!AG$4:AG$183)/COUNTIF('Forecast-Peak_OffPeak-Nominal'!$A$4:$A$363,$A18)</f>
        <v>0.36084236449901352</v>
      </c>
      <c r="AG18" s="14">
        <f ca="1">+SUMIF('Forecast-Peak_OffPeak-Nominal'!$A$4:$A$363,$A18,'Forecast-Peak_OffPeak-Nominal'!AH$4:AH$183)/COUNTIF('Forecast-Peak_OffPeak-Nominal'!$A$4:$A$363,$A18)</f>
        <v>0</v>
      </c>
      <c r="AH18" s="37">
        <f>AH17*(1+VLOOKUP($A18,GDP!A$8:D$42,3,0))</f>
        <v>1.3236201976198858</v>
      </c>
      <c r="AJ18" s="38">
        <v>0</v>
      </c>
      <c r="AK18" s="39">
        <v>0</v>
      </c>
      <c r="AL18" s="39">
        <v>0</v>
      </c>
      <c r="AM18" s="36">
        <v>0</v>
      </c>
      <c r="AO18" s="34">
        <f ca="1">+SUMIF('Forecast-Peak_OffPeak-Nominal'!$A$4:$A$363,$A18,'Forecast-Peak_OffPeak-Nominal'!AR$4:AR$183)/COUNTIF('Forecast-Peak_OffPeak-Nominal'!$A$4:$A$363,$A18)</f>
        <v>8.7939799118329702</v>
      </c>
      <c r="AP18" s="35">
        <f ca="1">+SUMIF('Forecast-Peak_OffPeak-Nominal'!$A$4:$A$363,$A18,'Forecast-Peak_OffPeak-Nominal'!AS$4:AS$183)/COUNTIF('Forecast-Peak_OffPeak-Nominal'!$A$4:$A$363,$A18)</f>
        <v>8.2174326924588446</v>
      </c>
      <c r="AQ18" s="35">
        <f ca="1">+SUMIF('Forecast-Peak_OffPeak-Nominal'!$A$4:$A$471,$A18,'Forecast-Peak_OffPeak-Nominal'!AU$4:AU$183)/COUNTIF('Forecast-Peak_OffPeak-Nominal'!$A$4:$A$471,$A18)</f>
        <v>8.7159312333291528</v>
      </c>
      <c r="AR18" s="35">
        <f ca="1">+SUMIF('Forecast-Peak_OffPeak-Nominal'!$A$4:$A$471,$A18,'Forecast-Peak_OffPeak-Nominal'!AV$4:AV$183)/COUNTIF('Forecast-Peak_OffPeak-Nominal'!$A$4:$A$471,$A18)</f>
        <v>8.8199336978446379</v>
      </c>
      <c r="AS18" s="36">
        <f ca="1">+SUMIF('Forecast-Peak_OffPeak-Nominal'!$A$4:$A$471,$A18,'Forecast-Peak_OffPeak-Nominal'!AW$4:AW$183)/COUNTIF('Forecast-Peak_OffPeak-Nominal'!$A$4:$A$471,$A18)</f>
        <v>9.2847269559708199</v>
      </c>
      <c r="AU18" s="34">
        <f>AVERAGEIF('Forecast-Peak_OffPeak-Nominal'!$A$4:$A$363,$A18,'Forecast-Peak_OffPeak-Nominal'!AY$4:AY$363)</f>
        <v>249.98811679350726</v>
      </c>
      <c r="AV18" s="36">
        <f>AVERAGEIF('Forecast-Peak_OffPeak-Nominal'!$A$4:$A$363,$A18,'Forecast-Peak_OffPeak-Nominal'!AZ$4:AZ$363)</f>
        <v>137.36999999999998</v>
      </c>
      <c r="AX18" s="37">
        <v>11</v>
      </c>
      <c r="AZ18" s="41">
        <f>VLOOKUP($A18,GDP!$A$8:$D$42,3,0)</f>
        <v>2.1776715655885143E-2</v>
      </c>
    </row>
    <row r="19" spans="1:52" ht="15" x14ac:dyDescent="0.25">
      <c r="A19" s="33">
        <f t="shared" si="0"/>
        <v>2036</v>
      </c>
      <c r="B19" s="34">
        <f ca="1">+SUMIF('Forecast-Peak_OffPeak-Nominal'!$A$4:$A$363,$A19,'Forecast-Peak_OffPeak-Nominal'!C$4:C$183)/COUNTIF('Forecast-Peak_OffPeak-Nominal'!$A$4:$A$363,$A19)</f>
        <v>37.19083333333333</v>
      </c>
      <c r="C19" s="35">
        <f ca="1">+SUMIF('Forecast-Peak_OffPeak-Nominal'!$A$4:$A$363,$A19,'Forecast-Peak_OffPeak-Nominal'!D$4:D$183)/COUNTIF('Forecast-Peak_OffPeak-Nominal'!$A$4:$A$363,$A19)</f>
        <v>32.831666666666656</v>
      </c>
      <c r="D19" s="35">
        <f ca="1">+SUMIF('Forecast-Peak_OffPeak-Nominal'!$A$4:$A$363,$A19,'Forecast-Peak_OffPeak-Nominal'!E$4:E$183)/COUNTIF('Forecast-Peak_OffPeak-Nominal'!$A$4:$A$363,$A19)</f>
        <v>35.770000000000003</v>
      </c>
      <c r="E19" s="35">
        <f ca="1">+SUMIF('Forecast-Peak_OffPeak-Nominal'!$A$4:$A$363,$A19,'Forecast-Peak_OffPeak-Nominal'!F$4:F$183)/COUNTIF('Forecast-Peak_OffPeak-Nominal'!$A$4:$A$363,$A19)</f>
        <v>31.07083333333334</v>
      </c>
      <c r="F19" s="35">
        <f ca="1">+SUMIF('Forecast-Peak_OffPeak-Nominal'!$A$4:$A$363,$A19,'Forecast-Peak_OffPeak-Nominal'!G$4:G$183)/COUNTIF('Forecast-Peak_OffPeak-Nominal'!$A$4:$A$363,$A19)</f>
        <v>35.967500000000001</v>
      </c>
      <c r="G19" s="35">
        <f ca="1">+SUMIF('Forecast-Peak_OffPeak-Nominal'!$A$4:$A$363,$A19,'Forecast-Peak_OffPeak-Nominal'!H$4:H$183)/COUNTIF('Forecast-Peak_OffPeak-Nominal'!$A$4:$A$363,$A19)</f>
        <v>31.040000000000003</v>
      </c>
      <c r="H19" s="35">
        <f ca="1">+SUMIF('Forecast-Peak_OffPeak-Nominal'!$A$4:$A$471,$A19,'Forecast-Peak_OffPeak-Nominal'!I$4:I$183)/COUNTIF('Forecast-Peak_OffPeak-Nominal'!$A$4:$A$471,$A19)</f>
        <v>43.468333333333334</v>
      </c>
      <c r="I19" s="35">
        <f ca="1">+SUMIF('Forecast-Peak_OffPeak-Nominal'!$A$4:$A$471,$A19,'Forecast-Peak_OffPeak-Nominal'!J$4:J$183)/COUNTIF('Forecast-Peak_OffPeak-Nominal'!$A$4:$A$471,$A19)</f>
        <v>31.625000000000004</v>
      </c>
      <c r="J19" s="35">
        <f ca="1">+SUMIF('Forecast-Peak_OffPeak-Nominal'!$A$4:$A$471,$A19,'Forecast-Peak_OffPeak-Nominal'!K$4:K$183)/COUNTIF('Forecast-Peak_OffPeak-Nominal'!$A$4:$A$471,$A19)</f>
        <v>44.080000000000005</v>
      </c>
      <c r="K19" s="35">
        <f ca="1">+SUMIF('Forecast-Peak_OffPeak-Nominal'!$A$4:$A$471,$A19,'Forecast-Peak_OffPeak-Nominal'!L$4:L$183)/COUNTIF('Forecast-Peak_OffPeak-Nominal'!$A$4:$A$471,$A19)</f>
        <v>31.907500000000002</v>
      </c>
      <c r="L19" s="35">
        <f ca="1">+SUMIF('Forecast-Peak_OffPeak-Nominal'!$A$4:$A$471,$A19,'Forecast-Peak_OffPeak-Nominal'!M$4:M$183)/COUNTIF('Forecast-Peak_OffPeak-Nominal'!$A$4:$A$471,$A19)</f>
        <v>42.905833333333327</v>
      </c>
      <c r="M19" s="36">
        <f ca="1">+SUMIF('Forecast-Peak_OffPeak-Nominal'!$A$4:$A$471,$A19,'Forecast-Peak_OffPeak-Nominal'!N$4:N$183)/COUNTIF('Forecast-Peak_OffPeak-Nominal'!$A$4:$A$471,$A19)</f>
        <v>30.760833333333338</v>
      </c>
      <c r="O19" s="34">
        <f ca="1">+SUMIF('Forecast-Peak_OffPeak-Nominal'!$A$4:$A$363,$A19,'Forecast-Peak_OffPeak-Nominal'!P$4:P$183)/COUNTIF('Forecast-Peak_OffPeak-Nominal'!$A$4:$A$363,$A19)</f>
        <v>100.13778056211726</v>
      </c>
      <c r="P19" s="35">
        <f ca="1">+SUMIF('Forecast-Peak_OffPeak-Nominal'!$A$4:$A$363,$A19,'Forecast-Peak_OffPeak-Nominal'!Q$4:Q$183)/COUNTIF('Forecast-Peak_OffPeak-Nominal'!$A$4:$A$363,$A19)</f>
        <v>100.13778056211726</v>
      </c>
      <c r="Q19" s="35">
        <f ca="1">+SUMIF('Forecast-Peak_OffPeak-Nominal'!$A$4:$A$363,$A19,'Forecast-Peak_OffPeak-Nominal'!R$4:R$183)/COUNTIF('Forecast-Peak_OffPeak-Nominal'!$A$4:$A$363,$A19)</f>
        <v>117.58416812173749</v>
      </c>
      <c r="R19" s="35">
        <f ca="1">+SUMIF('Forecast-Peak_OffPeak-Nominal'!$A$4:$A$363,$A19,'Forecast-Peak_OffPeak-Nominal'!S$4:S$183)/COUNTIF('Forecast-Peak_OffPeak-Nominal'!$A$4:$A$363,$A19)</f>
        <v>100.13778056211726</v>
      </c>
      <c r="S19" s="35">
        <f ca="1">+SUMIF('Forecast-Peak_OffPeak-Nominal'!$A$4:$A$363,$A19,'Forecast-Peak_OffPeak-Nominal'!T$4:T$183)/COUNTIF('Forecast-Peak_OffPeak-Nominal'!$A$4:$A$363,$A19)</f>
        <v>63.471007490000808</v>
      </c>
      <c r="T19" s="35">
        <f ca="1">+SUMIF('Forecast-Peak_OffPeak-Nominal'!$A$4:$A$363,$A19,'Forecast-Peak_OffPeak-Nominal'!U$4:U$183)/COUNTIF('Forecast-Peak_OffPeak-Nominal'!$A$4:$A$363,$A19)</f>
        <v>69.829313531965511</v>
      </c>
      <c r="U19" s="35">
        <f ca="1">+SUMIF('Forecast-Peak_OffPeak-Nominal'!$A$4:$A$363,$A19,'Forecast-Peak_OffPeak-Nominal'!V$4:V$183)/COUNTIF('Forecast-Peak_OffPeak-Nominal'!$A$4:$A$363,$A19)</f>
        <v>58.376455246042241</v>
      </c>
      <c r="V19" s="35">
        <f ca="1">+SUMIF('Forecast-Peak_OffPeak-Nominal'!$A$4:$A$363,$A19,'Forecast-Peak_OffPeak-Nominal'!W$4:W$183)/COUNTIF('Forecast-Peak_OffPeak-Nominal'!$A$4:$A$363,$A19)</f>
        <v>18.164424566935693</v>
      </c>
      <c r="W19" s="35">
        <f ca="1">+SUMIF('Forecast-Peak_OffPeak-Nominal'!$A$4:$A$363,$A19,'Forecast-Peak_OffPeak-Nominal'!X$4:X$183)/COUNTIF('Forecast-Peak_OffPeak-Nominal'!$A$4:$A$363,$A19)</f>
        <v>18.164424566935693</v>
      </c>
      <c r="X19" s="36">
        <f ca="1">+SUMIF('Forecast-Peak_OffPeak-Nominal'!$A$4:$A$363,$A19,'Forecast-Peak_OffPeak-Nominal'!Y$4:Y$183)/COUNTIF('Forecast-Peak_OffPeak-Nominal'!$A$4:$A$363,$A19)</f>
        <v>60.829291746635938</v>
      </c>
      <c r="Z19" s="34">
        <f ca="1">+SUMIF('Forecast-Peak_OffPeak-Nominal'!$A$4:$A$363,$A19,'Forecast-Peak_OffPeak-Nominal'!AA$4:AA$183)/COUNTIF('Forecast-Peak_OffPeak-Nominal'!$A$4:$A$363,$A19)</f>
        <v>4.9608333333333343</v>
      </c>
      <c r="AA19" s="35">
        <f ca="1">+SUMIF('Forecast-Peak_OffPeak-Nominal'!$A$4:$A$363,$A19,'Forecast-Peak_OffPeak-Nominal'!AB$4:AB$183)/COUNTIF('Forecast-Peak_OffPeak-Nominal'!$A$4:$A$363,$A19)</f>
        <v>4.2791666666666677</v>
      </c>
      <c r="AB19" s="35">
        <f ca="1">+SUMIF('Forecast-Peak_OffPeak-Nominal'!$A$4:$A$363,$A19,'Forecast-Peak_OffPeak-Nominal'!AC$4:AC$183)/COUNTIF('Forecast-Peak_OffPeak-Nominal'!$A$4:$A$363,$A19)</f>
        <v>4.064166666666666</v>
      </c>
      <c r="AC19" s="35">
        <f ca="1">+SUMIF('Forecast-Peak_OffPeak-Nominal'!$A$4:$A$363,$A19,'Forecast-Peak_OffPeak-Nominal'!AD$4:AD$183)/COUNTIF('Forecast-Peak_OffPeak-Nominal'!$A$4:$A$363,$A19)</f>
        <v>4.5608333333333322</v>
      </c>
      <c r="AD19" s="35">
        <f ca="1">+SUMIF('Forecast-Peak_OffPeak-Nominal'!$A$4:$A$363,$A19,'Forecast-Peak_OffPeak-Nominal'!AE$4:AE$183)/COUNTIF('Forecast-Peak_OffPeak-Nominal'!$A$4:$A$363,$A19)</f>
        <v>4.9058333333333337</v>
      </c>
      <c r="AE19" s="35">
        <f ca="1">+SUMIF('Forecast-Peak_OffPeak-Nominal'!$A$4:$A$363,$A19,'Forecast-Peak_OffPeak-Nominal'!AF$4:AF$183)/COUNTIF('Forecast-Peak_OffPeak-Nominal'!$A$4:$A$363,$A19)</f>
        <v>4.4033333333333333</v>
      </c>
      <c r="AF19" s="36">
        <f ca="1">+SUMIF('Forecast-Peak_OffPeak-Nominal'!$A$4:$A$363,$A19,'Forecast-Peak_OffPeak-Nominal'!AG$4:AG$183)/COUNTIF('Forecast-Peak_OffPeak-Nominal'!$A$4:$A$363,$A19)</f>
        <v>0.36770304441257989</v>
      </c>
      <c r="AG19" s="14">
        <f ca="1">+SUMIF('Forecast-Peak_OffPeak-Nominal'!$A$4:$A$363,$A19,'Forecast-Peak_OffPeak-Nominal'!AH$4:AH$183)/COUNTIF('Forecast-Peak_OffPeak-Nominal'!$A$4:$A$363,$A19)</f>
        <v>0</v>
      </c>
      <c r="AH19" s="37">
        <f>AH18*(1+VLOOKUP($A19,GDP!A$8:D$42,3,0))</f>
        <v>1.352745576869901</v>
      </c>
      <c r="AJ19" s="38">
        <v>0</v>
      </c>
      <c r="AK19" s="39">
        <v>0</v>
      </c>
      <c r="AL19" s="39">
        <v>0</v>
      </c>
      <c r="AM19" s="36">
        <v>0</v>
      </c>
      <c r="AO19" s="34">
        <f ca="1">+SUMIF('Forecast-Peak_OffPeak-Nominal'!$A$4:$A$363,$A19,'Forecast-Peak_OffPeak-Nominal'!AR$4:AR$183)/COUNTIF('Forecast-Peak_OffPeak-Nominal'!$A$4:$A$363,$A19)</f>
        <v>8.7410988480202629</v>
      </c>
      <c r="AP19" s="35">
        <f ca="1">+SUMIF('Forecast-Peak_OffPeak-Nominal'!$A$4:$A$363,$A19,'Forecast-Peak_OffPeak-Nominal'!AS$4:AS$183)/COUNTIF('Forecast-Peak_OffPeak-Nominal'!$A$4:$A$363,$A19)</f>
        <v>8.1779174651982185</v>
      </c>
      <c r="AQ19" s="35">
        <f ca="1">+SUMIF('Forecast-Peak_OffPeak-Nominal'!$A$4:$A$471,$A19,'Forecast-Peak_OffPeak-Nominal'!AU$4:AU$183)/COUNTIF('Forecast-Peak_OffPeak-Nominal'!$A$4:$A$471,$A19)</f>
        <v>8.9084705697195066</v>
      </c>
      <c r="AR19" s="35">
        <f ca="1">+SUMIF('Forecast-Peak_OffPeak-Nominal'!$A$4:$A$471,$A19,'Forecast-Peak_OffPeak-Nominal'!AV$4:AV$183)/COUNTIF('Forecast-Peak_OffPeak-Nominal'!$A$4:$A$471,$A19)</f>
        <v>9.0364555161259901</v>
      </c>
      <c r="AS19" s="36">
        <f ca="1">+SUMIF('Forecast-Peak_OffPeak-Nominal'!$A$4:$A$471,$A19,'Forecast-Peak_OffPeak-Nominal'!AW$4:AW$183)/COUNTIF('Forecast-Peak_OffPeak-Nominal'!$A$4:$A$471,$A19)</f>
        <v>9.5814374652654362</v>
      </c>
      <c r="AU19" s="34">
        <f>AVERAGEIF('Forecast-Peak_OffPeak-Nominal'!$A$4:$A$363,$A19,'Forecast-Peak_OffPeak-Nominal'!AY$4:AY$363)</f>
        <v>254.72753717757635</v>
      </c>
      <c r="AV19" s="36">
        <f>AVERAGEIF('Forecast-Peak_OffPeak-Nominal'!$A$4:$A$363,$A19,'Forecast-Peak_OffPeak-Nominal'!AZ$4:AZ$363)</f>
        <v>156.61000000000004</v>
      </c>
      <c r="AX19" s="37">
        <v>11</v>
      </c>
      <c r="AZ19" s="41">
        <f>VLOOKUP($A19,GDP!$A$8:$D$42,3,0)</f>
        <v>2.2004332740153142E-2</v>
      </c>
    </row>
    <row r="20" spans="1:52" ht="15" x14ac:dyDescent="0.25">
      <c r="A20" s="33">
        <f t="shared" si="0"/>
        <v>2037</v>
      </c>
      <c r="B20" s="34">
        <f ca="1">+SUMIF('Forecast-Peak_OffPeak-Nominal'!$A$4:$A$363,$A20,'Forecast-Peak_OffPeak-Nominal'!C$4:C$183)/COUNTIF('Forecast-Peak_OffPeak-Nominal'!$A$4:$A$363,$A20)</f>
        <v>38.643333333333338</v>
      </c>
      <c r="C20" s="35">
        <f ca="1">+SUMIF('Forecast-Peak_OffPeak-Nominal'!$A$4:$A$363,$A20,'Forecast-Peak_OffPeak-Nominal'!D$4:D$183)/COUNTIF('Forecast-Peak_OffPeak-Nominal'!$A$4:$A$363,$A20)</f>
        <v>34.175000000000004</v>
      </c>
      <c r="D20" s="35">
        <f ca="1">+SUMIF('Forecast-Peak_OffPeak-Nominal'!$A$4:$A$363,$A20,'Forecast-Peak_OffPeak-Nominal'!E$4:E$183)/COUNTIF('Forecast-Peak_OffPeak-Nominal'!$A$4:$A$363,$A20)</f>
        <v>37.309999999999995</v>
      </c>
      <c r="E20" s="35">
        <f ca="1">+SUMIF('Forecast-Peak_OffPeak-Nominal'!$A$4:$A$363,$A20,'Forecast-Peak_OffPeak-Nominal'!F$4:F$183)/COUNTIF('Forecast-Peak_OffPeak-Nominal'!$A$4:$A$363,$A20)</f>
        <v>32.447499999999998</v>
      </c>
      <c r="F20" s="35">
        <f ca="1">+SUMIF('Forecast-Peak_OffPeak-Nominal'!$A$4:$A$363,$A20,'Forecast-Peak_OffPeak-Nominal'!G$4:G$183)/COUNTIF('Forecast-Peak_OffPeak-Nominal'!$A$4:$A$363,$A20)</f>
        <v>37.577500000000001</v>
      </c>
      <c r="G20" s="35">
        <f ca="1">+SUMIF('Forecast-Peak_OffPeak-Nominal'!$A$4:$A$363,$A20,'Forecast-Peak_OffPeak-Nominal'!H$4:H$183)/COUNTIF('Forecast-Peak_OffPeak-Nominal'!$A$4:$A$363,$A20)</f>
        <v>32.530833333333334</v>
      </c>
      <c r="H20" s="35">
        <f ca="1">+SUMIF('Forecast-Peak_OffPeak-Nominal'!$A$4:$A$471,$A20,'Forecast-Peak_OffPeak-Nominal'!I$4:I$183)/COUNTIF('Forecast-Peak_OffPeak-Nominal'!$A$4:$A$471,$A20)</f>
        <v>42.390000000000008</v>
      </c>
      <c r="I20" s="35">
        <f ca="1">+SUMIF('Forecast-Peak_OffPeak-Nominal'!$A$4:$A$471,$A20,'Forecast-Peak_OffPeak-Nominal'!J$4:J$183)/COUNTIF('Forecast-Peak_OffPeak-Nominal'!$A$4:$A$471,$A20)</f>
        <v>32.986666666666672</v>
      </c>
      <c r="J20" s="35">
        <f ca="1">+SUMIF('Forecast-Peak_OffPeak-Nominal'!$A$4:$A$471,$A20,'Forecast-Peak_OffPeak-Nominal'!K$4:K$183)/COUNTIF('Forecast-Peak_OffPeak-Nominal'!$A$4:$A$471,$A20)</f>
        <v>42.884999999999998</v>
      </c>
      <c r="K20" s="35">
        <f ca="1">+SUMIF('Forecast-Peak_OffPeak-Nominal'!$A$4:$A$471,$A20,'Forecast-Peak_OffPeak-Nominal'!L$4:L$183)/COUNTIF('Forecast-Peak_OffPeak-Nominal'!$A$4:$A$471,$A20)</f>
        <v>33.231666666666662</v>
      </c>
      <c r="L20" s="35">
        <f ca="1">+SUMIF('Forecast-Peak_OffPeak-Nominal'!$A$4:$A$471,$A20,'Forecast-Peak_OffPeak-Nominal'!M$4:M$183)/COUNTIF('Forecast-Peak_OffPeak-Nominal'!$A$4:$A$471,$A20)</f>
        <v>41.805833333333332</v>
      </c>
      <c r="M20" s="36">
        <f ca="1">+SUMIF('Forecast-Peak_OffPeak-Nominal'!$A$4:$A$471,$A20,'Forecast-Peak_OffPeak-Nominal'!N$4:N$183)/COUNTIF('Forecast-Peak_OffPeak-Nominal'!$A$4:$A$471,$A20)</f>
        <v>32.088333333333338</v>
      </c>
      <c r="O20" s="34">
        <f ca="1">+SUMIF('Forecast-Peak_OffPeak-Nominal'!$A$4:$A$363,$A20,'Forecast-Peak_OffPeak-Nominal'!P$4:P$183)/COUNTIF('Forecast-Peak_OffPeak-Nominal'!$A$4:$A$363,$A20)</f>
        <v>103.44573894103706</v>
      </c>
      <c r="P20" s="35">
        <f ca="1">+SUMIF('Forecast-Peak_OffPeak-Nominal'!$A$4:$A$363,$A20,'Forecast-Peak_OffPeak-Nominal'!Q$4:Q$183)/COUNTIF('Forecast-Peak_OffPeak-Nominal'!$A$4:$A$363,$A20)</f>
        <v>103.44573894103706</v>
      </c>
      <c r="Q20" s="35">
        <f ca="1">+SUMIF('Forecast-Peak_OffPeak-Nominal'!$A$4:$A$363,$A20,'Forecast-Peak_OffPeak-Nominal'!R$4:R$183)/COUNTIF('Forecast-Peak_OffPeak-Nominal'!$A$4:$A$363,$A20)</f>
        <v>121.41360291734968</v>
      </c>
      <c r="R20" s="35">
        <f ca="1">+SUMIF('Forecast-Peak_OffPeak-Nominal'!$A$4:$A$363,$A20,'Forecast-Peak_OffPeak-Nominal'!S$4:S$183)/COUNTIF('Forecast-Peak_OffPeak-Nominal'!$A$4:$A$363,$A20)</f>
        <v>103.44573894103706</v>
      </c>
      <c r="S20" s="35">
        <f ca="1">+SUMIF('Forecast-Peak_OffPeak-Nominal'!$A$4:$A$363,$A20,'Forecast-Peak_OffPeak-Nominal'!T$4:T$183)/COUNTIF('Forecast-Peak_OffPeak-Nominal'!$A$4:$A$363,$A20)</f>
        <v>64.528958438757215</v>
      </c>
      <c r="T20" s="35">
        <f ca="1">+SUMIF('Forecast-Peak_OffPeak-Nominal'!$A$4:$A$363,$A20,'Forecast-Peak_OffPeak-Nominal'!U$4:U$183)/COUNTIF('Forecast-Peak_OffPeak-Nominal'!$A$4:$A$363,$A20)</f>
        <v>71.279556555422857</v>
      </c>
      <c r="U20" s="35">
        <f ca="1">+SUMIF('Forecast-Peak_OffPeak-Nominal'!$A$4:$A$363,$A20,'Forecast-Peak_OffPeak-Nominal'!V$4:V$183)/COUNTIF('Forecast-Peak_OffPeak-Nominal'!$A$4:$A$363,$A20)</f>
        <v>59.677823309156565</v>
      </c>
      <c r="V20" s="35">
        <f ca="1">+SUMIF('Forecast-Peak_OffPeak-Nominal'!$A$4:$A$363,$A20,'Forecast-Peak_OffPeak-Nominal'!W$4:W$183)/COUNTIF('Forecast-Peak_OffPeak-Nominal'!$A$4:$A$363,$A20)</f>
        <v>18.707930446689282</v>
      </c>
      <c r="W20" s="35">
        <f ca="1">+SUMIF('Forecast-Peak_OffPeak-Nominal'!$A$4:$A$363,$A20,'Forecast-Peak_OffPeak-Nominal'!X$4:X$183)/COUNTIF('Forecast-Peak_OffPeak-Nominal'!$A$4:$A$363,$A20)</f>
        <v>18.707930446689282</v>
      </c>
      <c r="X20" s="36">
        <f ca="1">+SUMIF('Forecast-Peak_OffPeak-Nominal'!$A$4:$A$363,$A20,'Forecast-Peak_OffPeak-Nominal'!Y$4:Y$183)/COUNTIF('Forecast-Peak_OffPeak-Nominal'!$A$4:$A$363,$A20)</f>
        <v>62.396667662243907</v>
      </c>
      <c r="Z20" s="34">
        <f ca="1">+SUMIF('Forecast-Peak_OffPeak-Nominal'!$A$4:$A$363,$A20,'Forecast-Peak_OffPeak-Nominal'!AA$4:AA$183)/COUNTIF('Forecast-Peak_OffPeak-Nominal'!$A$4:$A$363,$A20)</f>
        <v>5.140833333333334</v>
      </c>
      <c r="AA20" s="35">
        <f ca="1">+SUMIF('Forecast-Peak_OffPeak-Nominal'!$A$4:$A$363,$A20,'Forecast-Peak_OffPeak-Nominal'!AB$4:AB$183)/COUNTIF('Forecast-Peak_OffPeak-Nominal'!$A$4:$A$363,$A20)</f>
        <v>4.4458333333333337</v>
      </c>
      <c r="AB20" s="35">
        <f ca="1">+SUMIF('Forecast-Peak_OffPeak-Nominal'!$A$4:$A$363,$A20,'Forecast-Peak_OffPeak-Nominal'!AC$4:AC$183)/COUNTIF('Forecast-Peak_OffPeak-Nominal'!$A$4:$A$363,$A20)</f>
        <v>4.2233333333333336</v>
      </c>
      <c r="AC20" s="35">
        <f ca="1">+SUMIF('Forecast-Peak_OffPeak-Nominal'!$A$4:$A$363,$A20,'Forecast-Peak_OffPeak-Nominal'!AD$4:AD$183)/COUNTIF('Forecast-Peak_OffPeak-Nominal'!$A$4:$A$363,$A20)</f>
        <v>4.7300000000000004</v>
      </c>
      <c r="AD20" s="35">
        <f ca="1">+SUMIF('Forecast-Peak_OffPeak-Nominal'!$A$4:$A$363,$A20,'Forecast-Peak_OffPeak-Nominal'!AE$4:AE$183)/COUNTIF('Forecast-Peak_OffPeak-Nominal'!$A$4:$A$363,$A20)</f>
        <v>5.0916666666666659</v>
      </c>
      <c r="AE20" s="35">
        <f ca="1">+SUMIF('Forecast-Peak_OffPeak-Nominal'!$A$4:$A$363,$A20,'Forecast-Peak_OffPeak-Nominal'!AF$4:AF$183)/COUNTIF('Forecast-Peak_OffPeak-Nominal'!$A$4:$A$363,$A20)</f>
        <v>4.5583333333333336</v>
      </c>
      <c r="AF20" s="36">
        <f ca="1">+SUMIF('Forecast-Peak_OffPeak-Nominal'!$A$4:$A$363,$A20,'Forecast-Peak_OffPeak-Nominal'!AG$4:AG$183)/COUNTIF('Forecast-Peak_OffPeak-Nominal'!$A$4:$A$363,$A20)</f>
        <v>0.37471382932290448</v>
      </c>
      <c r="AG20" s="14">
        <f ca="1">+SUMIF('Forecast-Peak_OffPeak-Nominal'!$A$4:$A$363,$A20,'Forecast-Peak_OffPeak-Nominal'!AH$4:AH$183)/COUNTIF('Forecast-Peak_OffPeak-Nominal'!$A$4:$A$363,$A20)</f>
        <v>0</v>
      </c>
      <c r="AH20" s="37">
        <f>AH19*(1+VLOOKUP($A20,GDP!A$8:D$42,3,0))</f>
        <v>1.3828044879968937</v>
      </c>
      <c r="AJ20" s="38">
        <v>0</v>
      </c>
      <c r="AK20" s="39">
        <v>0</v>
      </c>
      <c r="AL20" s="39">
        <v>0</v>
      </c>
      <c r="AM20" s="36">
        <v>0</v>
      </c>
      <c r="AO20" s="34">
        <f ca="1">+SUMIF('Forecast-Peak_OffPeak-Nominal'!$A$4:$A$363,$A20,'Forecast-Peak_OffPeak-Nominal'!AR$4:AR$183)/COUNTIF('Forecast-Peak_OffPeak-Nominal'!$A$4:$A$363,$A20)</f>
        <v>8.7356245173911908</v>
      </c>
      <c r="AP20" s="35">
        <f ca="1">+SUMIF('Forecast-Peak_OffPeak-Nominal'!$A$4:$A$363,$A20,'Forecast-Peak_OffPeak-Nominal'!AS$4:AS$183)/COUNTIF('Forecast-Peak_OffPeak-Nominal'!$A$4:$A$363,$A20)</f>
        <v>8.2350021243226621</v>
      </c>
      <c r="AQ20" s="35">
        <f ca="1">+SUMIF('Forecast-Peak_OffPeak-Nominal'!$A$4:$A$471,$A20,'Forecast-Peak_OffPeak-Nominal'!AU$4:AU$183)/COUNTIF('Forecast-Peak_OffPeak-Nominal'!$A$4:$A$471,$A20)</f>
        <v>8.359129968865723</v>
      </c>
      <c r="AR20" s="35">
        <f ca="1">+SUMIF('Forecast-Peak_OffPeak-Nominal'!$A$4:$A$471,$A20,'Forecast-Peak_OffPeak-Nominal'!AV$4:AV$183)/COUNTIF('Forecast-Peak_OffPeak-Nominal'!$A$4:$A$471,$A20)</f>
        <v>8.458623976797087</v>
      </c>
      <c r="AS20" s="36">
        <f ca="1">+SUMIF('Forecast-Peak_OffPeak-Nominal'!$A$4:$A$471,$A20,'Forecast-Peak_OffPeak-Nominal'!AW$4:AW$183)/COUNTIF('Forecast-Peak_OffPeak-Nominal'!$A$4:$A$471,$A20)</f>
        <v>8.9611331265871748</v>
      </c>
      <c r="AU20" s="34">
        <f>AVERAGEIF('Forecast-Peak_OffPeak-Nominal'!$A$4:$A$363,$A20,'Forecast-Peak_OffPeak-Nominal'!AY$4:AY$363)</f>
        <v>259.48917455172983</v>
      </c>
      <c r="AV20" s="36">
        <f>AVERAGEIF('Forecast-Peak_OffPeak-Nominal'!$A$4:$A$363,$A20,'Forecast-Peak_OffPeak-Nominal'!AZ$4:AZ$363)</f>
        <v>176.76</v>
      </c>
      <c r="AX20" s="37">
        <v>9.8000000000000007</v>
      </c>
      <c r="AZ20" s="41">
        <f>VLOOKUP($A20,GDP!$A$8:$D$42,3,0)</f>
        <v>2.2220668572833776E-2</v>
      </c>
    </row>
    <row r="21" spans="1:52" ht="15" x14ac:dyDescent="0.25">
      <c r="A21" s="33">
        <f t="shared" si="0"/>
        <v>2038</v>
      </c>
      <c r="B21" s="34">
        <f ca="1">+SUMIF('Forecast-Peak_OffPeak-Nominal'!$A$4:$A$363,$A21,'Forecast-Peak_OffPeak-Nominal'!C$4:C$183)/COUNTIF('Forecast-Peak_OffPeak-Nominal'!$A$4:$A$363,$A21)</f>
        <v>40.249999999999993</v>
      </c>
      <c r="C21" s="35">
        <f ca="1">+SUMIF('Forecast-Peak_OffPeak-Nominal'!$A$4:$A$363,$A21,'Forecast-Peak_OffPeak-Nominal'!D$4:D$183)/COUNTIF('Forecast-Peak_OffPeak-Nominal'!$A$4:$A$363,$A21)</f>
        <v>35.493333333333332</v>
      </c>
      <c r="D21" s="35">
        <f ca="1">+SUMIF('Forecast-Peak_OffPeak-Nominal'!$A$4:$A$363,$A21,'Forecast-Peak_OffPeak-Nominal'!E$4:E$183)/COUNTIF('Forecast-Peak_OffPeak-Nominal'!$A$4:$A$363,$A21)</f>
        <v>38.935833333333328</v>
      </c>
      <c r="E21" s="35">
        <f ca="1">+SUMIF('Forecast-Peak_OffPeak-Nominal'!$A$4:$A$363,$A21,'Forecast-Peak_OffPeak-Nominal'!F$4:F$183)/COUNTIF('Forecast-Peak_OffPeak-Nominal'!$A$4:$A$363,$A21)</f>
        <v>34.023333333333333</v>
      </c>
      <c r="F21" s="35">
        <f ca="1">+SUMIF('Forecast-Peak_OffPeak-Nominal'!$A$4:$A$363,$A21,'Forecast-Peak_OffPeak-Nominal'!G$4:G$183)/COUNTIF('Forecast-Peak_OffPeak-Nominal'!$A$4:$A$363,$A21)</f>
        <v>39.225000000000001</v>
      </c>
      <c r="G21" s="35">
        <f ca="1">+SUMIF('Forecast-Peak_OffPeak-Nominal'!$A$4:$A$363,$A21,'Forecast-Peak_OffPeak-Nominal'!H$4:H$183)/COUNTIF('Forecast-Peak_OffPeak-Nominal'!$A$4:$A$363,$A21)</f>
        <v>34.195</v>
      </c>
      <c r="H21" s="35">
        <f ca="1">+SUMIF('Forecast-Peak_OffPeak-Nominal'!$A$4:$A$471,$A21,'Forecast-Peak_OffPeak-Nominal'!I$4:I$183)/COUNTIF('Forecast-Peak_OffPeak-Nominal'!$A$4:$A$471,$A21)</f>
        <v>41.436666666666675</v>
      </c>
      <c r="I21" s="35">
        <f ca="1">+SUMIF('Forecast-Peak_OffPeak-Nominal'!$A$4:$A$471,$A21,'Forecast-Peak_OffPeak-Nominal'!J$4:J$183)/COUNTIF('Forecast-Peak_OffPeak-Nominal'!$A$4:$A$471,$A21)</f>
        <v>34.282500000000006</v>
      </c>
      <c r="J21" s="35">
        <f ca="1">+SUMIF('Forecast-Peak_OffPeak-Nominal'!$A$4:$A$471,$A21,'Forecast-Peak_OffPeak-Nominal'!K$4:K$183)/COUNTIF('Forecast-Peak_OffPeak-Nominal'!$A$4:$A$471,$A21)</f>
        <v>41.905833333333334</v>
      </c>
      <c r="K21" s="35">
        <f ca="1">+SUMIF('Forecast-Peak_OffPeak-Nominal'!$A$4:$A$471,$A21,'Forecast-Peak_OffPeak-Nominal'!L$4:L$183)/COUNTIF('Forecast-Peak_OffPeak-Nominal'!$A$4:$A$471,$A21)</f>
        <v>34.516666666666673</v>
      </c>
      <c r="L21" s="35">
        <f ca="1">+SUMIF('Forecast-Peak_OffPeak-Nominal'!$A$4:$A$471,$A21,'Forecast-Peak_OffPeak-Nominal'!M$4:M$183)/COUNTIF('Forecast-Peak_OffPeak-Nominal'!$A$4:$A$471,$A21)</f>
        <v>40.954999999999998</v>
      </c>
      <c r="M21" s="36">
        <f ca="1">+SUMIF('Forecast-Peak_OffPeak-Nominal'!$A$4:$A$471,$A21,'Forecast-Peak_OffPeak-Nominal'!N$4:N$183)/COUNTIF('Forecast-Peak_OffPeak-Nominal'!$A$4:$A$471,$A21)</f>
        <v>33.402500000000003</v>
      </c>
      <c r="O21" s="34">
        <f ca="1">+SUMIF('Forecast-Peak_OffPeak-Nominal'!$A$4:$A$363,$A21,'Forecast-Peak_OffPeak-Nominal'!P$4:P$183)/COUNTIF('Forecast-Peak_OffPeak-Nominal'!$A$4:$A$363,$A21)</f>
        <v>106.85671415636524</v>
      </c>
      <c r="P21" s="35">
        <f ca="1">+SUMIF('Forecast-Peak_OffPeak-Nominal'!$A$4:$A$363,$A21,'Forecast-Peak_OffPeak-Nominal'!Q$4:Q$183)/COUNTIF('Forecast-Peak_OffPeak-Nominal'!$A$4:$A$363,$A21)</f>
        <v>106.85671415636524</v>
      </c>
      <c r="Q21" s="35">
        <f ca="1">+SUMIF('Forecast-Peak_OffPeak-Nominal'!$A$4:$A$363,$A21,'Forecast-Peak_OffPeak-Nominal'!R$4:R$183)/COUNTIF('Forecast-Peak_OffPeak-Nominal'!$A$4:$A$363,$A21)</f>
        <v>125.29613102069716</v>
      </c>
      <c r="R21" s="35">
        <f ca="1">+SUMIF('Forecast-Peak_OffPeak-Nominal'!$A$4:$A$363,$A21,'Forecast-Peak_OffPeak-Nominal'!S$4:S$183)/COUNTIF('Forecast-Peak_OffPeak-Nominal'!$A$4:$A$363,$A21)</f>
        <v>106.85671415636524</v>
      </c>
      <c r="S21" s="35">
        <f ca="1">+SUMIF('Forecast-Peak_OffPeak-Nominal'!$A$4:$A$363,$A21,'Forecast-Peak_OffPeak-Nominal'!T$4:T$183)/COUNTIF('Forecast-Peak_OffPeak-Nominal'!$A$4:$A$363,$A21)</f>
        <v>65.592593206894634</v>
      </c>
      <c r="T21" s="35">
        <f ca="1">+SUMIF('Forecast-Peak_OffPeak-Nominal'!$A$4:$A$363,$A21,'Forecast-Peak_OffPeak-Nominal'!U$4:U$183)/COUNTIF('Forecast-Peak_OffPeak-Nominal'!$A$4:$A$363,$A21)</f>
        <v>72.631080656261389</v>
      </c>
      <c r="U21" s="35">
        <f ca="1">+SUMIF('Forecast-Peak_OffPeak-Nominal'!$A$4:$A$363,$A21,'Forecast-Peak_OffPeak-Nominal'!V$4:V$183)/COUNTIF('Forecast-Peak_OffPeak-Nominal'!$A$4:$A$363,$A21)</f>
        <v>60.874648854195527</v>
      </c>
      <c r="V21" s="35">
        <f ca="1">+SUMIF('Forecast-Peak_OffPeak-Nominal'!$A$4:$A$363,$A21,'Forecast-Peak_OffPeak-Nominal'!W$4:W$183)/COUNTIF('Forecast-Peak_OffPeak-Nominal'!$A$4:$A$363,$A21)</f>
        <v>19.220237517855949</v>
      </c>
      <c r="W21" s="35">
        <f ca="1">+SUMIF('Forecast-Peak_OffPeak-Nominal'!$A$4:$A$363,$A21,'Forecast-Peak_OffPeak-Nominal'!X$4:X$183)/COUNTIF('Forecast-Peak_OffPeak-Nominal'!$A$4:$A$363,$A21)</f>
        <v>19.220237517855949</v>
      </c>
      <c r="X21" s="36">
        <f ca="1">+SUMIF('Forecast-Peak_OffPeak-Nominal'!$A$4:$A$363,$A21,'Forecast-Peak_OffPeak-Nominal'!Y$4:Y$183)/COUNTIF('Forecast-Peak_OffPeak-Nominal'!$A$4:$A$363,$A21)</f>
        <v>64.038863255675764</v>
      </c>
      <c r="Z21" s="34">
        <f ca="1">+SUMIF('Forecast-Peak_OffPeak-Nominal'!$A$4:$A$363,$A21,'Forecast-Peak_OffPeak-Nominal'!AA$4:AA$183)/COUNTIF('Forecast-Peak_OffPeak-Nominal'!$A$4:$A$363,$A21)</f>
        <v>5.3008333333333324</v>
      </c>
      <c r="AA21" s="35">
        <f ca="1">+SUMIF('Forecast-Peak_OffPeak-Nominal'!$A$4:$A$363,$A21,'Forecast-Peak_OffPeak-Nominal'!AB$4:AB$183)/COUNTIF('Forecast-Peak_OffPeak-Nominal'!$A$4:$A$363,$A21)</f>
        <v>4.5891666666666664</v>
      </c>
      <c r="AB21" s="35">
        <f ca="1">+SUMIF('Forecast-Peak_OffPeak-Nominal'!$A$4:$A$363,$A21,'Forecast-Peak_OffPeak-Nominal'!AC$4:AC$183)/COUNTIF('Forecast-Peak_OffPeak-Nominal'!$A$4:$A$363,$A21)</f>
        <v>4.3641666666666667</v>
      </c>
      <c r="AC21" s="35">
        <f ca="1">+SUMIF('Forecast-Peak_OffPeak-Nominal'!$A$4:$A$363,$A21,'Forecast-Peak_OffPeak-Nominal'!AD$4:AD$183)/COUNTIF('Forecast-Peak_OffPeak-Nominal'!$A$4:$A$363,$A21)</f>
        <v>4.8741666666666674</v>
      </c>
      <c r="AD21" s="35">
        <f ca="1">+SUMIF('Forecast-Peak_OffPeak-Nominal'!$A$4:$A$363,$A21,'Forecast-Peak_OffPeak-Nominal'!AE$4:AE$183)/COUNTIF('Forecast-Peak_OffPeak-Nominal'!$A$4:$A$363,$A21)</f>
        <v>5.2633333333333328</v>
      </c>
      <c r="AE21" s="35">
        <f ca="1">+SUMIF('Forecast-Peak_OffPeak-Nominal'!$A$4:$A$363,$A21,'Forecast-Peak_OffPeak-Nominal'!AF$4:AF$183)/COUNTIF('Forecast-Peak_OffPeak-Nominal'!$A$4:$A$363,$A21)</f>
        <v>4.7266666666666675</v>
      </c>
      <c r="AF21" s="36">
        <f ca="1">+SUMIF('Forecast-Peak_OffPeak-Nominal'!$A$4:$A$363,$A21,'Forecast-Peak_OffPeak-Nominal'!AG$4:AG$183)/COUNTIF('Forecast-Peak_OffPeak-Nominal'!$A$4:$A$363,$A21)</f>
        <v>0.38193572389318847</v>
      </c>
      <c r="AG21" s="14">
        <f ca="1">+SUMIF('Forecast-Peak_OffPeak-Nominal'!$A$4:$A$363,$A21,'Forecast-Peak_OffPeak-Nominal'!AH$4:AH$183)/COUNTIF('Forecast-Peak_OffPeak-Nominal'!$A$4:$A$363,$A21)</f>
        <v>0</v>
      </c>
      <c r="AH21" s="37">
        <f>AH20*(1+VLOOKUP($A21,GDP!A$8:D$42,3,0))</f>
        <v>1.4137504582349361</v>
      </c>
      <c r="AJ21" s="38">
        <v>0</v>
      </c>
      <c r="AK21" s="39">
        <v>0</v>
      </c>
      <c r="AL21" s="39">
        <v>0</v>
      </c>
      <c r="AM21" s="36">
        <v>0</v>
      </c>
      <c r="AO21" s="34">
        <f ca="1">+SUMIF('Forecast-Peak_OffPeak-Nominal'!$A$4:$A$363,$A21,'Forecast-Peak_OffPeak-Nominal'!AR$4:AR$183)/COUNTIF('Forecast-Peak_OffPeak-Nominal'!$A$4:$A$363,$A21)</f>
        <v>8.8133737622088919</v>
      </c>
      <c r="AP21" s="35">
        <f ca="1">+SUMIF('Forecast-Peak_OffPeak-Nominal'!$A$4:$A$363,$A21,'Forecast-Peak_OffPeak-Nominal'!AS$4:AS$183)/COUNTIF('Forecast-Peak_OffPeak-Nominal'!$A$4:$A$363,$A21)</f>
        <v>8.2810359946451992</v>
      </c>
      <c r="AQ21" s="35">
        <f ca="1">+SUMIF('Forecast-Peak_OffPeak-Nominal'!$A$4:$A$471,$A21,'Forecast-Peak_OffPeak-Nominal'!AU$4:AU$183)/COUNTIF('Forecast-Peak_OffPeak-Nominal'!$A$4:$A$471,$A21)</f>
        <v>7.8929729119704186</v>
      </c>
      <c r="AR21" s="35">
        <f ca="1">+SUMIF('Forecast-Peak_OffPeak-Nominal'!$A$4:$A$471,$A21,'Forecast-Peak_OffPeak-Nominal'!AV$4:AV$183)/COUNTIF('Forecast-Peak_OffPeak-Nominal'!$A$4:$A$471,$A21)</f>
        <v>7.9834320117343331</v>
      </c>
      <c r="AS21" s="36">
        <f ca="1">+SUMIF('Forecast-Peak_OffPeak-Nominal'!$A$4:$A$471,$A21,'Forecast-Peak_OffPeak-Nominal'!AW$4:AW$183)/COUNTIF('Forecast-Peak_OffPeak-Nominal'!$A$4:$A$471,$A21)</f>
        <v>8.4943731554678283</v>
      </c>
      <c r="AU21" s="34">
        <f>AVERAGEIF('Forecast-Peak_OffPeak-Nominal'!$A$4:$A$363,$A21,'Forecast-Peak_OffPeak-Nominal'!AY$4:AY$363)</f>
        <v>264.29698109234425</v>
      </c>
      <c r="AV21" s="36">
        <f>AVERAGEIF('Forecast-Peak_OffPeak-Nominal'!$A$4:$A$363,$A21,'Forecast-Peak_OffPeak-Nominal'!AZ$4:AZ$363)</f>
        <v>197.85500000000002</v>
      </c>
      <c r="AX21" s="37">
        <v>7.3</v>
      </c>
      <c r="AZ21" s="41">
        <f>VLOOKUP($A21,GDP!$A$8:$D$42,3,0)</f>
        <v>2.237913639032954E-2</v>
      </c>
    </row>
    <row r="22" spans="1:52" ht="15" x14ac:dyDescent="0.25">
      <c r="A22" s="33">
        <f t="shared" si="0"/>
        <v>2039</v>
      </c>
      <c r="B22" s="34">
        <f ca="1">+SUMIF('Forecast-Peak_OffPeak-Nominal'!$A$4:$A$363,$A22,'Forecast-Peak_OffPeak-Nominal'!C$4:C$183)/COUNTIF('Forecast-Peak_OffPeak-Nominal'!$A$4:$A$363,$A22)</f>
        <v>40.69166666666667</v>
      </c>
      <c r="C22" s="35">
        <f ca="1">+SUMIF('Forecast-Peak_OffPeak-Nominal'!$A$4:$A$363,$A22,'Forecast-Peak_OffPeak-Nominal'!D$4:D$183)/COUNTIF('Forecast-Peak_OffPeak-Nominal'!$A$4:$A$363,$A22)</f>
        <v>36.115000000000002</v>
      </c>
      <c r="D22" s="35">
        <f ca="1">+SUMIF('Forecast-Peak_OffPeak-Nominal'!$A$4:$A$363,$A22,'Forecast-Peak_OffPeak-Nominal'!E$4:E$183)/COUNTIF('Forecast-Peak_OffPeak-Nominal'!$A$4:$A$363,$A22)</f>
        <v>39.528333333333336</v>
      </c>
      <c r="E22" s="35">
        <f ca="1">+SUMIF('Forecast-Peak_OffPeak-Nominal'!$A$4:$A$363,$A22,'Forecast-Peak_OffPeak-Nominal'!F$4:F$183)/COUNTIF('Forecast-Peak_OffPeak-Nominal'!$A$4:$A$363,$A22)</f>
        <v>34.852500000000006</v>
      </c>
      <c r="F22" s="35">
        <f ca="1">+SUMIF('Forecast-Peak_OffPeak-Nominal'!$A$4:$A$363,$A22,'Forecast-Peak_OffPeak-Nominal'!G$4:G$183)/COUNTIF('Forecast-Peak_OffPeak-Nominal'!$A$4:$A$363,$A22)</f>
        <v>39.869999999999997</v>
      </c>
      <c r="G22" s="35">
        <f ca="1">+SUMIF('Forecast-Peak_OffPeak-Nominal'!$A$4:$A$363,$A22,'Forecast-Peak_OffPeak-Nominal'!H$4:H$183)/COUNTIF('Forecast-Peak_OffPeak-Nominal'!$A$4:$A$363,$A22)</f>
        <v>35.083333333333329</v>
      </c>
      <c r="H22" s="35">
        <f ca="1">+SUMIF('Forecast-Peak_OffPeak-Nominal'!$A$4:$A$471,$A22,'Forecast-Peak_OffPeak-Nominal'!I$4:I$183)/COUNTIF('Forecast-Peak_OffPeak-Nominal'!$A$4:$A$471,$A22)</f>
        <v>42.817500000000003</v>
      </c>
      <c r="I22" s="35">
        <f ca="1">+SUMIF('Forecast-Peak_OffPeak-Nominal'!$A$4:$A$471,$A22,'Forecast-Peak_OffPeak-Nominal'!J$4:J$183)/COUNTIF('Forecast-Peak_OffPeak-Nominal'!$A$4:$A$471,$A22)</f>
        <v>35.601666666666667</v>
      </c>
      <c r="J22" s="35">
        <f ca="1">+SUMIF('Forecast-Peak_OffPeak-Nominal'!$A$4:$A$471,$A22,'Forecast-Peak_OffPeak-Nominal'!K$4:K$183)/COUNTIF('Forecast-Peak_OffPeak-Nominal'!$A$4:$A$471,$A22)</f>
        <v>43.299166666666672</v>
      </c>
      <c r="K22" s="35">
        <f ca="1">+SUMIF('Forecast-Peak_OffPeak-Nominal'!$A$4:$A$471,$A22,'Forecast-Peak_OffPeak-Nominal'!L$4:L$183)/COUNTIF('Forecast-Peak_OffPeak-Nominal'!$A$4:$A$471,$A22)</f>
        <v>35.856666666666669</v>
      </c>
      <c r="L22" s="35">
        <f ca="1">+SUMIF('Forecast-Peak_OffPeak-Nominal'!$A$4:$A$471,$A22,'Forecast-Peak_OffPeak-Nominal'!M$4:M$183)/COUNTIF('Forecast-Peak_OffPeak-Nominal'!$A$4:$A$471,$A22)</f>
        <v>42.409166666666664</v>
      </c>
      <c r="M22" s="36">
        <f ca="1">+SUMIF('Forecast-Peak_OffPeak-Nominal'!$A$4:$A$471,$A22,'Forecast-Peak_OffPeak-Nominal'!N$4:N$183)/COUNTIF('Forecast-Peak_OffPeak-Nominal'!$A$4:$A$471,$A22)</f>
        <v>34.726666666666659</v>
      </c>
      <c r="O22" s="34">
        <f ca="1">+SUMIF('Forecast-Peak_OffPeak-Nominal'!$A$4:$A$363,$A22,'Forecast-Peak_OffPeak-Nominal'!P$4:P$183)/COUNTIF('Forecast-Peak_OffPeak-Nominal'!$A$4:$A$363,$A22)</f>
        <v>110.3975123594751</v>
      </c>
      <c r="P22" s="35">
        <f ca="1">+SUMIF('Forecast-Peak_OffPeak-Nominal'!$A$4:$A$363,$A22,'Forecast-Peak_OffPeak-Nominal'!Q$4:Q$183)/COUNTIF('Forecast-Peak_OffPeak-Nominal'!$A$4:$A$363,$A22)</f>
        <v>110.3975123594751</v>
      </c>
      <c r="Q22" s="35">
        <f ca="1">+SUMIF('Forecast-Peak_OffPeak-Nominal'!$A$4:$A$363,$A22,'Forecast-Peak_OffPeak-Nominal'!R$4:R$183)/COUNTIF('Forecast-Peak_OffPeak-Nominal'!$A$4:$A$363,$A22)</f>
        <v>129.03479746791558</v>
      </c>
      <c r="R22" s="35">
        <f ca="1">+SUMIF('Forecast-Peak_OffPeak-Nominal'!$A$4:$A$363,$A22,'Forecast-Peak_OffPeak-Nominal'!S$4:S$183)/COUNTIF('Forecast-Peak_OffPeak-Nominal'!$A$4:$A$363,$A22)</f>
        <v>110.3975123594751</v>
      </c>
      <c r="S22" s="35">
        <f ca="1">+SUMIF('Forecast-Peak_OffPeak-Nominal'!$A$4:$A$363,$A22,'Forecast-Peak_OffPeak-Nominal'!T$4:T$183)/COUNTIF('Forecast-Peak_OffPeak-Nominal'!$A$4:$A$363,$A22)</f>
        <v>66.813171433368126</v>
      </c>
      <c r="T22" s="35">
        <f ca="1">+SUMIF('Forecast-Peak_OffPeak-Nominal'!$A$4:$A$363,$A22,'Forecast-Peak_OffPeak-Nominal'!U$4:U$183)/COUNTIF('Forecast-Peak_OffPeak-Nominal'!$A$4:$A$363,$A22)</f>
        <v>74.159022375403609</v>
      </c>
      <c r="U22" s="35">
        <f ca="1">+SUMIF('Forecast-Peak_OffPeak-Nominal'!$A$4:$A$363,$A22,'Forecast-Peak_OffPeak-Nominal'!V$4:V$183)/COUNTIF('Forecast-Peak_OffPeak-Nominal'!$A$4:$A$363,$A22)</f>
        <v>62.194492116895503</v>
      </c>
      <c r="V22" s="35">
        <f ca="1">+SUMIF('Forecast-Peak_OffPeak-Nominal'!$A$4:$A$363,$A22,'Forecast-Peak_OffPeak-Nominal'!W$4:W$183)/COUNTIF('Forecast-Peak_OffPeak-Nominal'!$A$4:$A$363,$A22)</f>
        <v>19.569817587553043</v>
      </c>
      <c r="W22" s="35">
        <f ca="1">+SUMIF('Forecast-Peak_OffPeak-Nominal'!$A$4:$A$363,$A22,'Forecast-Peak_OffPeak-Nominal'!X$4:X$183)/COUNTIF('Forecast-Peak_OffPeak-Nominal'!$A$4:$A$363,$A22)</f>
        <v>19.569817587553043</v>
      </c>
      <c r="X22" s="36">
        <f ca="1">+SUMIF('Forecast-Peak_OffPeak-Nominal'!$A$4:$A$363,$A22,'Forecast-Peak_OffPeak-Nominal'!Y$4:Y$183)/COUNTIF('Forecast-Peak_OffPeak-Nominal'!$A$4:$A$363,$A22)</f>
        <v>65.731776495800446</v>
      </c>
      <c r="Z22" s="34">
        <f ca="1">+SUMIF('Forecast-Peak_OffPeak-Nominal'!$A$4:$A$363,$A22,'Forecast-Peak_OffPeak-Nominal'!AA$4:AA$183)/COUNTIF('Forecast-Peak_OffPeak-Nominal'!$A$4:$A$363,$A22)</f>
        <v>5.4316666666666658</v>
      </c>
      <c r="AA22" s="35">
        <f ca="1">+SUMIF('Forecast-Peak_OffPeak-Nominal'!$A$4:$A$363,$A22,'Forecast-Peak_OffPeak-Nominal'!AB$4:AB$183)/COUNTIF('Forecast-Peak_OffPeak-Nominal'!$A$4:$A$363,$A22)</f>
        <v>4.708333333333333</v>
      </c>
      <c r="AB22" s="35">
        <f ca="1">+SUMIF('Forecast-Peak_OffPeak-Nominal'!$A$4:$A$363,$A22,'Forecast-Peak_OffPeak-Nominal'!AC$4:AC$183)/COUNTIF('Forecast-Peak_OffPeak-Nominal'!$A$4:$A$363,$A22)</f>
        <v>4.4783333333333335</v>
      </c>
      <c r="AC22" s="35">
        <f ca="1">+SUMIF('Forecast-Peak_OffPeak-Nominal'!$A$4:$A$363,$A22,'Forecast-Peak_OffPeak-Nominal'!AD$4:AD$183)/COUNTIF('Forecast-Peak_OffPeak-Nominal'!$A$4:$A$363,$A22)</f>
        <v>4.9958333333333327</v>
      </c>
      <c r="AD22" s="35">
        <f ca="1">+SUMIF('Forecast-Peak_OffPeak-Nominal'!$A$4:$A$363,$A22,'Forecast-Peak_OffPeak-Nominal'!AE$4:AE$183)/COUNTIF('Forecast-Peak_OffPeak-Nominal'!$A$4:$A$363,$A22)</f>
        <v>5.4141666666666675</v>
      </c>
      <c r="AE22" s="35">
        <f ca="1">+SUMIF('Forecast-Peak_OffPeak-Nominal'!$A$4:$A$363,$A22,'Forecast-Peak_OffPeak-Nominal'!AF$4:AF$183)/COUNTIF('Forecast-Peak_OffPeak-Nominal'!$A$4:$A$363,$A22)</f>
        <v>4.8233333333333333</v>
      </c>
      <c r="AF22" s="36">
        <f ca="1">+SUMIF('Forecast-Peak_OffPeak-Nominal'!$A$4:$A$363,$A22,'Forecast-Peak_OffPeak-Nominal'!AG$4:AG$183)/COUNTIF('Forecast-Peak_OffPeak-Nominal'!$A$4:$A$363,$A22)</f>
        <v>0.38944347333153012</v>
      </c>
      <c r="AG22" s="14">
        <f ca="1">+SUMIF('Forecast-Peak_OffPeak-Nominal'!$A$4:$A$363,$A22,'Forecast-Peak_OffPeak-Nominal'!AH$4:AH$183)/COUNTIF('Forecast-Peak_OffPeak-Nominal'!$A$4:$A$363,$A22)</f>
        <v>0</v>
      </c>
      <c r="AH22" s="37">
        <f>AH21*(1+VLOOKUP($A22,GDP!A$8:D$42,3,0))</f>
        <v>1.4453927046502173</v>
      </c>
      <c r="AJ22" s="38">
        <v>0</v>
      </c>
      <c r="AK22" s="39">
        <v>0</v>
      </c>
      <c r="AL22" s="39">
        <v>0</v>
      </c>
      <c r="AM22" s="36">
        <v>0</v>
      </c>
      <c r="AO22" s="34">
        <f ca="1">+SUMIF('Forecast-Peak_OffPeak-Nominal'!$A$4:$A$363,$A22,'Forecast-Peak_OffPeak-Nominal'!AR$4:AR$183)/COUNTIF('Forecast-Peak_OffPeak-Nominal'!$A$4:$A$363,$A22)</f>
        <v>8.6785681608410847</v>
      </c>
      <c r="AP22" s="35">
        <f ca="1">+SUMIF('Forecast-Peak_OffPeak-Nominal'!$A$4:$A$363,$A22,'Forecast-Peak_OffPeak-Nominal'!AS$4:AS$183)/COUNTIF('Forecast-Peak_OffPeak-Nominal'!$A$4:$A$363,$A22)</f>
        <v>8.2330760896932969</v>
      </c>
      <c r="AQ22" s="35">
        <f ca="1">+SUMIF('Forecast-Peak_OffPeak-Nominal'!$A$4:$A$471,$A22,'Forecast-Peak_OffPeak-Nominal'!AU$4:AU$183)/COUNTIF('Forecast-Peak_OffPeak-Nominal'!$A$4:$A$471,$A22)</f>
        <v>7.9307146250864413</v>
      </c>
      <c r="AR22" s="35">
        <f ca="1">+SUMIF('Forecast-Peak_OffPeak-Nominal'!$A$4:$A$471,$A22,'Forecast-Peak_OffPeak-Nominal'!AV$4:AV$183)/COUNTIF('Forecast-Peak_OffPeak-Nominal'!$A$4:$A$471,$A22)</f>
        <v>8.0215983855961568</v>
      </c>
      <c r="AS22" s="36">
        <f ca="1">+SUMIF('Forecast-Peak_OffPeak-Nominal'!$A$4:$A$471,$A22,'Forecast-Peak_OffPeak-Nominal'!AW$4:AW$183)/COUNTIF('Forecast-Peak_OffPeak-Nominal'!$A$4:$A$471,$A22)</f>
        <v>8.583190376156848</v>
      </c>
      <c r="AU22" s="34">
        <f>AVERAGEIF('Forecast-Peak_OffPeak-Nominal'!$A$4:$A$363,$A22,'Forecast-Peak_OffPeak-Nominal'!AY$4:AY$363)</f>
        <v>269.14565672894747</v>
      </c>
      <c r="AV22" s="36">
        <f>AVERAGEIF('Forecast-Peak_OffPeak-Nominal'!$A$4:$A$363,$A22,'Forecast-Peak_OffPeak-Nominal'!AZ$4:AZ$363)</f>
        <v>219.91</v>
      </c>
      <c r="AX22" s="37">
        <v>8.6</v>
      </c>
      <c r="AZ22" s="41">
        <f>VLOOKUP($A22,GDP!$A$8:$D$42,3,0)</f>
        <v>2.2381776239907728E-2</v>
      </c>
    </row>
    <row r="23" spans="1:52" ht="15" x14ac:dyDescent="0.25">
      <c r="A23" s="33">
        <f t="shared" si="0"/>
        <v>2040</v>
      </c>
      <c r="B23" s="34">
        <f ca="1">+SUMIF('Forecast-Peak_OffPeak-Nominal'!$A$4:$A$363,$A23,'Forecast-Peak_OffPeak-Nominal'!C$4:C$183)/COUNTIF('Forecast-Peak_OffPeak-Nominal'!$A$4:$A$363,$A23)</f>
        <v>41.74</v>
      </c>
      <c r="C23" s="35">
        <f ca="1">+SUMIF('Forecast-Peak_OffPeak-Nominal'!$A$4:$A$363,$A23,'Forecast-Peak_OffPeak-Nominal'!D$4:D$183)/COUNTIF('Forecast-Peak_OffPeak-Nominal'!$A$4:$A$363,$A23)</f>
        <v>37.232500000000009</v>
      </c>
      <c r="D23" s="35">
        <f ca="1">+SUMIF('Forecast-Peak_OffPeak-Nominal'!$A$4:$A$363,$A23,'Forecast-Peak_OffPeak-Nominal'!E$4:E$183)/COUNTIF('Forecast-Peak_OffPeak-Nominal'!$A$4:$A$363,$A23)</f>
        <v>41.033333333333339</v>
      </c>
      <c r="E23" s="35">
        <f ca="1">+SUMIF('Forecast-Peak_OffPeak-Nominal'!$A$4:$A$363,$A23,'Forecast-Peak_OffPeak-Nominal'!F$4:F$183)/COUNTIF('Forecast-Peak_OffPeak-Nominal'!$A$4:$A$363,$A23)</f>
        <v>36.389166666666668</v>
      </c>
      <c r="F23" s="35">
        <f ca="1">+SUMIF('Forecast-Peak_OffPeak-Nominal'!$A$4:$A$363,$A23,'Forecast-Peak_OffPeak-Nominal'!G$4:G$183)/COUNTIF('Forecast-Peak_OffPeak-Nominal'!$A$4:$A$363,$A23)</f>
        <v>41.285833333333336</v>
      </c>
      <c r="G23" s="35">
        <f ca="1">+SUMIF('Forecast-Peak_OffPeak-Nominal'!$A$4:$A$363,$A23,'Forecast-Peak_OffPeak-Nominal'!H$4:H$183)/COUNTIF('Forecast-Peak_OffPeak-Nominal'!$A$4:$A$363,$A23)</f>
        <v>36.515000000000001</v>
      </c>
      <c r="H23" s="35">
        <f ca="1">+SUMIF('Forecast-Peak_OffPeak-Nominal'!$A$4:$A$471,$A23,'Forecast-Peak_OffPeak-Nominal'!I$4:I$183)/COUNTIF('Forecast-Peak_OffPeak-Nominal'!$A$4:$A$471,$A23)</f>
        <v>43.454999999999991</v>
      </c>
      <c r="I23" s="35">
        <f ca="1">+SUMIF('Forecast-Peak_OffPeak-Nominal'!$A$4:$A$471,$A23,'Forecast-Peak_OffPeak-Nominal'!J$4:J$183)/COUNTIF('Forecast-Peak_OffPeak-Nominal'!$A$4:$A$471,$A23)</f>
        <v>36.660833333333329</v>
      </c>
      <c r="J23" s="35">
        <f ca="1">+SUMIF('Forecast-Peak_OffPeak-Nominal'!$A$4:$A$471,$A23,'Forecast-Peak_OffPeak-Nominal'!K$4:K$183)/COUNTIF('Forecast-Peak_OffPeak-Nominal'!$A$4:$A$471,$A23)</f>
        <v>43.886666666666663</v>
      </c>
      <c r="K23" s="35">
        <f ca="1">+SUMIF('Forecast-Peak_OffPeak-Nominal'!$A$4:$A$471,$A23,'Forecast-Peak_OffPeak-Nominal'!L$4:L$183)/COUNTIF('Forecast-Peak_OffPeak-Nominal'!$A$4:$A$471,$A23)</f>
        <v>36.9</v>
      </c>
      <c r="L23" s="35">
        <f ca="1">+SUMIF('Forecast-Peak_OffPeak-Nominal'!$A$4:$A$471,$A23,'Forecast-Peak_OffPeak-Nominal'!M$4:M$183)/COUNTIF('Forecast-Peak_OffPeak-Nominal'!$A$4:$A$471,$A23)</f>
        <v>42.99083333333332</v>
      </c>
      <c r="M23" s="36">
        <f ca="1">+SUMIF('Forecast-Peak_OffPeak-Nominal'!$A$4:$A$471,$A23,'Forecast-Peak_OffPeak-Nominal'!N$4:N$183)/COUNTIF('Forecast-Peak_OffPeak-Nominal'!$A$4:$A$471,$A23)</f>
        <v>35.758333333333333</v>
      </c>
      <c r="O23" s="34">
        <f ca="1">+SUMIF('Forecast-Peak_OffPeak-Nominal'!$A$4:$A$363,$A23,'Forecast-Peak_OffPeak-Nominal'!P$4:P$183)/COUNTIF('Forecast-Peak_OffPeak-Nominal'!$A$4:$A$363,$A23)</f>
        <v>114.00956169069325</v>
      </c>
      <c r="P23" s="35">
        <f ca="1">+SUMIF('Forecast-Peak_OffPeak-Nominal'!$A$4:$A$363,$A23,'Forecast-Peak_OffPeak-Nominal'!Q$4:Q$183)/COUNTIF('Forecast-Peak_OffPeak-Nominal'!$A$4:$A$363,$A23)</f>
        <v>114.00956169069325</v>
      </c>
      <c r="Q23" s="35">
        <f ca="1">+SUMIF('Forecast-Peak_OffPeak-Nominal'!$A$4:$A$363,$A23,'Forecast-Peak_OffPeak-Nominal'!R$4:R$183)/COUNTIF('Forecast-Peak_OffPeak-Nominal'!$A$4:$A$363,$A23)</f>
        <v>132.99851688153657</v>
      </c>
      <c r="R23" s="35">
        <f ca="1">+SUMIF('Forecast-Peak_OffPeak-Nominal'!$A$4:$A$363,$A23,'Forecast-Peak_OffPeak-Nominal'!S$4:S$183)/COUNTIF('Forecast-Peak_OffPeak-Nominal'!$A$4:$A$363,$A23)</f>
        <v>114.00956169069325</v>
      </c>
      <c r="S23" s="35">
        <f ca="1">+SUMIF('Forecast-Peak_OffPeak-Nominal'!$A$4:$A$363,$A23,'Forecast-Peak_OffPeak-Nominal'!T$4:T$183)/COUNTIF('Forecast-Peak_OffPeak-Nominal'!$A$4:$A$363,$A23)</f>
        <v>68.014792419231398</v>
      </c>
      <c r="T23" s="35">
        <f ca="1">+SUMIF('Forecast-Peak_OffPeak-Nominal'!$A$4:$A$363,$A23,'Forecast-Peak_OffPeak-Nominal'!U$4:U$183)/COUNTIF('Forecast-Peak_OffPeak-Nominal'!$A$4:$A$363,$A23)</f>
        <v>75.595364138162296</v>
      </c>
      <c r="U23" s="35">
        <f ca="1">+SUMIF('Forecast-Peak_OffPeak-Nominal'!$A$4:$A$363,$A23,'Forecast-Peak_OffPeak-Nominal'!V$4:V$183)/COUNTIF('Forecast-Peak_OffPeak-Nominal'!$A$4:$A$363,$A23)</f>
        <v>63.368264792578451</v>
      </c>
      <c r="V23" s="35">
        <f ca="1">+SUMIF('Forecast-Peak_OffPeak-Nominal'!$A$4:$A$363,$A23,'Forecast-Peak_OffPeak-Nominal'!W$4:W$183)/COUNTIF('Forecast-Peak_OffPeak-Nominal'!$A$4:$A$363,$A23)</f>
        <v>19.92877749677514</v>
      </c>
      <c r="W23" s="35">
        <f ca="1">+SUMIF('Forecast-Peak_OffPeak-Nominal'!$A$4:$A$363,$A23,'Forecast-Peak_OffPeak-Nominal'!X$4:X$183)/COUNTIF('Forecast-Peak_OffPeak-Nominal'!$A$4:$A$363,$A23)</f>
        <v>19.92877749677514</v>
      </c>
      <c r="X23" s="36">
        <f ca="1">+SUMIF('Forecast-Peak_OffPeak-Nominal'!$A$4:$A$363,$A23,'Forecast-Peak_OffPeak-Nominal'!Y$4:Y$183)/COUNTIF('Forecast-Peak_OffPeak-Nominal'!$A$4:$A$363,$A23)</f>
        <v>67.474565757251327</v>
      </c>
      <c r="Z23" s="34">
        <f ca="1">+SUMIF('Forecast-Peak_OffPeak-Nominal'!$A$4:$A$363,$A23,'Forecast-Peak_OffPeak-Nominal'!AA$4:AA$183)/COUNTIF('Forecast-Peak_OffPeak-Nominal'!$A$4:$A$363,$A23)</f>
        <v>5.560833333333334</v>
      </c>
      <c r="AA23" s="35">
        <f ca="1">+SUMIF('Forecast-Peak_OffPeak-Nominal'!$A$4:$A$363,$A23,'Forecast-Peak_OffPeak-Nominal'!AB$4:AB$183)/COUNTIF('Forecast-Peak_OffPeak-Nominal'!$A$4:$A$363,$A23)</f>
        <v>4.8216666666666663</v>
      </c>
      <c r="AB23" s="35">
        <f ca="1">+SUMIF('Forecast-Peak_OffPeak-Nominal'!$A$4:$A$363,$A23,'Forecast-Peak_OffPeak-Nominal'!AC$4:AC$183)/COUNTIF('Forecast-Peak_OffPeak-Nominal'!$A$4:$A$363,$A23)</f>
        <v>4.5858333333333334</v>
      </c>
      <c r="AC23" s="35">
        <f ca="1">+SUMIF('Forecast-Peak_OffPeak-Nominal'!$A$4:$A$363,$A23,'Forecast-Peak_OffPeak-Nominal'!AD$4:AD$183)/COUNTIF('Forecast-Peak_OffPeak-Nominal'!$A$4:$A$363,$A23)</f>
        <v>5.1124999999999998</v>
      </c>
      <c r="AD23" s="35">
        <f ca="1">+SUMIF('Forecast-Peak_OffPeak-Nominal'!$A$4:$A$363,$A23,'Forecast-Peak_OffPeak-Nominal'!AE$4:AE$183)/COUNTIF('Forecast-Peak_OffPeak-Nominal'!$A$4:$A$363,$A23)</f>
        <v>5.5358333333333336</v>
      </c>
      <c r="AE23" s="35">
        <f ca="1">+SUMIF('Forecast-Peak_OffPeak-Nominal'!$A$4:$A$363,$A23,'Forecast-Peak_OffPeak-Nominal'!AF$4:AF$183)/COUNTIF('Forecast-Peak_OffPeak-Nominal'!$A$4:$A$363,$A23)</f>
        <v>4.9766666666666666</v>
      </c>
      <c r="AF23" s="36">
        <f ca="1">+SUMIF('Forecast-Peak_OffPeak-Nominal'!$A$4:$A$363,$A23,'Forecast-Peak_OffPeak-Nominal'!AG$4:AG$183)/COUNTIF('Forecast-Peak_OffPeak-Nominal'!$A$4:$A$363,$A23)</f>
        <v>0.39710762457604071</v>
      </c>
      <c r="AG23" s="14">
        <f ca="1">+SUMIF('Forecast-Peak_OffPeak-Nominal'!$A$4:$A$363,$A23,'Forecast-Peak_OffPeak-Nominal'!AH$4:AH$183)/COUNTIF('Forecast-Peak_OffPeak-Nominal'!$A$4:$A$363,$A23)</f>
        <v>0</v>
      </c>
      <c r="AH23" s="37">
        <f>AH22*(1+VLOOKUP($A23,GDP!A$8:D$42,3,0))</f>
        <v>1.4777141056973959</v>
      </c>
      <c r="AJ23" s="38">
        <v>0</v>
      </c>
      <c r="AK23" s="39">
        <v>0</v>
      </c>
      <c r="AL23" s="39">
        <v>0</v>
      </c>
      <c r="AM23" s="36">
        <v>0</v>
      </c>
      <c r="AO23" s="34">
        <f ca="1">+SUMIF('Forecast-Peak_OffPeak-Nominal'!$A$4:$A$363,$A23,'Forecast-Peak_OffPeak-Nominal'!AR$4:AR$183)/COUNTIF('Forecast-Peak_OffPeak-Nominal'!$A$4:$A$363,$A23)</f>
        <v>8.6926163604635622</v>
      </c>
      <c r="AP23" s="35">
        <f ca="1">+SUMIF('Forecast-Peak_OffPeak-Nominal'!$A$4:$A$363,$A23,'Forecast-Peak_OffPeak-Nominal'!AS$4:AS$183)/COUNTIF('Forecast-Peak_OffPeak-Nominal'!$A$4:$A$363,$A23)</f>
        <v>8.2811304863550301</v>
      </c>
      <c r="AQ23" s="35">
        <f ca="1">+SUMIF('Forecast-Peak_OffPeak-Nominal'!$A$4:$A$471,$A23,'Forecast-Peak_OffPeak-Nominal'!AU$4:AU$183)/COUNTIF('Forecast-Peak_OffPeak-Nominal'!$A$4:$A$471,$A23)</f>
        <v>7.8734539761603664</v>
      </c>
      <c r="AR23" s="35">
        <f ca="1">+SUMIF('Forecast-Peak_OffPeak-Nominal'!$A$4:$A$471,$A23,'Forecast-Peak_OffPeak-Nominal'!AV$4:AV$183)/COUNTIF('Forecast-Peak_OffPeak-Nominal'!$A$4:$A$471,$A23)</f>
        <v>7.9524548121706395</v>
      </c>
      <c r="AS23" s="36">
        <f ca="1">+SUMIF('Forecast-Peak_OffPeak-Nominal'!$A$4:$A$471,$A23,'Forecast-Peak_OffPeak-Nominal'!AW$4:AW$183)/COUNTIF('Forecast-Peak_OffPeak-Nominal'!$A$4:$A$471,$A23)</f>
        <v>8.5005697741789472</v>
      </c>
      <c r="AU23" s="34">
        <f>AVERAGEIF('Forecast-Peak_OffPeak-Nominal'!$A$4:$A$363,$A23,'Forecast-Peak_OffPeak-Nominal'!AY$4:AY$363)</f>
        <v>273.97446498461238</v>
      </c>
      <c r="AV23" s="36">
        <f>AVERAGEIF('Forecast-Peak_OffPeak-Nominal'!$A$4:$A$363,$A23,'Forecast-Peak_OffPeak-Nominal'!AZ$4:AZ$363)</f>
        <v>242.94000000000003</v>
      </c>
      <c r="AX23" s="37">
        <v>7.3</v>
      </c>
      <c r="AZ23" s="41">
        <f>VLOOKUP($A23,GDP!$A$8:$D$42,3,0)</f>
        <v>2.2361674403912481E-2</v>
      </c>
    </row>
    <row r="24" spans="1:52" ht="15" x14ac:dyDescent="0.25">
      <c r="A24" s="33">
        <f t="shared" si="0"/>
        <v>2041</v>
      </c>
      <c r="B24" s="34">
        <f ca="1">+SUMIF('Forecast-Peak_OffPeak-Nominal'!$A$4:$A$363,$A24,'Forecast-Peak_OffPeak-Nominal'!C$4:C$183)/COUNTIF('Forecast-Peak_OffPeak-Nominal'!$A$4:$A$363,$A24)</f>
        <v>42.644166666666656</v>
      </c>
      <c r="C24" s="35">
        <f ca="1">+SUMIF('Forecast-Peak_OffPeak-Nominal'!$A$4:$A$363,$A24,'Forecast-Peak_OffPeak-Nominal'!D$4:D$183)/COUNTIF('Forecast-Peak_OffPeak-Nominal'!$A$4:$A$363,$A24)</f>
        <v>38.125833333333325</v>
      </c>
      <c r="D24" s="35">
        <f ca="1">+SUMIF('Forecast-Peak_OffPeak-Nominal'!$A$4:$A$363,$A24,'Forecast-Peak_OffPeak-Nominal'!E$4:E$183)/COUNTIF('Forecast-Peak_OffPeak-Nominal'!$A$4:$A$363,$A24)</f>
        <v>42.234166666666667</v>
      </c>
      <c r="E24" s="35">
        <f ca="1">+SUMIF('Forecast-Peak_OffPeak-Nominal'!$A$4:$A$363,$A24,'Forecast-Peak_OffPeak-Nominal'!F$4:F$183)/COUNTIF('Forecast-Peak_OffPeak-Nominal'!$A$4:$A$363,$A24)</f>
        <v>37.637500000000003</v>
      </c>
      <c r="F24" s="35">
        <f ca="1">+SUMIF('Forecast-Peak_OffPeak-Nominal'!$A$4:$A$363,$A24,'Forecast-Peak_OffPeak-Nominal'!G$4:G$183)/COUNTIF('Forecast-Peak_OffPeak-Nominal'!$A$4:$A$363,$A24)</f>
        <v>42.456666666666671</v>
      </c>
      <c r="G24" s="35">
        <f ca="1">+SUMIF('Forecast-Peak_OffPeak-Nominal'!$A$4:$A$363,$A24,'Forecast-Peak_OffPeak-Nominal'!H$4:H$183)/COUNTIF('Forecast-Peak_OffPeak-Nominal'!$A$4:$A$363,$A24)</f>
        <v>37.762499999999996</v>
      </c>
      <c r="H24" s="35">
        <f ca="1">+SUMIF('Forecast-Peak_OffPeak-Nominal'!$A$4:$A$471,$A24,'Forecast-Peak_OffPeak-Nominal'!I$4:I$183)/COUNTIF('Forecast-Peak_OffPeak-Nominal'!$A$4:$A$471,$A24)</f>
        <v>44.685833333333335</v>
      </c>
      <c r="I24" s="35">
        <f ca="1">+SUMIF('Forecast-Peak_OffPeak-Nominal'!$A$4:$A$471,$A24,'Forecast-Peak_OffPeak-Nominal'!J$4:J$183)/COUNTIF('Forecast-Peak_OffPeak-Nominal'!$A$4:$A$471,$A24)</f>
        <v>37.681666666666665</v>
      </c>
      <c r="J24" s="35">
        <f ca="1">+SUMIF('Forecast-Peak_OffPeak-Nominal'!$A$4:$A$471,$A24,'Forecast-Peak_OffPeak-Nominal'!K$4:K$183)/COUNTIF('Forecast-Peak_OffPeak-Nominal'!$A$4:$A$471,$A24)</f>
        <v>45.239166666666669</v>
      </c>
      <c r="K24" s="35">
        <f ca="1">+SUMIF('Forecast-Peak_OffPeak-Nominal'!$A$4:$A$471,$A24,'Forecast-Peak_OffPeak-Nominal'!L$4:L$183)/COUNTIF('Forecast-Peak_OffPeak-Nominal'!$A$4:$A$471,$A24)</f>
        <v>38.008333333333333</v>
      </c>
      <c r="L24" s="35">
        <f ca="1">+SUMIF('Forecast-Peak_OffPeak-Nominal'!$A$4:$A$471,$A24,'Forecast-Peak_OffPeak-Nominal'!M$4:M$183)/COUNTIF('Forecast-Peak_OffPeak-Nominal'!$A$4:$A$471,$A24)</f>
        <v>44.37166666666667</v>
      </c>
      <c r="M24" s="36">
        <f ca="1">+SUMIF('Forecast-Peak_OffPeak-Nominal'!$A$4:$A$471,$A24,'Forecast-Peak_OffPeak-Nominal'!N$4:N$183)/COUNTIF('Forecast-Peak_OffPeak-Nominal'!$A$4:$A$471,$A24)</f>
        <v>36.863333333333337</v>
      </c>
      <c r="O24" s="34">
        <f ca="1">+SUMIF('Forecast-Peak_OffPeak-Nominal'!$A$4:$A$363,$A24,'Forecast-Peak_OffPeak-Nominal'!P$4:P$183)/COUNTIF('Forecast-Peak_OffPeak-Nominal'!$A$4:$A$363,$A24)</f>
        <v>117.71668931377208</v>
      </c>
      <c r="P24" s="35">
        <f ca="1">+SUMIF('Forecast-Peak_OffPeak-Nominal'!$A$4:$A$363,$A24,'Forecast-Peak_OffPeak-Nominal'!Q$4:Q$183)/COUNTIF('Forecast-Peak_OffPeak-Nominal'!$A$4:$A$363,$A24)</f>
        <v>117.71668931377208</v>
      </c>
      <c r="Q24" s="35">
        <f ca="1">+SUMIF('Forecast-Peak_OffPeak-Nominal'!$A$4:$A$363,$A24,'Forecast-Peak_OffPeak-Nominal'!R$4:R$183)/COUNTIF('Forecast-Peak_OffPeak-Nominal'!$A$4:$A$363,$A24)</f>
        <v>137.46831068917831</v>
      </c>
      <c r="R24" s="35">
        <f ca="1">+SUMIF('Forecast-Peak_OffPeak-Nominal'!$A$4:$A$363,$A24,'Forecast-Peak_OffPeak-Nominal'!S$4:S$183)/COUNTIF('Forecast-Peak_OffPeak-Nominal'!$A$4:$A$363,$A24)</f>
        <v>117.71668931377208</v>
      </c>
      <c r="S24" s="35">
        <f ca="1">+SUMIF('Forecast-Peak_OffPeak-Nominal'!$A$4:$A$363,$A24,'Forecast-Peak_OffPeak-Nominal'!T$4:T$183)/COUNTIF('Forecast-Peak_OffPeak-Nominal'!$A$4:$A$363,$A24)</f>
        <v>69.295061496439686</v>
      </c>
      <c r="T24" s="35">
        <f ca="1">+SUMIF('Forecast-Peak_OffPeak-Nominal'!$A$4:$A$363,$A24,'Forecast-Peak_OffPeak-Nominal'!U$4:U$183)/COUNTIF('Forecast-Peak_OffPeak-Nominal'!$A$4:$A$363,$A24)</f>
        <v>77.319284294821117</v>
      </c>
      <c r="U24" s="35">
        <f ca="1">+SUMIF('Forecast-Peak_OffPeak-Nominal'!$A$4:$A$363,$A24,'Forecast-Peak_OffPeak-Nominal'!V$4:V$183)/COUNTIF('Forecast-Peak_OffPeak-Nominal'!$A$4:$A$363,$A24)</f>
        <v>64.572131689796677</v>
      </c>
      <c r="V24" s="35">
        <f ca="1">+SUMIF('Forecast-Peak_OffPeak-Nominal'!$A$4:$A$363,$A24,'Forecast-Peak_OffPeak-Nominal'!W$4:W$183)/COUNTIF('Forecast-Peak_OffPeak-Nominal'!$A$4:$A$363,$A24)</f>
        <v>20.347967648223392</v>
      </c>
      <c r="W24" s="35">
        <f ca="1">+SUMIF('Forecast-Peak_OffPeak-Nominal'!$A$4:$A$363,$A24,'Forecast-Peak_OffPeak-Nominal'!X$4:X$183)/COUNTIF('Forecast-Peak_OffPeak-Nominal'!$A$4:$A$363,$A24)</f>
        <v>20.347967648223392</v>
      </c>
      <c r="X24" s="36">
        <f ca="1">+SUMIF('Forecast-Peak_OffPeak-Nominal'!$A$4:$A$363,$A24,'Forecast-Peak_OffPeak-Nominal'!Y$4:Y$183)/COUNTIF('Forecast-Peak_OffPeak-Nominal'!$A$4:$A$363,$A24)</f>
        <v>69.289831318829229</v>
      </c>
      <c r="Z24" s="34">
        <f ca="1">+SUMIF('Forecast-Peak_OffPeak-Nominal'!$A$4:$A$363,$A24,'Forecast-Peak_OffPeak-Nominal'!AA$4:AA$183)/COUNTIF('Forecast-Peak_OffPeak-Nominal'!$A$4:$A$363,$A24)</f>
        <v>5.6833333333333336</v>
      </c>
      <c r="AA24" s="35">
        <f ca="1">+SUMIF('Forecast-Peak_OffPeak-Nominal'!$A$4:$A$363,$A24,'Forecast-Peak_OffPeak-Nominal'!AB$4:AB$183)/COUNTIF('Forecast-Peak_OffPeak-Nominal'!$A$4:$A$363,$A24)</f>
        <v>4.9300000000000006</v>
      </c>
      <c r="AB24" s="35">
        <f ca="1">+SUMIF('Forecast-Peak_OffPeak-Nominal'!$A$4:$A$363,$A24,'Forecast-Peak_OffPeak-Nominal'!AC$4:AC$183)/COUNTIF('Forecast-Peak_OffPeak-Nominal'!$A$4:$A$363,$A24)</f>
        <v>4.6900000000000004</v>
      </c>
      <c r="AC24" s="35">
        <f ca="1">+SUMIF('Forecast-Peak_OffPeak-Nominal'!$A$4:$A$363,$A24,'Forecast-Peak_OffPeak-Nominal'!AD$4:AD$183)/COUNTIF('Forecast-Peak_OffPeak-Nominal'!$A$4:$A$363,$A24)</f>
        <v>5.22</v>
      </c>
      <c r="AD24" s="35">
        <f ca="1">+SUMIF('Forecast-Peak_OffPeak-Nominal'!$A$4:$A$363,$A24,'Forecast-Peak_OffPeak-Nominal'!AE$4:AE$183)/COUNTIF('Forecast-Peak_OffPeak-Nominal'!$A$4:$A$363,$A24)</f>
        <v>5.6624999999999988</v>
      </c>
      <c r="AE24" s="35">
        <f ca="1">+SUMIF('Forecast-Peak_OffPeak-Nominal'!$A$4:$A$363,$A24,'Forecast-Peak_OffPeak-Nominal'!AF$4:AF$183)/COUNTIF('Forecast-Peak_OffPeak-Nominal'!$A$4:$A$363,$A24)</f>
        <v>5.1066666666666665</v>
      </c>
      <c r="AF24" s="36">
        <f ca="1">+SUMIF('Forecast-Peak_OffPeak-Nominal'!$A$4:$A$363,$A24,'Forecast-Peak_OffPeak-Nominal'!AG$4:AG$183)/COUNTIF('Forecast-Peak_OffPeak-Nominal'!$A$4:$A$363,$A24)</f>
        <v>0.40496013087238908</v>
      </c>
      <c r="AG24" s="14">
        <f ca="1">+SUMIF('Forecast-Peak_OffPeak-Nominal'!$A$4:$A$363,$A24,'Forecast-Peak_OffPeak-Nominal'!AH$4:AH$183)/COUNTIF('Forecast-Peak_OffPeak-Nominal'!$A$4:$A$363,$A24)</f>
        <v>0</v>
      </c>
      <c r="AH24" s="37">
        <f>AH23*(1+VLOOKUP($A24,GDP!A$8:D$42,3,0))</f>
        <v>1.5112030330745583</v>
      </c>
      <c r="AJ24" s="38">
        <v>0</v>
      </c>
      <c r="AK24" s="39">
        <v>0</v>
      </c>
      <c r="AL24" s="39">
        <v>0</v>
      </c>
      <c r="AM24" s="36">
        <v>0</v>
      </c>
      <c r="AO24" s="34">
        <f ca="1">+SUMIF('Forecast-Peak_OffPeak-Nominal'!$A$4:$A$363,$A24,'Forecast-Peak_OffPeak-Nominal'!AR$4:AR$183)/COUNTIF('Forecast-Peak_OffPeak-Nominal'!$A$4:$A$363,$A24)</f>
        <v>8.6880978079250095</v>
      </c>
      <c r="AP24" s="35">
        <f ca="1">+SUMIF('Forecast-Peak_OffPeak-Nominal'!$A$4:$A$363,$A24,'Forecast-Peak_OffPeak-Nominal'!AS$4:AS$183)/COUNTIF('Forecast-Peak_OffPeak-Nominal'!$A$4:$A$363,$A24)</f>
        <v>8.300127342615264</v>
      </c>
      <c r="AQ24" s="35">
        <f ca="1">+SUMIF('Forecast-Peak_OffPeak-Nominal'!$A$4:$A$471,$A24,'Forecast-Peak_OffPeak-Nominal'!AU$4:AU$183)/COUNTIF('Forecast-Peak_OffPeak-Nominal'!$A$4:$A$471,$A24)</f>
        <v>7.9154277082814071</v>
      </c>
      <c r="AR24" s="35">
        <f ca="1">+SUMIF('Forecast-Peak_OffPeak-Nominal'!$A$4:$A$471,$A24,'Forecast-Peak_OffPeak-Nominal'!AV$4:AV$183)/COUNTIF('Forecast-Peak_OffPeak-Nominal'!$A$4:$A$471,$A24)</f>
        <v>8.0144296024140935</v>
      </c>
      <c r="AS24" s="36">
        <f ca="1">+SUMIF('Forecast-Peak_OffPeak-Nominal'!$A$4:$A$471,$A24,'Forecast-Peak_OffPeak-Nominal'!AW$4:AW$183)/COUNTIF('Forecast-Peak_OffPeak-Nominal'!$A$4:$A$471,$A24)</f>
        <v>8.6007059650004933</v>
      </c>
      <c r="AU24" s="34">
        <f>AVERAGEIF('Forecast-Peak_OffPeak-Nominal'!$A$4:$A$363,$A24,'Forecast-Peak_OffPeak-Nominal'!AY$4:AY$363)</f>
        <v>278.83060168832429</v>
      </c>
      <c r="AV24" s="36">
        <f>AVERAGEIF('Forecast-Peak_OffPeak-Nominal'!$A$4:$A$363,$A24,'Forecast-Peak_OffPeak-Nominal'!AZ$4:AZ$363)</f>
        <v>267.07499999999993</v>
      </c>
      <c r="AX24" s="37">
        <v>7.3</v>
      </c>
      <c r="AZ24" s="41">
        <f>VLOOKUP($A24,GDP!$A$8:$D$42,3,0)</f>
        <v>2.2662656631647758E-2</v>
      </c>
    </row>
    <row r="25" spans="1:52" ht="15" x14ac:dyDescent="0.25">
      <c r="A25" s="33">
        <f t="shared" si="0"/>
        <v>2042</v>
      </c>
      <c r="B25" s="34">
        <f ca="1">+SUMIF('Forecast-Peak_OffPeak-Nominal'!$A$4:$A$363,$A25,'Forecast-Peak_OffPeak-Nominal'!C$4:C$183)/COUNTIF('Forecast-Peak_OffPeak-Nominal'!$A$4:$A$363,$A25)</f>
        <v>43.597500000000004</v>
      </c>
      <c r="C25" s="35">
        <f ca="1">+SUMIF('Forecast-Peak_OffPeak-Nominal'!$A$4:$A$363,$A25,'Forecast-Peak_OffPeak-Nominal'!D$4:D$183)/COUNTIF('Forecast-Peak_OffPeak-Nominal'!$A$4:$A$363,$A25)</f>
        <v>39.078333333333326</v>
      </c>
      <c r="D25" s="35">
        <f ca="1">+SUMIF('Forecast-Peak_OffPeak-Nominal'!$A$4:$A$363,$A25,'Forecast-Peak_OffPeak-Nominal'!E$4:E$183)/COUNTIF('Forecast-Peak_OffPeak-Nominal'!$A$4:$A$363,$A25)</f>
        <v>43.359166666666674</v>
      </c>
      <c r="E25" s="35">
        <f ca="1">+SUMIF('Forecast-Peak_OffPeak-Nominal'!$A$4:$A$363,$A25,'Forecast-Peak_OffPeak-Nominal'!F$4:F$183)/COUNTIF('Forecast-Peak_OffPeak-Nominal'!$A$4:$A$363,$A25)</f>
        <v>38.944166666666668</v>
      </c>
      <c r="F25" s="35">
        <f ca="1">+SUMIF('Forecast-Peak_OffPeak-Nominal'!$A$4:$A$363,$A25,'Forecast-Peak_OffPeak-Nominal'!G$4:G$183)/COUNTIF('Forecast-Peak_OffPeak-Nominal'!$A$4:$A$363,$A25)</f>
        <v>43.610833333333339</v>
      </c>
      <c r="G25" s="35">
        <f ca="1">+SUMIF('Forecast-Peak_OffPeak-Nominal'!$A$4:$A$363,$A25,'Forecast-Peak_OffPeak-Nominal'!H$4:H$183)/COUNTIF('Forecast-Peak_OffPeak-Nominal'!$A$4:$A$363,$A25)</f>
        <v>39.087499999999999</v>
      </c>
      <c r="H25" s="35">
        <f ca="1">+SUMIF('Forecast-Peak_OffPeak-Nominal'!$A$4:$A$471,$A25,'Forecast-Peak_OffPeak-Nominal'!I$4:I$183)/COUNTIF('Forecast-Peak_OffPeak-Nominal'!$A$4:$A$471,$A25)</f>
        <v>46.553333333333335</v>
      </c>
      <c r="I25" s="35">
        <f ca="1">+SUMIF('Forecast-Peak_OffPeak-Nominal'!$A$4:$A$471,$A25,'Forecast-Peak_OffPeak-Nominal'!J$4:J$183)/COUNTIF('Forecast-Peak_OffPeak-Nominal'!$A$4:$A$471,$A25)</f>
        <v>39.340833333333336</v>
      </c>
      <c r="J25" s="35">
        <f ca="1">+SUMIF('Forecast-Peak_OffPeak-Nominal'!$A$4:$A$471,$A25,'Forecast-Peak_OffPeak-Nominal'!K$4:K$183)/COUNTIF('Forecast-Peak_OffPeak-Nominal'!$A$4:$A$471,$A25)</f>
        <v>47.1875</v>
      </c>
      <c r="K25" s="35">
        <f ca="1">+SUMIF('Forecast-Peak_OffPeak-Nominal'!$A$4:$A$471,$A25,'Forecast-Peak_OffPeak-Nominal'!L$4:L$183)/COUNTIF('Forecast-Peak_OffPeak-Nominal'!$A$4:$A$471,$A25)</f>
        <v>39.767499999999998</v>
      </c>
      <c r="L25" s="35">
        <f ca="1">+SUMIF('Forecast-Peak_OffPeak-Nominal'!$A$4:$A$471,$A25,'Forecast-Peak_OffPeak-Nominal'!M$4:M$183)/COUNTIF('Forecast-Peak_OffPeak-Nominal'!$A$4:$A$471,$A25)</f>
        <v>46.330000000000005</v>
      </c>
      <c r="M25" s="36">
        <f ca="1">+SUMIF('Forecast-Peak_OffPeak-Nominal'!$A$4:$A$471,$A25,'Forecast-Peak_OffPeak-Nominal'!N$4:N$183)/COUNTIF('Forecast-Peak_OffPeak-Nominal'!$A$4:$A$471,$A25)</f>
        <v>38.6</v>
      </c>
      <c r="O25" s="34">
        <f ca="1">+SUMIF('Forecast-Peak_OffPeak-Nominal'!$A$4:$A$363,$A25,'Forecast-Peak_OffPeak-Nominal'!P$4:P$183)/COUNTIF('Forecast-Peak_OffPeak-Nominal'!$A$4:$A$363,$A25)</f>
        <v>121.09558039230559</v>
      </c>
      <c r="P25" s="35">
        <f ca="1">+SUMIF('Forecast-Peak_OffPeak-Nominal'!$A$4:$A$363,$A25,'Forecast-Peak_OffPeak-Nominal'!Q$4:Q$183)/COUNTIF('Forecast-Peak_OffPeak-Nominal'!$A$4:$A$363,$A25)</f>
        <v>121.09558039230559</v>
      </c>
      <c r="Q25" s="35">
        <f ca="1">+SUMIF('Forecast-Peak_OffPeak-Nominal'!$A$4:$A$363,$A25,'Forecast-Peak_OffPeak-Nominal'!R$4:R$183)/COUNTIF('Forecast-Peak_OffPeak-Nominal'!$A$4:$A$363,$A25)</f>
        <v>142.22337177067084</v>
      </c>
      <c r="R25" s="35">
        <f ca="1">+SUMIF('Forecast-Peak_OffPeak-Nominal'!$A$4:$A$363,$A25,'Forecast-Peak_OffPeak-Nominal'!S$4:S$183)/COUNTIF('Forecast-Peak_OffPeak-Nominal'!$A$4:$A$363,$A25)</f>
        <v>121.09558039230559</v>
      </c>
      <c r="S25" s="35">
        <f ca="1">+SUMIF('Forecast-Peak_OffPeak-Nominal'!$A$4:$A$363,$A25,'Forecast-Peak_OffPeak-Nominal'!T$4:T$183)/COUNTIF('Forecast-Peak_OffPeak-Nominal'!$A$4:$A$363,$A25)</f>
        <v>70.602860766836372</v>
      </c>
      <c r="T25" s="35">
        <f ca="1">+SUMIF('Forecast-Peak_OffPeak-Nominal'!$A$4:$A$363,$A25,'Forecast-Peak_OffPeak-Nominal'!U$4:U$183)/COUNTIF('Forecast-Peak_OffPeak-Nominal'!$A$4:$A$363,$A25)</f>
        <v>80.050593147963568</v>
      </c>
      <c r="U25" s="35">
        <f ca="1">+SUMIF('Forecast-Peak_OffPeak-Nominal'!$A$4:$A$363,$A25,'Forecast-Peak_OffPeak-Nominal'!V$4:V$183)/COUNTIF('Forecast-Peak_OffPeak-Nominal'!$A$4:$A$363,$A25)</f>
        <v>65.964073672669045</v>
      </c>
      <c r="V25" s="35">
        <f ca="1">+SUMIF('Forecast-Peak_OffPeak-Nominal'!$A$4:$A$363,$A25,'Forecast-Peak_OffPeak-Nominal'!W$4:W$183)/COUNTIF('Forecast-Peak_OffPeak-Nominal'!$A$4:$A$363,$A25)</f>
        <v>20.814167182831138</v>
      </c>
      <c r="W25" s="35">
        <f ca="1">+SUMIF('Forecast-Peak_OffPeak-Nominal'!$A$4:$A$363,$A25,'Forecast-Peak_OffPeak-Nominal'!X$4:X$183)/COUNTIF('Forecast-Peak_OffPeak-Nominal'!$A$4:$A$363,$A25)</f>
        <v>20.814167182831138</v>
      </c>
      <c r="X25" s="36">
        <f ca="1">+SUMIF('Forecast-Peak_OffPeak-Nominal'!$A$4:$A$363,$A25,'Forecast-Peak_OffPeak-Nominal'!Y$4:Y$183)/COUNTIF('Forecast-Peak_OffPeak-Nominal'!$A$4:$A$363,$A25)</f>
        <v>71.15813256033023</v>
      </c>
      <c r="Z25" s="34">
        <f ca="1">+SUMIF('Forecast-Peak_OffPeak-Nominal'!$A$4:$A$363,$A25,'Forecast-Peak_OffPeak-Nominal'!AA$4:AA$183)/COUNTIF('Forecast-Peak_OffPeak-Nominal'!$A$4:$A$363,$A25)</f>
        <v>5.8533333333333344</v>
      </c>
      <c r="AA25" s="35">
        <f ca="1">+SUMIF('Forecast-Peak_OffPeak-Nominal'!$A$4:$A$363,$A25,'Forecast-Peak_OffPeak-Nominal'!AB$4:AB$183)/COUNTIF('Forecast-Peak_OffPeak-Nominal'!$A$4:$A$363,$A25)</f>
        <v>5.0825000000000005</v>
      </c>
      <c r="AB25" s="35">
        <f ca="1">+SUMIF('Forecast-Peak_OffPeak-Nominal'!$A$4:$A$363,$A25,'Forecast-Peak_OffPeak-Nominal'!AC$4:AC$183)/COUNTIF('Forecast-Peak_OffPeak-Nominal'!$A$4:$A$363,$A25)</f>
        <v>4.8366666666666669</v>
      </c>
      <c r="AC25" s="35">
        <f ca="1">+SUMIF('Forecast-Peak_OffPeak-Nominal'!$A$4:$A$363,$A25,'Forecast-Peak_OffPeak-Nominal'!AD$4:AD$183)/COUNTIF('Forecast-Peak_OffPeak-Nominal'!$A$4:$A$363,$A25)</f>
        <v>5.3775000000000004</v>
      </c>
      <c r="AD25" s="35">
        <f ca="1">+SUMIF('Forecast-Peak_OffPeak-Nominal'!$A$4:$A$363,$A25,'Forecast-Peak_OffPeak-Nominal'!AE$4:AE$183)/COUNTIF('Forecast-Peak_OffPeak-Nominal'!$A$4:$A$363,$A25)</f>
        <v>5.8408333333333333</v>
      </c>
      <c r="AE25" s="35">
        <f ca="1">+SUMIF('Forecast-Peak_OffPeak-Nominal'!$A$4:$A$363,$A25,'Forecast-Peak_OffPeak-Nominal'!AF$4:AF$183)/COUNTIF('Forecast-Peak_OffPeak-Nominal'!$A$4:$A$363,$A25)</f>
        <v>5.2725</v>
      </c>
      <c r="AF25" s="36">
        <f ca="1">+SUMIF('Forecast-Peak_OffPeak-Nominal'!$A$4:$A$363,$A25,'Forecast-Peak_OffPeak-Nominal'!AG$4:AG$183)/COUNTIF('Forecast-Peak_OffPeak-Nominal'!$A$4:$A$363,$A25)</f>
        <v>0.41289762563470767</v>
      </c>
      <c r="AG25" s="14">
        <f ca="1">+SUMIF('Forecast-Peak_OffPeak-Nominal'!$A$4:$A$363,$A25,'Forecast-Peak_OffPeak-Nominal'!AH$4:AH$183)/COUNTIF('Forecast-Peak_OffPeak-Nominal'!$A$4:$A$363,$A25)</f>
        <v>0</v>
      </c>
      <c r="AH25" s="37">
        <f>AH24*(1+VLOOKUP($A25,GDP!A$8:D$42,3,0))</f>
        <v>1.5458823155088275</v>
      </c>
      <c r="AJ25" s="38">
        <v>0</v>
      </c>
      <c r="AK25" s="39">
        <v>0</v>
      </c>
      <c r="AL25" s="39">
        <v>0</v>
      </c>
      <c r="AM25" s="36">
        <v>0</v>
      </c>
      <c r="AO25" s="34">
        <f ca="1">+SUMIF('Forecast-Peak_OffPeak-Nominal'!$A$4:$A$363,$A25,'Forecast-Peak_OffPeak-Nominal'!AR$4:AR$183)/COUNTIF('Forecast-Peak_OffPeak-Nominal'!$A$4:$A$363,$A25)</f>
        <v>8.6088084202725579</v>
      </c>
      <c r="AP25" s="35">
        <f ca="1">+SUMIF('Forecast-Peak_OffPeak-Nominal'!$A$4:$A$363,$A25,'Forecast-Peak_OffPeak-Nominal'!AS$4:AS$183)/COUNTIF('Forecast-Peak_OffPeak-Nominal'!$A$4:$A$363,$A25)</f>
        <v>8.2494002405273505</v>
      </c>
      <c r="AQ25" s="35">
        <f ca="1">+SUMIF('Forecast-Peak_OffPeak-Nominal'!$A$4:$A$471,$A25,'Forecast-Peak_OffPeak-Nominal'!AU$4:AU$183)/COUNTIF('Forecast-Peak_OffPeak-Nominal'!$A$4:$A$471,$A25)</f>
        <v>7.9950780693034318</v>
      </c>
      <c r="AR25" s="35">
        <f ca="1">+SUMIF('Forecast-Peak_OffPeak-Nominal'!$A$4:$A$471,$A25,'Forecast-Peak_OffPeak-Nominal'!AV$4:AV$183)/COUNTIF('Forecast-Peak_OffPeak-Nominal'!$A$4:$A$471,$A25)</f>
        <v>8.104513283155951</v>
      </c>
      <c r="AS25" s="36">
        <f ca="1">+SUMIF('Forecast-Peak_OffPeak-Nominal'!$A$4:$A$471,$A25,'Forecast-Peak_OffPeak-Nominal'!AW$4:AW$183)/COUNTIF('Forecast-Peak_OffPeak-Nominal'!$A$4:$A$471,$A25)</f>
        <v>8.7208111303700839</v>
      </c>
      <c r="AU25" s="34">
        <f>AVERAGEIF('Forecast-Peak_OffPeak-Nominal'!$A$4:$A$363,$A25,'Forecast-Peak_OffPeak-Nominal'!AY$4:AY$363)</f>
        <v>283.70609561370895</v>
      </c>
      <c r="AV25" s="36">
        <f>AVERAGEIF('Forecast-Peak_OffPeak-Nominal'!$A$4:$A$363,$A25,'Forecast-Peak_OffPeak-Nominal'!AZ$4:AZ$363)</f>
        <v>283.70609561370895</v>
      </c>
      <c r="AX25" s="37">
        <v>7.3</v>
      </c>
      <c r="AZ25" s="41">
        <f>VLOOKUP($A25,GDP!$A$8:$D$42,3,0)</f>
        <v>2.2948129189308188E-2</v>
      </c>
    </row>
    <row r="26" spans="1:52" ht="15" x14ac:dyDescent="0.25">
      <c r="A26" s="33">
        <f t="shared" si="0"/>
        <v>2043</v>
      </c>
      <c r="B26" s="34">
        <f ca="1">+SUMIF('Forecast-Peak_OffPeak-Nominal'!$A$4:$A$363,$A26,'Forecast-Peak_OffPeak-Nominal'!C$4:C$183)/COUNTIF('Forecast-Peak_OffPeak-Nominal'!$A$4:$A$363,$A26)</f>
        <v>44.507499999999993</v>
      </c>
      <c r="C26" s="35">
        <f ca="1">+SUMIF('Forecast-Peak_OffPeak-Nominal'!$A$4:$A$363,$A26,'Forecast-Peak_OffPeak-Nominal'!D$4:D$183)/COUNTIF('Forecast-Peak_OffPeak-Nominal'!$A$4:$A$363,$A26)</f>
        <v>40.208333333333336</v>
      </c>
      <c r="D26" s="35">
        <f ca="1">+SUMIF('Forecast-Peak_OffPeak-Nominal'!$A$4:$A$363,$A26,'Forecast-Peak_OffPeak-Nominal'!E$4:E$183)/COUNTIF('Forecast-Peak_OffPeak-Nominal'!$A$4:$A$363,$A26)</f>
        <v>44.037500000000001</v>
      </c>
      <c r="E26" s="35">
        <f ca="1">+SUMIF('Forecast-Peak_OffPeak-Nominal'!$A$4:$A$363,$A26,'Forecast-Peak_OffPeak-Nominal'!F$4:F$183)/COUNTIF('Forecast-Peak_OffPeak-Nominal'!$A$4:$A$363,$A26)</f>
        <v>39.773333333333333</v>
      </c>
      <c r="F26" s="35">
        <f ca="1">+SUMIF('Forecast-Peak_OffPeak-Nominal'!$A$4:$A$363,$A26,'Forecast-Peak_OffPeak-Nominal'!G$4:G$183)/COUNTIF('Forecast-Peak_OffPeak-Nominal'!$A$4:$A$363,$A26)</f>
        <v>44.420833333333327</v>
      </c>
      <c r="G26" s="35">
        <f ca="1">+SUMIF('Forecast-Peak_OffPeak-Nominal'!$A$4:$A$363,$A26,'Forecast-Peak_OffPeak-Nominal'!H$4:H$183)/COUNTIF('Forecast-Peak_OffPeak-Nominal'!$A$4:$A$363,$A26)</f>
        <v>40.080833333333338</v>
      </c>
      <c r="H26" s="35">
        <f ca="1">+SUMIF('Forecast-Peak_OffPeak-Nominal'!$A$4:$A$471,$A26,'Forecast-Peak_OffPeak-Nominal'!I$4:I$183)/COUNTIF('Forecast-Peak_OffPeak-Nominal'!$A$4:$A$471,$A26)</f>
        <v>48.420833333333327</v>
      </c>
      <c r="I26" s="35">
        <f ca="1">+SUMIF('Forecast-Peak_OffPeak-Nominal'!$A$4:$A$471,$A26,'Forecast-Peak_OffPeak-Nominal'!J$4:J$183)/COUNTIF('Forecast-Peak_OffPeak-Nominal'!$A$4:$A$471,$A26)</f>
        <v>40.758333333333333</v>
      </c>
      <c r="J26" s="35">
        <f ca="1">+SUMIF('Forecast-Peak_OffPeak-Nominal'!$A$4:$A$471,$A26,'Forecast-Peak_OffPeak-Nominal'!K$4:K$183)/COUNTIF('Forecast-Peak_OffPeak-Nominal'!$A$4:$A$471,$A26)</f>
        <v>49.172499999999992</v>
      </c>
      <c r="K26" s="35">
        <f ca="1">+SUMIF('Forecast-Peak_OffPeak-Nominal'!$A$4:$A$471,$A26,'Forecast-Peak_OffPeak-Nominal'!L$4:L$183)/COUNTIF('Forecast-Peak_OffPeak-Nominal'!$A$4:$A$471,$A26)</f>
        <v>41.249166666666667</v>
      </c>
      <c r="L26" s="35">
        <f ca="1">+SUMIF('Forecast-Peak_OffPeak-Nominal'!$A$4:$A$471,$A26,'Forecast-Peak_OffPeak-Nominal'!M$4:M$183)/COUNTIF('Forecast-Peak_OffPeak-Nominal'!$A$4:$A$471,$A26)</f>
        <v>48.321666666666665</v>
      </c>
      <c r="M26" s="36">
        <f ca="1">+SUMIF('Forecast-Peak_OffPeak-Nominal'!$A$4:$A$471,$A26,'Forecast-Peak_OffPeak-Nominal'!N$4:N$183)/COUNTIF('Forecast-Peak_OffPeak-Nominal'!$A$4:$A$471,$A26)</f>
        <v>40.079166666666673</v>
      </c>
      <c r="O26" s="34">
        <f ca="1">+SUMIF('Forecast-Peak_OffPeak-Nominal'!$A$4:$A$363,$A26,'Forecast-Peak_OffPeak-Nominal'!P$4:P$183)/COUNTIF('Forecast-Peak_OffPeak-Nominal'!$A$4:$A$363,$A26)</f>
        <v>123.56058856097115</v>
      </c>
      <c r="P26" s="35">
        <f ca="1">+SUMIF('Forecast-Peak_OffPeak-Nominal'!$A$4:$A$363,$A26,'Forecast-Peak_OffPeak-Nominal'!Q$4:Q$183)/COUNTIF('Forecast-Peak_OffPeak-Nominal'!$A$4:$A$363,$A26)</f>
        <v>123.56058856097115</v>
      </c>
      <c r="Q26" s="35">
        <f ca="1">+SUMIF('Forecast-Peak_OffPeak-Nominal'!$A$4:$A$363,$A26,'Forecast-Peak_OffPeak-Nominal'!R$4:R$183)/COUNTIF('Forecast-Peak_OffPeak-Nominal'!$A$4:$A$363,$A26)</f>
        <v>146.5692605026737</v>
      </c>
      <c r="R26" s="35">
        <f ca="1">+SUMIF('Forecast-Peak_OffPeak-Nominal'!$A$4:$A$363,$A26,'Forecast-Peak_OffPeak-Nominal'!S$4:S$183)/COUNTIF('Forecast-Peak_OffPeak-Nominal'!$A$4:$A$363,$A26)</f>
        <v>123.56058856097115</v>
      </c>
      <c r="S26" s="35">
        <f ca="1">+SUMIF('Forecast-Peak_OffPeak-Nominal'!$A$4:$A$363,$A26,'Forecast-Peak_OffPeak-Nominal'!T$4:T$183)/COUNTIF('Forecast-Peak_OffPeak-Nominal'!$A$4:$A$363,$A26)</f>
        <v>72.07789955643743</v>
      </c>
      <c r="T26" s="35">
        <f ca="1">+SUMIF('Forecast-Peak_OffPeak-Nominal'!$A$4:$A$363,$A26,'Forecast-Peak_OffPeak-Nominal'!U$4:U$183)/COUNTIF('Forecast-Peak_OffPeak-Nominal'!$A$4:$A$363,$A26)</f>
        <v>85.22912565964883</v>
      </c>
      <c r="U26" s="35">
        <f ca="1">+SUMIF('Forecast-Peak_OffPeak-Nominal'!$A$4:$A$363,$A26,'Forecast-Peak_OffPeak-Nominal'!V$4:V$183)/COUNTIF('Forecast-Peak_OffPeak-Nominal'!$A$4:$A$363,$A26)</f>
        <v>67.362634043372111</v>
      </c>
      <c r="V26" s="35">
        <f ca="1">+SUMIF('Forecast-Peak_OffPeak-Nominal'!$A$4:$A$363,$A26,'Forecast-Peak_OffPeak-Nominal'!W$4:W$183)/COUNTIF('Forecast-Peak_OffPeak-Nominal'!$A$4:$A$363,$A26)</f>
        <v>21.361933762025217</v>
      </c>
      <c r="W26" s="35">
        <f ca="1">+SUMIF('Forecast-Peak_OffPeak-Nominal'!$A$4:$A$363,$A26,'Forecast-Peak_OffPeak-Nominal'!X$4:X$183)/COUNTIF('Forecast-Peak_OffPeak-Nominal'!$A$4:$A$363,$A26)</f>
        <v>21.361933762025217</v>
      </c>
      <c r="X26" s="36">
        <f ca="1">+SUMIF('Forecast-Peak_OffPeak-Nominal'!$A$4:$A$363,$A26,'Forecast-Peak_OffPeak-Nominal'!Y$4:Y$183)/COUNTIF('Forecast-Peak_OffPeak-Nominal'!$A$4:$A$363,$A26)</f>
        <v>72.9881038910939</v>
      </c>
      <c r="Z26" s="34">
        <f ca="1">+SUMIF('Forecast-Peak_OffPeak-Nominal'!$A$4:$A$363,$A26,'Forecast-Peak_OffPeak-Nominal'!AA$4:AA$183)/COUNTIF('Forecast-Peak_OffPeak-Nominal'!$A$4:$A$363,$A26)</f>
        <v>6.0149999999999997</v>
      </c>
      <c r="AA26" s="35">
        <f ca="1">+SUMIF('Forecast-Peak_OffPeak-Nominal'!$A$4:$A$363,$A26,'Forecast-Peak_OffPeak-Nominal'!AB$4:AB$183)/COUNTIF('Forecast-Peak_OffPeak-Nominal'!$A$4:$A$363,$A26)</f>
        <v>5.229166666666667</v>
      </c>
      <c r="AB26" s="35">
        <f ca="1">+SUMIF('Forecast-Peak_OffPeak-Nominal'!$A$4:$A$363,$A26,'Forecast-Peak_OffPeak-Nominal'!AC$4:AC$183)/COUNTIF('Forecast-Peak_OffPeak-Nominal'!$A$4:$A$363,$A26)</f>
        <v>4.9800000000000004</v>
      </c>
      <c r="AC26" s="35">
        <f ca="1">+SUMIF('Forecast-Peak_OffPeak-Nominal'!$A$4:$A$363,$A26,'Forecast-Peak_OffPeak-Nominal'!AD$4:AD$183)/COUNTIF('Forecast-Peak_OffPeak-Nominal'!$A$4:$A$363,$A26)</f>
        <v>5.5274999999999999</v>
      </c>
      <c r="AD26" s="35">
        <f ca="1">+SUMIF('Forecast-Peak_OffPeak-Nominal'!$A$4:$A$363,$A26,'Forecast-Peak_OffPeak-Nominal'!AE$4:AE$183)/COUNTIF('Forecast-Peak_OffPeak-Nominal'!$A$4:$A$363,$A26)</f>
        <v>6.0158333333333331</v>
      </c>
      <c r="AE26" s="35">
        <f ca="1">+SUMIF('Forecast-Peak_OffPeak-Nominal'!$A$4:$A$363,$A26,'Forecast-Peak_OffPeak-Nominal'!AF$4:AF$183)/COUNTIF('Forecast-Peak_OffPeak-Nominal'!$A$4:$A$363,$A26)</f>
        <v>5.4424999999999999</v>
      </c>
      <c r="AF26" s="36">
        <f ca="1">+SUMIF('Forecast-Peak_OffPeak-Nominal'!$A$4:$A$363,$A26,'Forecast-Peak_OffPeak-Nominal'!AG$4:AG$183)/COUNTIF('Forecast-Peak_OffPeak-Nominal'!$A$4:$A$363,$A26)</f>
        <v>0.42082863167968593</v>
      </c>
      <c r="AG26" s="14">
        <f ca="1">+SUMIF('Forecast-Peak_OffPeak-Nominal'!$A$4:$A$363,$A26,'Forecast-Peak_OffPeak-Nominal'!AH$4:AH$183)/COUNTIF('Forecast-Peak_OffPeak-Nominal'!$A$4:$A$363,$A26)</f>
        <v>0</v>
      </c>
      <c r="AH26" s="37">
        <f>AH25*(1+VLOOKUP($A26,GDP!A$8:D$42,3,0))</f>
        <v>1.5814364273789017</v>
      </c>
      <c r="AJ26" s="38">
        <v>0</v>
      </c>
      <c r="AK26" s="39">
        <v>0</v>
      </c>
      <c r="AL26" s="39">
        <v>0</v>
      </c>
      <c r="AM26" s="36">
        <v>0</v>
      </c>
      <c r="AO26" s="34">
        <f ca="1">+SUMIF('Forecast-Peak_OffPeak-Nominal'!$A$4:$A$363,$A26,'Forecast-Peak_OffPeak-Nominal'!AR$4:AR$183)/COUNTIF('Forecast-Peak_OffPeak-Nominal'!$A$4:$A$363,$A26)</f>
        <v>8.5430941266889882</v>
      </c>
      <c r="AP26" s="35">
        <f ca="1">+SUMIF('Forecast-Peak_OffPeak-Nominal'!$A$4:$A$363,$A26,'Forecast-Peak_OffPeak-Nominal'!AS$4:AS$183)/COUNTIF('Forecast-Peak_OffPeak-Nominal'!$A$4:$A$363,$A26)</f>
        <v>8.1166556551317566</v>
      </c>
      <c r="AQ26" s="35">
        <f ca="1">+SUMIF('Forecast-Peak_OffPeak-Nominal'!$A$4:$A$471,$A26,'Forecast-Peak_OffPeak-Nominal'!AU$4:AU$183)/COUNTIF('Forecast-Peak_OffPeak-Nominal'!$A$4:$A$471,$A26)</f>
        <v>8.0722845135932442</v>
      </c>
      <c r="AR26" s="35">
        <f ca="1">+SUMIF('Forecast-Peak_OffPeak-Nominal'!$A$4:$A$471,$A26,'Forecast-Peak_OffPeak-Nominal'!AV$4:AV$183)/COUNTIF('Forecast-Peak_OffPeak-Nominal'!$A$4:$A$471,$A26)</f>
        <v>8.1976542705346507</v>
      </c>
      <c r="AS26" s="36">
        <f ca="1">+SUMIF('Forecast-Peak_OffPeak-Nominal'!$A$4:$A$471,$A26,'Forecast-Peak_OffPeak-Nominal'!AW$4:AW$183)/COUNTIF('Forecast-Peak_OffPeak-Nominal'!$A$4:$A$471,$A26)</f>
        <v>8.8445580518934293</v>
      </c>
      <c r="AU26" s="34">
        <f>AVERAGEIF('Forecast-Peak_OffPeak-Nominal'!$A$4:$A$363,$A26,'Forecast-Peak_OffPeak-Nominal'!AY$4:AY$363)</f>
        <v>288.57736803529895</v>
      </c>
      <c r="AV26" s="36">
        <f>AVERAGEIF('Forecast-Peak_OffPeak-Nominal'!$A$4:$A$363,$A26,'Forecast-Peak_OffPeak-Nominal'!AZ$4:AZ$363)</f>
        <v>288.57736803529895</v>
      </c>
      <c r="AX26" s="37">
        <v>6.1</v>
      </c>
      <c r="AZ26" s="41">
        <f>VLOOKUP($A26,GDP!$A$8:$D$42,3,0)</f>
        <v>2.2999235784886805E-2</v>
      </c>
    </row>
    <row r="27" spans="1:52" ht="15" x14ac:dyDescent="0.25">
      <c r="A27" s="33">
        <f t="shared" si="0"/>
        <v>2044</v>
      </c>
      <c r="B27" s="34">
        <f ca="1">+SUMIF('Forecast-Peak_OffPeak-Nominal'!$A$4:$A$363,$A27,'Forecast-Peak_OffPeak-Nominal'!C$4:C$183)/COUNTIF('Forecast-Peak_OffPeak-Nominal'!$A$4:$A$363,$A27)</f>
        <v>45.365000000000002</v>
      </c>
      <c r="C27" s="35">
        <f ca="1">+SUMIF('Forecast-Peak_OffPeak-Nominal'!$A$4:$A$363,$A27,'Forecast-Peak_OffPeak-Nominal'!D$4:D$183)/COUNTIF('Forecast-Peak_OffPeak-Nominal'!$A$4:$A$363,$A27)</f>
        <v>41.17583333333333</v>
      </c>
      <c r="D27" s="35">
        <f ca="1">+SUMIF('Forecast-Peak_OffPeak-Nominal'!$A$4:$A$363,$A27,'Forecast-Peak_OffPeak-Nominal'!E$4:E$183)/COUNTIF('Forecast-Peak_OffPeak-Nominal'!$A$4:$A$363,$A27)</f>
        <v>45.145000000000003</v>
      </c>
      <c r="E27" s="35">
        <f ca="1">+SUMIF('Forecast-Peak_OffPeak-Nominal'!$A$4:$A$363,$A27,'Forecast-Peak_OffPeak-Nominal'!F$4:F$183)/COUNTIF('Forecast-Peak_OffPeak-Nominal'!$A$4:$A$363,$A27)</f>
        <v>40.959999999999994</v>
      </c>
      <c r="F27" s="35">
        <f ca="1">+SUMIF('Forecast-Peak_OffPeak-Nominal'!$A$4:$A$363,$A27,'Forecast-Peak_OffPeak-Nominal'!G$4:G$183)/COUNTIF('Forecast-Peak_OffPeak-Nominal'!$A$4:$A$363,$A27)</f>
        <v>45.579166666666659</v>
      </c>
      <c r="G27" s="35">
        <f ca="1">+SUMIF('Forecast-Peak_OffPeak-Nominal'!$A$4:$A$363,$A27,'Forecast-Peak_OffPeak-Nominal'!H$4:H$183)/COUNTIF('Forecast-Peak_OffPeak-Nominal'!$A$4:$A$363,$A27)</f>
        <v>41.344166666666673</v>
      </c>
      <c r="H27" s="35">
        <f ca="1">+SUMIF('Forecast-Peak_OffPeak-Nominal'!$A$4:$A$471,$A27,'Forecast-Peak_OffPeak-Nominal'!I$4:I$183)/COUNTIF('Forecast-Peak_OffPeak-Nominal'!$A$4:$A$471,$A27)</f>
        <v>49.937500000000007</v>
      </c>
      <c r="I27" s="35">
        <f ca="1">+SUMIF('Forecast-Peak_OffPeak-Nominal'!$A$4:$A$471,$A27,'Forecast-Peak_OffPeak-Nominal'!J$4:J$183)/COUNTIF('Forecast-Peak_OffPeak-Nominal'!$A$4:$A$471,$A27)</f>
        <v>42.234166666666667</v>
      </c>
      <c r="J27" s="35">
        <f ca="1">+SUMIF('Forecast-Peak_OffPeak-Nominal'!$A$4:$A$471,$A27,'Forecast-Peak_OffPeak-Nominal'!K$4:K$183)/COUNTIF('Forecast-Peak_OffPeak-Nominal'!$A$4:$A$471,$A27)</f>
        <v>50.539166666666667</v>
      </c>
      <c r="K27" s="35">
        <f ca="1">+SUMIF('Forecast-Peak_OffPeak-Nominal'!$A$4:$A$471,$A27,'Forecast-Peak_OffPeak-Nominal'!L$4:L$183)/COUNTIF('Forecast-Peak_OffPeak-Nominal'!$A$4:$A$471,$A27)</f>
        <v>42.69083333333333</v>
      </c>
      <c r="L27" s="35">
        <f ca="1">+SUMIF('Forecast-Peak_OffPeak-Nominal'!$A$4:$A$471,$A27,'Forecast-Peak_OffPeak-Nominal'!M$4:M$183)/COUNTIF('Forecast-Peak_OffPeak-Nominal'!$A$4:$A$471,$A27)</f>
        <v>49.782500000000006</v>
      </c>
      <c r="M27" s="36">
        <f ca="1">+SUMIF('Forecast-Peak_OffPeak-Nominal'!$A$4:$A$471,$A27,'Forecast-Peak_OffPeak-Nominal'!N$4:N$183)/COUNTIF('Forecast-Peak_OffPeak-Nominal'!$A$4:$A$471,$A27)</f>
        <v>41.534166666666664</v>
      </c>
      <c r="O27" s="34">
        <f ca="1">+SUMIF('Forecast-Peak_OffPeak-Nominal'!$A$4:$A$363,$A27,'Forecast-Peak_OffPeak-Nominal'!P$4:P$183)/COUNTIF('Forecast-Peak_OffPeak-Nominal'!$A$4:$A$363,$A27)</f>
        <v>126.83633220520649</v>
      </c>
      <c r="P27" s="35">
        <f ca="1">+SUMIF('Forecast-Peak_OffPeak-Nominal'!$A$4:$A$363,$A27,'Forecast-Peak_OffPeak-Nominal'!Q$4:Q$183)/COUNTIF('Forecast-Peak_OffPeak-Nominal'!$A$4:$A$363,$A27)</f>
        <v>126.83633220520649</v>
      </c>
      <c r="Q27" s="35">
        <f ca="1">+SUMIF('Forecast-Peak_OffPeak-Nominal'!$A$4:$A$363,$A27,'Forecast-Peak_OffPeak-Nominal'!R$4:R$183)/COUNTIF('Forecast-Peak_OffPeak-Nominal'!$A$4:$A$363,$A27)</f>
        <v>151.07257012319016</v>
      </c>
      <c r="R27" s="35">
        <f ca="1">+SUMIF('Forecast-Peak_OffPeak-Nominal'!$A$4:$A$363,$A27,'Forecast-Peak_OffPeak-Nominal'!S$4:S$183)/COUNTIF('Forecast-Peak_OffPeak-Nominal'!$A$4:$A$363,$A27)</f>
        <v>126.83633220520649</v>
      </c>
      <c r="S27" s="35">
        <f ca="1">+SUMIF('Forecast-Peak_OffPeak-Nominal'!$A$4:$A$363,$A27,'Forecast-Peak_OffPeak-Nominal'!T$4:T$183)/COUNTIF('Forecast-Peak_OffPeak-Nominal'!$A$4:$A$363,$A27)</f>
        <v>73.437435502082351</v>
      </c>
      <c r="T27" s="35">
        <f ca="1">+SUMIF('Forecast-Peak_OffPeak-Nominal'!$A$4:$A$363,$A27,'Forecast-Peak_OffPeak-Nominal'!U$4:U$183)/COUNTIF('Forecast-Peak_OffPeak-Nominal'!$A$4:$A$363,$A27)</f>
        <v>88.263146133969528</v>
      </c>
      <c r="U27" s="35">
        <f ca="1">+SUMIF('Forecast-Peak_OffPeak-Nominal'!$A$4:$A$363,$A27,'Forecast-Peak_OffPeak-Nominal'!V$4:V$183)/COUNTIF('Forecast-Peak_OffPeak-Nominal'!$A$4:$A$363,$A27)</f>
        <v>68.656809147993002</v>
      </c>
      <c r="V27" s="35">
        <f ca="1">+SUMIF('Forecast-Peak_OffPeak-Nominal'!$A$4:$A$363,$A27,'Forecast-Peak_OffPeak-Nominal'!W$4:W$183)/COUNTIF('Forecast-Peak_OffPeak-Nominal'!$A$4:$A$363,$A27)</f>
        <v>21.901552542387616</v>
      </c>
      <c r="W27" s="35">
        <f ca="1">+SUMIF('Forecast-Peak_OffPeak-Nominal'!$A$4:$A$363,$A27,'Forecast-Peak_OffPeak-Nominal'!X$4:X$183)/COUNTIF('Forecast-Peak_OffPeak-Nominal'!$A$4:$A$363,$A27)</f>
        <v>21.901552542387616</v>
      </c>
      <c r="X27" s="36">
        <f ca="1">+SUMIF('Forecast-Peak_OffPeak-Nominal'!$A$4:$A$363,$A27,'Forecast-Peak_OffPeak-Nominal'!Y$4:Y$183)/COUNTIF('Forecast-Peak_OffPeak-Nominal'!$A$4:$A$363,$A27)</f>
        <v>74.848220886113211</v>
      </c>
      <c r="Z27" s="34">
        <f ca="1">+SUMIF('Forecast-Peak_OffPeak-Nominal'!$A$4:$A$363,$A27,'Forecast-Peak_OffPeak-Nominal'!AA$4:AA$183)/COUNTIF('Forecast-Peak_OffPeak-Nominal'!$A$4:$A$363,$A27)</f>
        <v>6.1774999999999993</v>
      </c>
      <c r="AA27" s="35">
        <f ca="1">+SUMIF('Forecast-Peak_OffPeak-Nominal'!$A$4:$A$363,$A27,'Forecast-Peak_OffPeak-Nominal'!AB$4:AB$183)/COUNTIF('Forecast-Peak_OffPeak-Nominal'!$A$4:$A$363,$A27)</f>
        <v>5.3783333333333339</v>
      </c>
      <c r="AB27" s="35">
        <f ca="1">+SUMIF('Forecast-Peak_OffPeak-Nominal'!$A$4:$A$363,$A27,'Forecast-Peak_OffPeak-Nominal'!AC$4:AC$183)/COUNTIF('Forecast-Peak_OffPeak-Nominal'!$A$4:$A$363,$A27)</f>
        <v>5.123333333333334</v>
      </c>
      <c r="AC27" s="35">
        <f ca="1">+SUMIF('Forecast-Peak_OffPeak-Nominal'!$A$4:$A$363,$A27,'Forecast-Peak_OffPeak-Nominal'!AD$4:AD$183)/COUNTIF('Forecast-Peak_OffPeak-Nominal'!$A$4:$A$363,$A27)</f>
        <v>5.6774999999999993</v>
      </c>
      <c r="AD27" s="35">
        <f ca="1">+SUMIF('Forecast-Peak_OffPeak-Nominal'!$A$4:$A$363,$A27,'Forecast-Peak_OffPeak-Nominal'!AE$4:AE$183)/COUNTIF('Forecast-Peak_OffPeak-Nominal'!$A$4:$A$363,$A27)</f>
        <v>6.19</v>
      </c>
      <c r="AE27" s="35">
        <f ca="1">+SUMIF('Forecast-Peak_OffPeak-Nominal'!$A$4:$A$363,$A27,'Forecast-Peak_OffPeak-Nominal'!AF$4:AF$183)/COUNTIF('Forecast-Peak_OffPeak-Nominal'!$A$4:$A$363,$A27)</f>
        <v>5.6108333333333329</v>
      </c>
      <c r="AF27" s="36">
        <f ca="1">+SUMIF('Forecast-Peak_OffPeak-Nominal'!$A$4:$A$363,$A27,'Forecast-Peak_OffPeak-Nominal'!AG$4:AG$183)/COUNTIF('Forecast-Peak_OffPeak-Nominal'!$A$4:$A$363,$A27)</f>
        <v>0.42893501587078237</v>
      </c>
      <c r="AG27" s="14">
        <f ca="1">+SUMIF('Forecast-Peak_OffPeak-Nominal'!$A$4:$A$363,$A27,'Forecast-Peak_OffPeak-Nominal'!AH$4:AH$183)/COUNTIF('Forecast-Peak_OffPeak-Nominal'!$A$4:$A$363,$A27)</f>
        <v>0</v>
      </c>
      <c r="AH27" s="37">
        <f>AH26*(1+VLOOKUP($A27,GDP!A$8:D$42,3,0))</f>
        <v>1.618291776694964</v>
      </c>
      <c r="AJ27" s="38">
        <v>0</v>
      </c>
      <c r="AK27" s="39">
        <v>0</v>
      </c>
      <c r="AL27" s="39">
        <v>0</v>
      </c>
      <c r="AM27" s="36">
        <v>0</v>
      </c>
      <c r="AO27" s="34">
        <f ca="1">+SUMIF('Forecast-Peak_OffPeak-Nominal'!$A$4:$A$363,$A27,'Forecast-Peak_OffPeak-Nominal'!AR$4:AR$183)/COUNTIF('Forecast-Peak_OffPeak-Nominal'!$A$4:$A$363,$A27)</f>
        <v>8.4645669759743551</v>
      </c>
      <c r="AP27" s="35">
        <f ca="1">+SUMIF('Forecast-Peak_OffPeak-Nominal'!$A$4:$A$363,$A27,'Forecast-Peak_OffPeak-Nominal'!AS$4:AS$183)/COUNTIF('Forecast-Peak_OffPeak-Nominal'!$A$4:$A$363,$A27)</f>
        <v>8.069571015665618</v>
      </c>
      <c r="AQ27" s="35">
        <f ca="1">+SUMIF('Forecast-Peak_OffPeak-Nominal'!$A$4:$A$471,$A27,'Forecast-Peak_OffPeak-Nominal'!AU$4:AU$183)/COUNTIF('Forecast-Peak_OffPeak-Nominal'!$A$4:$A$471,$A27)</f>
        <v>8.0918115994048243</v>
      </c>
      <c r="AR27" s="35">
        <f ca="1">+SUMIF('Forecast-Peak_OffPeak-Nominal'!$A$4:$A$471,$A27,'Forecast-Peak_OffPeak-Nominal'!AV$4:AV$183)/COUNTIF('Forecast-Peak_OffPeak-Nominal'!$A$4:$A$471,$A27)</f>
        <v>8.1900616042940868</v>
      </c>
      <c r="AS27" s="36">
        <f ca="1">+SUMIF('Forecast-Peak_OffPeak-Nominal'!$A$4:$A$471,$A27,'Forecast-Peak_OffPeak-Nominal'!AW$4:AW$183)/COUNTIF('Forecast-Peak_OffPeak-Nominal'!$A$4:$A$471,$A27)</f>
        <v>8.8711094112157038</v>
      </c>
      <c r="AU27" s="34">
        <f>AVERAGEIF('Forecast-Peak_OffPeak-Nominal'!$A$4:$A$363,$A27,'Forecast-Peak_OffPeak-Nominal'!AY$4:AY$363)</f>
        <v>293.41247171191674</v>
      </c>
      <c r="AV27" s="36">
        <f>AVERAGEIF('Forecast-Peak_OffPeak-Nominal'!$A$4:$A$363,$A27,'Forecast-Peak_OffPeak-Nominal'!AZ$4:AZ$363)</f>
        <v>293.41247171191674</v>
      </c>
      <c r="AX27" s="37">
        <v>4.9000000000000004</v>
      </c>
      <c r="AZ27" s="41">
        <f>VLOOKUP($A27,GDP!$A$8:$D$42,3,0)</f>
        <v>2.3304983164670685E-2</v>
      </c>
    </row>
    <row r="28" spans="1:52" ht="15" x14ac:dyDescent="0.25">
      <c r="A28" s="33">
        <f t="shared" si="0"/>
        <v>2045</v>
      </c>
      <c r="B28" s="34">
        <f ca="1">+SUMIF('Forecast-Peak_OffPeak-Nominal'!$A$4:$A$363,$A28,'Forecast-Peak_OffPeak-Nominal'!C$4:C$183)/COUNTIF('Forecast-Peak_OffPeak-Nominal'!$A$4:$A$363,$A28)</f>
        <v>47.02</v>
      </c>
      <c r="C28" s="35">
        <f ca="1">+SUMIF('Forecast-Peak_OffPeak-Nominal'!$A$4:$A$363,$A28,'Forecast-Peak_OffPeak-Nominal'!D$4:D$183)/COUNTIF('Forecast-Peak_OffPeak-Nominal'!$A$4:$A$363,$A28)</f>
        <v>42.555</v>
      </c>
      <c r="D28" s="35">
        <f ca="1">+SUMIF('Forecast-Peak_OffPeak-Nominal'!$A$4:$A$363,$A28,'Forecast-Peak_OffPeak-Nominal'!E$4:E$183)/COUNTIF('Forecast-Peak_OffPeak-Nominal'!$A$4:$A$363,$A28)</f>
        <v>47.167499999999997</v>
      </c>
      <c r="E28" s="35">
        <f ca="1">+SUMIF('Forecast-Peak_OffPeak-Nominal'!$A$4:$A$363,$A28,'Forecast-Peak_OffPeak-Nominal'!F$4:F$183)/COUNTIF('Forecast-Peak_OffPeak-Nominal'!$A$4:$A$363,$A28)</f>
        <v>42.734999999999992</v>
      </c>
      <c r="F28" s="35">
        <f ca="1">+SUMIF('Forecast-Peak_OffPeak-Nominal'!$A$4:$A$363,$A28,'Forecast-Peak_OffPeak-Nominal'!G$4:G$183)/COUNTIF('Forecast-Peak_OffPeak-Nominal'!$A$4:$A$363,$A28)</f>
        <v>47.569166666666668</v>
      </c>
      <c r="G28" s="35">
        <f ca="1">+SUMIF('Forecast-Peak_OffPeak-Nominal'!$A$4:$A$363,$A28,'Forecast-Peak_OffPeak-Nominal'!H$4:H$183)/COUNTIF('Forecast-Peak_OffPeak-Nominal'!$A$4:$A$363,$A28)</f>
        <v>43.110000000000007</v>
      </c>
      <c r="H28" s="35">
        <f ca="1">+SUMIF('Forecast-Peak_OffPeak-Nominal'!$A$4:$A$471,$A28,'Forecast-Peak_OffPeak-Nominal'!I$4:I$183)/COUNTIF('Forecast-Peak_OffPeak-Nominal'!$A$4:$A$471,$A28)</f>
        <v>53.0075</v>
      </c>
      <c r="I28" s="35">
        <f ca="1">+SUMIF('Forecast-Peak_OffPeak-Nominal'!$A$4:$A$471,$A28,'Forecast-Peak_OffPeak-Nominal'!J$4:J$183)/COUNTIF('Forecast-Peak_OffPeak-Nominal'!$A$4:$A$471,$A28)</f>
        <v>44.20333333333334</v>
      </c>
      <c r="J28" s="35">
        <f ca="1">+SUMIF('Forecast-Peak_OffPeak-Nominal'!$A$4:$A$471,$A28,'Forecast-Peak_OffPeak-Nominal'!K$4:K$183)/COUNTIF('Forecast-Peak_OffPeak-Nominal'!$A$4:$A$471,$A28)</f>
        <v>53.580000000000013</v>
      </c>
      <c r="K28" s="35">
        <f ca="1">+SUMIF('Forecast-Peak_OffPeak-Nominal'!$A$4:$A$471,$A28,'Forecast-Peak_OffPeak-Nominal'!L$4:L$183)/COUNTIF('Forecast-Peak_OffPeak-Nominal'!$A$4:$A$471,$A28)</f>
        <v>44.680000000000007</v>
      </c>
      <c r="L28" s="35">
        <f ca="1">+SUMIF('Forecast-Peak_OffPeak-Nominal'!$A$4:$A$471,$A28,'Forecast-Peak_OffPeak-Nominal'!M$4:M$183)/COUNTIF('Forecast-Peak_OffPeak-Nominal'!$A$4:$A$471,$A28)</f>
        <v>52.903333333333336</v>
      </c>
      <c r="M28" s="36">
        <f ca="1">+SUMIF('Forecast-Peak_OffPeak-Nominal'!$A$4:$A$471,$A28,'Forecast-Peak_OffPeak-Nominal'!N$4:N$183)/COUNTIF('Forecast-Peak_OffPeak-Nominal'!$A$4:$A$471,$A28)</f>
        <v>43.545833333333341</v>
      </c>
      <c r="O28" s="34">
        <f ca="1">+SUMIF('Forecast-Peak_OffPeak-Nominal'!$A$4:$A$363,$A28,'Forecast-Peak_OffPeak-Nominal'!P$4:P$183)/COUNTIF('Forecast-Peak_OffPeak-Nominal'!$A$4:$A$363,$A28)</f>
        <v>130.91306976708509</v>
      </c>
      <c r="P28" s="35">
        <f ca="1">+SUMIF('Forecast-Peak_OffPeak-Nominal'!$A$4:$A$363,$A28,'Forecast-Peak_OffPeak-Nominal'!Q$4:Q$183)/COUNTIF('Forecast-Peak_OffPeak-Nominal'!$A$4:$A$363,$A28)</f>
        <v>130.91306976708509</v>
      </c>
      <c r="Q28" s="35">
        <f ca="1">+SUMIF('Forecast-Peak_OffPeak-Nominal'!$A$4:$A$363,$A28,'Forecast-Peak_OffPeak-Nominal'!R$4:R$183)/COUNTIF('Forecast-Peak_OffPeak-Nominal'!$A$4:$A$363,$A28)</f>
        <v>155.97618106061972</v>
      </c>
      <c r="R28" s="35">
        <f ca="1">+SUMIF('Forecast-Peak_OffPeak-Nominal'!$A$4:$A$363,$A28,'Forecast-Peak_OffPeak-Nominal'!S$4:S$183)/COUNTIF('Forecast-Peak_OffPeak-Nominal'!$A$4:$A$363,$A28)</f>
        <v>130.91306976708509</v>
      </c>
      <c r="S28" s="35">
        <f ca="1">+SUMIF('Forecast-Peak_OffPeak-Nominal'!$A$4:$A$363,$A28,'Forecast-Peak_OffPeak-Nominal'!T$4:T$183)/COUNTIF('Forecast-Peak_OffPeak-Nominal'!$A$4:$A$363,$A28)</f>
        <v>74.638440491323394</v>
      </c>
      <c r="T28" s="35">
        <f ca="1">+SUMIF('Forecast-Peak_OffPeak-Nominal'!$A$4:$A$363,$A28,'Forecast-Peak_OffPeak-Nominal'!U$4:U$183)/COUNTIF('Forecast-Peak_OffPeak-Nominal'!$A$4:$A$363,$A28)</f>
        <v>90.852153163609898</v>
      </c>
      <c r="U28" s="35">
        <f ca="1">+SUMIF('Forecast-Peak_OffPeak-Nominal'!$A$4:$A$363,$A28,'Forecast-Peak_OffPeak-Nominal'!V$4:V$183)/COUNTIF('Forecast-Peak_OffPeak-Nominal'!$A$4:$A$363,$A28)</f>
        <v>70.152908807929848</v>
      </c>
      <c r="V28" s="35">
        <f ca="1">+SUMIF('Forecast-Peak_OffPeak-Nominal'!$A$4:$A$363,$A28,'Forecast-Peak_OffPeak-Nominal'!W$4:W$183)/COUNTIF('Forecast-Peak_OffPeak-Nominal'!$A$4:$A$363,$A28)</f>
        <v>22.44523676142828</v>
      </c>
      <c r="W28" s="35">
        <f ca="1">+SUMIF('Forecast-Peak_OffPeak-Nominal'!$A$4:$A$363,$A28,'Forecast-Peak_OffPeak-Nominal'!X$4:X$183)/COUNTIF('Forecast-Peak_OffPeak-Nominal'!$A$4:$A$363,$A28)</f>
        <v>22.44523676142828</v>
      </c>
      <c r="X28" s="36">
        <f ca="1">+SUMIF('Forecast-Peak_OffPeak-Nominal'!$A$4:$A$363,$A28,'Forecast-Peak_OffPeak-Nominal'!Y$4:Y$183)/COUNTIF('Forecast-Peak_OffPeak-Nominal'!$A$4:$A$363,$A28)</f>
        <v>76.827375158552698</v>
      </c>
      <c r="Z28" s="34">
        <f ca="1">+SUMIF('Forecast-Peak_OffPeak-Nominal'!$A$4:$A$363,$A28,'Forecast-Peak_OffPeak-Nominal'!AA$4:AA$183)/COUNTIF('Forecast-Peak_OffPeak-Nominal'!$A$4:$A$363,$A28)</f>
        <v>6.3650000000000011</v>
      </c>
      <c r="AA28" s="35">
        <f ca="1">+SUMIF('Forecast-Peak_OffPeak-Nominal'!$A$4:$A$363,$A28,'Forecast-Peak_OffPeak-Nominal'!AB$4:AB$183)/COUNTIF('Forecast-Peak_OffPeak-Nominal'!$A$4:$A$363,$A28)</f>
        <v>5.5466666666666669</v>
      </c>
      <c r="AB28" s="35">
        <f ca="1">+SUMIF('Forecast-Peak_OffPeak-Nominal'!$A$4:$A$363,$A28,'Forecast-Peak_OffPeak-Nominal'!AC$4:AC$183)/COUNTIF('Forecast-Peak_OffPeak-Nominal'!$A$4:$A$363,$A28)</f>
        <v>5.2866666666666662</v>
      </c>
      <c r="AC28" s="35">
        <f ca="1">+SUMIF('Forecast-Peak_OffPeak-Nominal'!$A$4:$A$363,$A28,'Forecast-Peak_OffPeak-Nominal'!AD$4:AD$183)/COUNTIF('Forecast-Peak_OffPeak-Nominal'!$A$4:$A$363,$A28)</f>
        <v>5.8483333333333336</v>
      </c>
      <c r="AD28" s="35">
        <f ca="1">+SUMIF('Forecast-Peak_OffPeak-Nominal'!$A$4:$A$363,$A28,'Forecast-Peak_OffPeak-Nominal'!AE$4:AE$183)/COUNTIF('Forecast-Peak_OffPeak-Nominal'!$A$4:$A$363,$A28)</f>
        <v>6.37</v>
      </c>
      <c r="AE28" s="35">
        <f ca="1">+SUMIF('Forecast-Peak_OffPeak-Nominal'!$A$4:$A$363,$A28,'Forecast-Peak_OffPeak-Nominal'!AF$4:AF$183)/COUNTIF('Forecast-Peak_OffPeak-Nominal'!$A$4:$A$363,$A28)</f>
        <v>5.7749999999999995</v>
      </c>
      <c r="AF28" s="36">
        <f ca="1">+SUMIF('Forecast-Peak_OffPeak-Nominal'!$A$4:$A$363,$A28,'Forecast-Peak_OffPeak-Nominal'!AG$4:AG$183)/COUNTIF('Forecast-Peak_OffPeak-Nominal'!$A$4:$A$363,$A28)</f>
        <v>0.43707259381744729</v>
      </c>
      <c r="AG28" s="14">
        <f ca="1">+SUMIF('Forecast-Peak_OffPeak-Nominal'!$A$4:$A$363,$A28,'Forecast-Peak_OffPeak-Nominal'!AH$4:AH$183)/COUNTIF('Forecast-Peak_OffPeak-Nominal'!$A$4:$A$363,$A28)</f>
        <v>0</v>
      </c>
      <c r="AH28" s="37">
        <f>AH27*(1+VLOOKUP($A28,GDP!A$8:D$42,3,0))</f>
        <v>1.6565274486902608</v>
      </c>
      <c r="AJ28" s="38">
        <v>0</v>
      </c>
      <c r="AK28" s="39">
        <v>0</v>
      </c>
      <c r="AL28" s="39">
        <v>0</v>
      </c>
      <c r="AM28" s="36">
        <v>0</v>
      </c>
      <c r="AO28" s="34">
        <f ca="1">+SUMIF('Forecast-Peak_OffPeak-Nominal'!$A$4:$A$363,$A28,'Forecast-Peak_OffPeak-Nominal'!AR$4:AR$183)/COUNTIF('Forecast-Peak_OffPeak-Nominal'!$A$4:$A$363,$A28)</f>
        <v>8.506664933142785</v>
      </c>
      <c r="AP28" s="35">
        <f ca="1">+SUMIF('Forecast-Peak_OffPeak-Nominal'!$A$4:$A$363,$A28,'Forecast-Peak_OffPeak-Nominal'!AS$4:AS$183)/COUNTIF('Forecast-Peak_OffPeak-Nominal'!$A$4:$A$363,$A28)</f>
        <v>8.190505324316252</v>
      </c>
      <c r="AQ28" s="35">
        <f ca="1">+SUMIF('Forecast-Peak_OffPeak-Nominal'!$A$4:$A$471,$A28,'Forecast-Peak_OffPeak-Nominal'!AU$4:AU$183)/COUNTIF('Forecast-Peak_OffPeak-Nominal'!$A$4:$A$471,$A28)</f>
        <v>8.350857806257169</v>
      </c>
      <c r="AR28" s="35">
        <f ca="1">+SUMIF('Forecast-Peak_OffPeak-Nominal'!$A$4:$A$471,$A28,'Forecast-Peak_OffPeak-Nominal'!AV$4:AV$183)/COUNTIF('Forecast-Peak_OffPeak-Nominal'!$A$4:$A$471,$A28)</f>
        <v>8.4419927363925442</v>
      </c>
      <c r="AS28" s="36">
        <f ca="1">+SUMIF('Forecast-Peak_OffPeak-Nominal'!$A$4:$A$471,$A28,'Forecast-Peak_OffPeak-Nominal'!AW$4:AW$183)/COUNTIF('Forecast-Peak_OffPeak-Nominal'!$A$4:$A$471,$A28)</f>
        <v>9.1612064695981896</v>
      </c>
      <c r="AU28" s="34">
        <f>AVERAGEIF('Forecast-Peak_OffPeak-Nominal'!$A$4:$A$363,$A28,'Forecast-Peak_OffPeak-Nominal'!AY$4:AY$363)</f>
        <v>298.22084028534942</v>
      </c>
      <c r="AV28" s="36">
        <f>AVERAGEIF('Forecast-Peak_OffPeak-Nominal'!$A$4:$A$363,$A28,'Forecast-Peak_OffPeak-Nominal'!AZ$4:AZ$363)</f>
        <v>298.22084028534942</v>
      </c>
      <c r="AX28" s="37">
        <v>2.4</v>
      </c>
      <c r="AZ28" s="41">
        <f>VLOOKUP($A28,GDP!$A$8:$D$42,3,0)</f>
        <v>2.3627180552931771E-2</v>
      </c>
    </row>
    <row r="29" spans="1:52" ht="15" x14ac:dyDescent="0.25">
      <c r="A29" s="33">
        <f t="shared" si="0"/>
        <v>2046</v>
      </c>
      <c r="B29" s="34">
        <f ca="1">+SUMIF('Forecast-Peak_OffPeak-Nominal'!$A$4:$A$363,$A29,'Forecast-Peak_OffPeak-Nominal'!C$4:C$183)/COUNTIF('Forecast-Peak_OffPeak-Nominal'!$A$4:$A$363,$A29)</f>
        <v>48.700833333333343</v>
      </c>
      <c r="C29" s="35">
        <f ca="1">+SUMIF('Forecast-Peak_OffPeak-Nominal'!$A$4:$A$363,$A29,'Forecast-Peak_OffPeak-Nominal'!D$4:D$183)/COUNTIF('Forecast-Peak_OffPeak-Nominal'!$A$4:$A$363,$A29)</f>
        <v>44.065000000000005</v>
      </c>
      <c r="D29" s="35">
        <f ca="1">+SUMIF('Forecast-Peak_OffPeak-Nominal'!$A$4:$A$363,$A29,'Forecast-Peak_OffPeak-Nominal'!E$4:E$183)/COUNTIF('Forecast-Peak_OffPeak-Nominal'!$A$4:$A$363,$A29)</f>
        <v>48.980833333333329</v>
      </c>
      <c r="E29" s="35">
        <f ca="1">+SUMIF('Forecast-Peak_OffPeak-Nominal'!$A$4:$A$363,$A29,'Forecast-Peak_OffPeak-Nominal'!F$4:F$183)/COUNTIF('Forecast-Peak_OffPeak-Nominal'!$A$4:$A$363,$A29)</f>
        <v>44.365833333333335</v>
      </c>
      <c r="F29" s="35">
        <f ca="1">+SUMIF('Forecast-Peak_OffPeak-Nominal'!$A$4:$A$363,$A29,'Forecast-Peak_OffPeak-Nominal'!G$4:G$183)/COUNTIF('Forecast-Peak_OffPeak-Nominal'!$A$4:$A$363,$A29)</f>
        <v>49.392499999999991</v>
      </c>
      <c r="G29" s="35">
        <f ca="1">+SUMIF('Forecast-Peak_OffPeak-Nominal'!$A$4:$A$363,$A29,'Forecast-Peak_OffPeak-Nominal'!H$4:H$183)/COUNTIF('Forecast-Peak_OffPeak-Nominal'!$A$4:$A$363,$A29)</f>
        <v>44.744166666666665</v>
      </c>
      <c r="H29" s="35">
        <f ca="1">+SUMIF('Forecast-Peak_OffPeak-Nominal'!$A$4:$A$471,$A29,'Forecast-Peak_OffPeak-Nominal'!I$4:I$183)/COUNTIF('Forecast-Peak_OffPeak-Nominal'!$A$4:$A$471,$A29)</f>
        <v>53.707500000000003</v>
      </c>
      <c r="I29" s="35">
        <f ca="1">+SUMIF('Forecast-Peak_OffPeak-Nominal'!$A$4:$A$471,$A29,'Forecast-Peak_OffPeak-Nominal'!J$4:J$183)/COUNTIF('Forecast-Peak_OffPeak-Nominal'!$A$4:$A$471,$A29)</f>
        <v>45.430833333333339</v>
      </c>
      <c r="J29" s="35">
        <f ca="1">+SUMIF('Forecast-Peak_OffPeak-Nominal'!$A$4:$A$471,$A29,'Forecast-Peak_OffPeak-Nominal'!K$4:K$183)/COUNTIF('Forecast-Peak_OffPeak-Nominal'!$A$4:$A$471,$A29)</f>
        <v>54.304166666666667</v>
      </c>
      <c r="K29" s="35">
        <f ca="1">+SUMIF('Forecast-Peak_OffPeak-Nominal'!$A$4:$A$471,$A29,'Forecast-Peak_OffPeak-Nominal'!L$4:L$183)/COUNTIF('Forecast-Peak_OffPeak-Nominal'!$A$4:$A$471,$A29)</f>
        <v>45.904166666666661</v>
      </c>
      <c r="L29" s="35">
        <f ca="1">+SUMIF('Forecast-Peak_OffPeak-Nominal'!$A$4:$A$471,$A29,'Forecast-Peak_OffPeak-Nominal'!M$4:M$183)/COUNTIF('Forecast-Peak_OffPeak-Nominal'!$A$4:$A$471,$A29)</f>
        <v>53.699166666666677</v>
      </c>
      <c r="M29" s="36">
        <f ca="1">+SUMIF('Forecast-Peak_OffPeak-Nominal'!$A$4:$A$471,$A29,'Forecast-Peak_OffPeak-Nominal'!N$4:N$183)/COUNTIF('Forecast-Peak_OffPeak-Nominal'!$A$4:$A$471,$A29)</f>
        <v>44.789166666666667</v>
      </c>
      <c r="O29" s="34">
        <f ca="1">+SUMIF('Forecast-Peak_OffPeak-Nominal'!$A$4:$A$363,$A29,'Forecast-Peak_OffPeak-Nominal'!P$4:P$183)/COUNTIF('Forecast-Peak_OffPeak-Nominal'!$A$4:$A$363,$A29)</f>
        <v>135.24321687447022</v>
      </c>
      <c r="P29" s="35">
        <f ca="1">+SUMIF('Forecast-Peak_OffPeak-Nominal'!$A$4:$A$363,$A29,'Forecast-Peak_OffPeak-Nominal'!Q$4:Q$183)/COUNTIF('Forecast-Peak_OffPeak-Nominal'!$A$4:$A$363,$A29)</f>
        <v>135.24321687447022</v>
      </c>
      <c r="Q29" s="35">
        <f ca="1">+SUMIF('Forecast-Peak_OffPeak-Nominal'!$A$4:$A$363,$A29,'Forecast-Peak_OffPeak-Nominal'!R$4:R$183)/COUNTIF('Forecast-Peak_OffPeak-Nominal'!$A$4:$A$363,$A29)</f>
        <v>161.07273665097458</v>
      </c>
      <c r="R29" s="35">
        <f ca="1">+SUMIF('Forecast-Peak_OffPeak-Nominal'!$A$4:$A$363,$A29,'Forecast-Peak_OffPeak-Nominal'!S$4:S$183)/COUNTIF('Forecast-Peak_OffPeak-Nominal'!$A$4:$A$363,$A29)</f>
        <v>135.24321687447022</v>
      </c>
      <c r="S29" s="35">
        <f ca="1">+SUMIF('Forecast-Peak_OffPeak-Nominal'!$A$4:$A$363,$A29,'Forecast-Peak_OffPeak-Nominal'!T$4:T$183)/COUNTIF('Forecast-Peak_OffPeak-Nominal'!$A$4:$A$363,$A29)</f>
        <v>75.736375821332743</v>
      </c>
      <c r="T29" s="35">
        <f ca="1">+SUMIF('Forecast-Peak_OffPeak-Nominal'!$A$4:$A$363,$A29,'Forecast-Peak_OffPeak-Nominal'!U$4:U$183)/COUNTIF('Forecast-Peak_OffPeak-Nominal'!$A$4:$A$363,$A29)</f>
        <v>93.09020226835996</v>
      </c>
      <c r="U29" s="35">
        <f ca="1">+SUMIF('Forecast-Peak_OffPeak-Nominal'!$A$4:$A$363,$A29,'Forecast-Peak_OffPeak-Nominal'!V$4:V$183)/COUNTIF('Forecast-Peak_OffPeak-Nominal'!$A$4:$A$363,$A29)</f>
        <v>71.579823707770487</v>
      </c>
      <c r="V29" s="35">
        <f ca="1">+SUMIF('Forecast-Peak_OffPeak-Nominal'!$A$4:$A$363,$A29,'Forecast-Peak_OffPeak-Nominal'!W$4:W$183)/COUNTIF('Forecast-Peak_OffPeak-Nominal'!$A$4:$A$363,$A29)</f>
        <v>22.975705549649039</v>
      </c>
      <c r="W29" s="35">
        <f ca="1">+SUMIF('Forecast-Peak_OffPeak-Nominal'!$A$4:$A$363,$A29,'Forecast-Peak_OffPeak-Nominal'!X$4:X$183)/COUNTIF('Forecast-Peak_OffPeak-Nominal'!$A$4:$A$363,$A29)</f>
        <v>22.975705549649039</v>
      </c>
      <c r="X29" s="36">
        <f ca="1">+SUMIF('Forecast-Peak_OffPeak-Nominal'!$A$4:$A$363,$A29,'Forecast-Peak_OffPeak-Nominal'!Y$4:Y$183)/COUNTIF('Forecast-Peak_OffPeak-Nominal'!$A$4:$A$363,$A29)</f>
        <v>78.911127820127959</v>
      </c>
      <c r="Z29" s="34">
        <f ca="1">+SUMIF('Forecast-Peak_OffPeak-Nominal'!$A$4:$A$363,$A29,'Forecast-Peak_OffPeak-Nominal'!AA$4:AA$183)/COUNTIF('Forecast-Peak_OffPeak-Nominal'!$A$4:$A$363,$A29)</f>
        <v>6.5791666666666666</v>
      </c>
      <c r="AA29" s="35">
        <f ca="1">+SUMIF('Forecast-Peak_OffPeak-Nominal'!$A$4:$A$363,$A29,'Forecast-Peak_OffPeak-Nominal'!AB$4:AB$183)/COUNTIF('Forecast-Peak_OffPeak-Nominal'!$A$4:$A$363,$A29)</f>
        <v>5.746666666666667</v>
      </c>
      <c r="AB29" s="35">
        <f ca="1">+SUMIF('Forecast-Peak_OffPeak-Nominal'!$A$4:$A$363,$A29,'Forecast-Peak_OffPeak-Nominal'!AC$4:AC$183)/COUNTIF('Forecast-Peak_OffPeak-Nominal'!$A$4:$A$363,$A29)</f>
        <v>5.4816666666666665</v>
      </c>
      <c r="AC29" s="35">
        <f ca="1">+SUMIF('Forecast-Peak_OffPeak-Nominal'!$A$4:$A$363,$A29,'Forecast-Peak_OffPeak-Nominal'!AD$4:AD$183)/COUNTIF('Forecast-Peak_OffPeak-Nominal'!$A$4:$A$363,$A29)</f>
        <v>6.0533333333333337</v>
      </c>
      <c r="AD29" s="35">
        <f ca="1">+SUMIF('Forecast-Peak_OffPeak-Nominal'!$A$4:$A$363,$A29,'Forecast-Peak_OffPeak-Nominal'!AE$4:AE$183)/COUNTIF('Forecast-Peak_OffPeak-Nominal'!$A$4:$A$363,$A29)</f>
        <v>6.5766666666666671</v>
      </c>
      <c r="AE29" s="35">
        <f ca="1">+SUMIF('Forecast-Peak_OffPeak-Nominal'!$A$4:$A$363,$A29,'Forecast-Peak_OffPeak-Nominal'!AF$4:AF$183)/COUNTIF('Forecast-Peak_OffPeak-Nominal'!$A$4:$A$363,$A29)</f>
        <v>5.9883333333333333</v>
      </c>
      <c r="AF29" s="36">
        <f ca="1">+SUMIF('Forecast-Peak_OffPeak-Nominal'!$A$4:$A$363,$A29,'Forecast-Peak_OffPeak-Nominal'!AG$4:AG$183)/COUNTIF('Forecast-Peak_OffPeak-Nominal'!$A$4:$A$363,$A29)</f>
        <v>0.44509856237804368</v>
      </c>
      <c r="AG29" s="14">
        <f ca="1">+SUMIF('Forecast-Peak_OffPeak-Nominal'!$A$4:$A$363,$A29,'Forecast-Peak_OffPeak-Nominal'!AH$4:AH$183)/COUNTIF('Forecast-Peak_OffPeak-Nominal'!$A$4:$A$363,$A29)</f>
        <v>0</v>
      </c>
      <c r="AH29" s="37">
        <f>AH28*(1+VLOOKUP($A29,GDP!A$8:D$42,3,0))</f>
        <v>1.6958637914575392</v>
      </c>
      <c r="AJ29" s="38">
        <v>0</v>
      </c>
      <c r="AK29" s="39">
        <v>0</v>
      </c>
      <c r="AL29" s="39">
        <v>0</v>
      </c>
      <c r="AM29" s="36">
        <v>0</v>
      </c>
      <c r="AO29" s="34">
        <f ca="1">+SUMIF('Forecast-Peak_OffPeak-Nominal'!$A$4:$A$363,$A29,'Forecast-Peak_OffPeak-Nominal'!AR$4:AR$183)/COUNTIF('Forecast-Peak_OffPeak-Nominal'!$A$4:$A$363,$A29)</f>
        <v>8.5076766676205935</v>
      </c>
      <c r="AP29" s="35">
        <f ca="1">+SUMIF('Forecast-Peak_OffPeak-Nominal'!$A$4:$A$363,$A29,'Forecast-Peak_OffPeak-Nominal'!AS$4:AS$183)/COUNTIF('Forecast-Peak_OffPeak-Nominal'!$A$4:$A$363,$A29)</f>
        <v>8.199074440612014</v>
      </c>
      <c r="AQ29" s="35">
        <f ca="1">+SUMIF('Forecast-Peak_OffPeak-Nominal'!$A$4:$A$471,$A29,'Forecast-Peak_OffPeak-Nominal'!AU$4:AU$183)/COUNTIF('Forecast-Peak_OffPeak-Nominal'!$A$4:$A$471,$A29)</f>
        <v>8.1922829737140592</v>
      </c>
      <c r="AR29" s="35">
        <f ca="1">+SUMIF('Forecast-Peak_OffPeak-Nominal'!$A$4:$A$471,$A29,'Forecast-Peak_OffPeak-Nominal'!AV$4:AV$183)/COUNTIF('Forecast-Peak_OffPeak-Nominal'!$A$4:$A$471,$A29)</f>
        <v>8.2842259617877296</v>
      </c>
      <c r="AS29" s="36">
        <f ca="1">+SUMIF('Forecast-Peak_OffPeak-Nominal'!$A$4:$A$471,$A29,'Forecast-Peak_OffPeak-Nominal'!AW$4:AW$183)/COUNTIF('Forecast-Peak_OffPeak-Nominal'!$A$4:$A$471,$A29)</f>
        <v>8.975479631614478</v>
      </c>
      <c r="AU29" s="34">
        <f>AVERAGEIF('Forecast-Peak_OffPeak-Nominal'!$A$4:$A$363,$A29,'Forecast-Peak_OffPeak-Nominal'!AY$4:AY$363)</f>
        <v>303.03392040772121</v>
      </c>
      <c r="AV29" s="36">
        <f>AVERAGEIF('Forecast-Peak_OffPeak-Nominal'!$A$4:$A$363,$A29,'Forecast-Peak_OffPeak-Nominal'!AZ$4:AZ$363)</f>
        <v>303.03392040772121</v>
      </c>
      <c r="AX29" s="37">
        <v>1.2</v>
      </c>
      <c r="AZ29" s="41">
        <f>VLOOKUP($A29,GDP!$A$8:$D$42,3,0)</f>
        <v>2.3746266805527282E-2</v>
      </c>
    </row>
    <row r="30" spans="1:52" ht="15" x14ac:dyDescent="0.25">
      <c r="A30" s="33">
        <f t="shared" si="0"/>
        <v>2047</v>
      </c>
      <c r="B30" s="34">
        <f ca="1">+SUMIF('Forecast-Peak_OffPeak-Nominal'!$A$4:$A$363,$A30,'Forecast-Peak_OffPeak-Nominal'!C$4:C$183)/COUNTIF('Forecast-Peak_OffPeak-Nominal'!$A$4:$A$363,$A30)</f>
        <v>50.143333333333338</v>
      </c>
      <c r="C30" s="35">
        <f ca="1">+SUMIF('Forecast-Peak_OffPeak-Nominal'!$A$4:$A$363,$A30,'Forecast-Peak_OffPeak-Nominal'!D$4:D$183)/COUNTIF('Forecast-Peak_OffPeak-Nominal'!$A$4:$A$363,$A30)</f>
        <v>45.548333333333325</v>
      </c>
      <c r="D30" s="35">
        <f ca="1">+SUMIF('Forecast-Peak_OffPeak-Nominal'!$A$4:$A$363,$A30,'Forecast-Peak_OffPeak-Nominal'!E$4:E$183)/COUNTIF('Forecast-Peak_OffPeak-Nominal'!$A$4:$A$363,$A30)</f>
        <v>50.415833333333332</v>
      </c>
      <c r="E30" s="35">
        <f ca="1">+SUMIF('Forecast-Peak_OffPeak-Nominal'!$A$4:$A$363,$A30,'Forecast-Peak_OffPeak-Nominal'!F$4:F$183)/COUNTIF('Forecast-Peak_OffPeak-Nominal'!$A$4:$A$363,$A30)</f>
        <v>45.827500000000008</v>
      </c>
      <c r="F30" s="35">
        <f ca="1">+SUMIF('Forecast-Peak_OffPeak-Nominal'!$A$4:$A$363,$A30,'Forecast-Peak_OffPeak-Nominal'!G$4:G$183)/COUNTIF('Forecast-Peak_OffPeak-Nominal'!$A$4:$A$363,$A30)</f>
        <v>50.824166666666663</v>
      </c>
      <c r="G30" s="35">
        <f ca="1">+SUMIF('Forecast-Peak_OffPeak-Nominal'!$A$4:$A$363,$A30,'Forecast-Peak_OffPeak-Nominal'!H$4:H$183)/COUNTIF('Forecast-Peak_OffPeak-Nominal'!$A$4:$A$363,$A30)</f>
        <v>46.221666666666664</v>
      </c>
      <c r="H30" s="35">
        <f ca="1">+SUMIF('Forecast-Peak_OffPeak-Nominal'!$A$4:$A$471,$A30,'Forecast-Peak_OffPeak-Nominal'!I$4:I$183)/COUNTIF('Forecast-Peak_OffPeak-Nominal'!$A$4:$A$471,$A30)</f>
        <v>55.761666666666663</v>
      </c>
      <c r="I30" s="35">
        <f ca="1">+SUMIF('Forecast-Peak_OffPeak-Nominal'!$A$4:$A$471,$A30,'Forecast-Peak_OffPeak-Nominal'!J$4:J$183)/COUNTIF('Forecast-Peak_OffPeak-Nominal'!$A$4:$A$471,$A30)</f>
        <v>47.244166666666665</v>
      </c>
      <c r="J30" s="35">
        <f ca="1">+SUMIF('Forecast-Peak_OffPeak-Nominal'!$A$4:$A$471,$A30,'Forecast-Peak_OffPeak-Nominal'!K$4:K$183)/COUNTIF('Forecast-Peak_OffPeak-Nominal'!$A$4:$A$471,$A30)</f>
        <v>56.345833333333339</v>
      </c>
      <c r="K30" s="35">
        <f ca="1">+SUMIF('Forecast-Peak_OffPeak-Nominal'!$A$4:$A$471,$A30,'Forecast-Peak_OffPeak-Nominal'!L$4:L$183)/COUNTIF('Forecast-Peak_OffPeak-Nominal'!$A$4:$A$471,$A30)</f>
        <v>47.722500000000004</v>
      </c>
      <c r="L30" s="35">
        <f ca="1">+SUMIF('Forecast-Peak_OffPeak-Nominal'!$A$4:$A$471,$A30,'Forecast-Peak_OffPeak-Nominal'!M$4:M$183)/COUNTIF('Forecast-Peak_OffPeak-Nominal'!$A$4:$A$471,$A30)</f>
        <v>55.840833333333329</v>
      </c>
      <c r="M30" s="36">
        <f ca="1">+SUMIF('Forecast-Peak_OffPeak-Nominal'!$A$4:$A$471,$A30,'Forecast-Peak_OffPeak-Nominal'!N$4:N$183)/COUNTIF('Forecast-Peak_OffPeak-Nominal'!$A$4:$A$471,$A30)</f>
        <v>46.63750000000001</v>
      </c>
      <c r="O30" s="34">
        <f ca="1">+SUMIF('Forecast-Peak_OffPeak-Nominal'!$A$4:$A$363,$A30,'Forecast-Peak_OffPeak-Nominal'!P$4:P$183)/COUNTIF('Forecast-Peak_OffPeak-Nominal'!$A$4:$A$363,$A30)</f>
        <v>139.7556214468535</v>
      </c>
      <c r="P30" s="35">
        <f ca="1">+SUMIF('Forecast-Peak_OffPeak-Nominal'!$A$4:$A$363,$A30,'Forecast-Peak_OffPeak-Nominal'!Q$4:Q$183)/COUNTIF('Forecast-Peak_OffPeak-Nominal'!$A$4:$A$363,$A30)</f>
        <v>139.7556214468535</v>
      </c>
      <c r="Q30" s="35">
        <f ca="1">+SUMIF('Forecast-Peak_OffPeak-Nominal'!$A$4:$A$363,$A30,'Forecast-Peak_OffPeak-Nominal'!R$4:R$183)/COUNTIF('Forecast-Peak_OffPeak-Nominal'!$A$4:$A$363,$A30)</f>
        <v>166.28359921137476</v>
      </c>
      <c r="R30" s="35">
        <f ca="1">+SUMIF('Forecast-Peak_OffPeak-Nominal'!$A$4:$A$363,$A30,'Forecast-Peak_OffPeak-Nominal'!S$4:S$183)/COUNTIF('Forecast-Peak_OffPeak-Nominal'!$A$4:$A$363,$A30)</f>
        <v>139.7556214468535</v>
      </c>
      <c r="S30" s="35">
        <f ca="1">+SUMIF('Forecast-Peak_OffPeak-Nominal'!$A$4:$A$363,$A30,'Forecast-Peak_OffPeak-Nominal'!T$4:T$183)/COUNTIF('Forecast-Peak_OffPeak-Nominal'!$A$4:$A$363,$A30)</f>
        <v>76.758863703643101</v>
      </c>
      <c r="T30" s="35">
        <f ca="1">+SUMIF('Forecast-Peak_OffPeak-Nominal'!$A$4:$A$363,$A30,'Forecast-Peak_OffPeak-Nominal'!U$4:U$183)/COUNTIF('Forecast-Peak_OffPeak-Nominal'!$A$4:$A$363,$A30)</f>
        <v>95.392839109209419</v>
      </c>
      <c r="U30" s="35">
        <f ca="1">+SUMIF('Forecast-Peak_OffPeak-Nominal'!$A$4:$A$363,$A30,'Forecast-Peak_OffPeak-Nominal'!V$4:V$183)/COUNTIF('Forecast-Peak_OffPeak-Nominal'!$A$4:$A$363,$A30)</f>
        <v>73.132917608068396</v>
      </c>
      <c r="V30" s="35">
        <f ca="1">+SUMIF('Forecast-Peak_OffPeak-Nominal'!$A$4:$A$363,$A30,'Forecast-Peak_OffPeak-Nominal'!W$4:W$183)/COUNTIF('Forecast-Peak_OffPeak-Nominal'!$A$4:$A$363,$A30)</f>
        <v>23.569886788365793</v>
      </c>
      <c r="W30" s="35">
        <f ca="1">+SUMIF('Forecast-Peak_OffPeak-Nominal'!$A$4:$A$363,$A30,'Forecast-Peak_OffPeak-Nominal'!X$4:X$183)/COUNTIF('Forecast-Peak_OffPeak-Nominal'!$A$4:$A$363,$A30)</f>
        <v>23.569886788365793</v>
      </c>
      <c r="X30" s="36">
        <f ca="1">+SUMIF('Forecast-Peak_OffPeak-Nominal'!$A$4:$A$363,$A30,'Forecast-Peak_OffPeak-Nominal'!Y$4:Y$183)/COUNTIF('Forecast-Peak_OffPeak-Nominal'!$A$4:$A$363,$A30)</f>
        <v>81.117111966074106</v>
      </c>
      <c r="Z30" s="34">
        <f ca="1">+SUMIF('Forecast-Peak_OffPeak-Nominal'!$A$4:$A$363,$A30,'Forecast-Peak_OffPeak-Nominal'!AA$4:AA$183)/COUNTIF('Forecast-Peak_OffPeak-Nominal'!$A$4:$A$363,$A30)</f>
        <v>6.8241666666666667</v>
      </c>
      <c r="AA30" s="35">
        <f ca="1">+SUMIF('Forecast-Peak_OffPeak-Nominal'!$A$4:$A$363,$A30,'Forecast-Peak_OffPeak-Nominal'!AB$4:AB$183)/COUNTIF('Forecast-Peak_OffPeak-Nominal'!$A$4:$A$363,$A30)</f>
        <v>5.9724999999999993</v>
      </c>
      <c r="AB30" s="35">
        <f ca="1">+SUMIF('Forecast-Peak_OffPeak-Nominal'!$A$4:$A$363,$A30,'Forecast-Peak_OffPeak-Nominal'!AC$4:AC$183)/COUNTIF('Forecast-Peak_OffPeak-Nominal'!$A$4:$A$363,$A30)</f>
        <v>5.7016666666666671</v>
      </c>
      <c r="AC30" s="35">
        <f ca="1">+SUMIF('Forecast-Peak_OffPeak-Nominal'!$A$4:$A$363,$A30,'Forecast-Peak_OffPeak-Nominal'!AD$4:AD$183)/COUNTIF('Forecast-Peak_OffPeak-Nominal'!$A$4:$A$363,$A30)</f>
        <v>6.2825000000000015</v>
      </c>
      <c r="AD30" s="35">
        <f ca="1">+SUMIF('Forecast-Peak_OffPeak-Nominal'!$A$4:$A$363,$A30,'Forecast-Peak_OffPeak-Nominal'!AE$4:AE$183)/COUNTIF('Forecast-Peak_OffPeak-Nominal'!$A$4:$A$363,$A30)</f>
        <v>6.8325000000000005</v>
      </c>
      <c r="AE30" s="35">
        <f ca="1">+SUMIF('Forecast-Peak_OffPeak-Nominal'!$A$4:$A$363,$A30,'Forecast-Peak_OffPeak-Nominal'!AF$4:AF$183)/COUNTIF('Forecast-Peak_OffPeak-Nominal'!$A$4:$A$363,$A30)</f>
        <v>6.1825000000000001</v>
      </c>
      <c r="AF30" s="36">
        <f ca="1">+SUMIF('Forecast-Peak_OffPeak-Nominal'!$A$4:$A$363,$A30,'Forecast-Peak_OffPeak-Nominal'!AG$4:AG$183)/COUNTIF('Forecast-Peak_OffPeak-Nominal'!$A$4:$A$363,$A30)</f>
        <v>0.45315902255268364</v>
      </c>
      <c r="AG30" s="14">
        <f ca="1">+SUMIF('Forecast-Peak_OffPeak-Nominal'!$A$4:$A$363,$A30,'Forecast-Peak_OffPeak-Nominal'!AH$4:AH$183)/COUNTIF('Forecast-Peak_OffPeak-Nominal'!$A$4:$A$363,$A30)</f>
        <v>0</v>
      </c>
      <c r="AH30" s="37">
        <f>AH29*(1+VLOOKUP($A30,GDP!A$8:D$42,3,0))</f>
        <v>1.736882937538426</v>
      </c>
      <c r="AJ30" s="38">
        <v>0</v>
      </c>
      <c r="AK30" s="39">
        <v>0</v>
      </c>
      <c r="AL30" s="39">
        <v>0</v>
      </c>
      <c r="AM30" s="36">
        <v>0</v>
      </c>
      <c r="AO30" s="34">
        <f ca="1">+SUMIF('Forecast-Peak_OffPeak-Nominal'!$A$4:$A$363,$A30,'Forecast-Peak_OffPeak-Nominal'!AR$4:AR$183)/COUNTIF('Forecast-Peak_OffPeak-Nominal'!$A$4:$A$363,$A30)</f>
        <v>8.4239329363904165</v>
      </c>
      <c r="AP30" s="35">
        <f ca="1">+SUMIF('Forecast-Peak_OffPeak-Nominal'!$A$4:$A$363,$A30,'Forecast-Peak_OffPeak-Nominal'!AS$4:AS$183)/COUNTIF('Forecast-Peak_OffPeak-Nominal'!$A$4:$A$363,$A30)</f>
        <v>8.1795004527719559</v>
      </c>
      <c r="AQ30" s="35">
        <f ca="1">+SUMIF('Forecast-Peak_OffPeak-Nominal'!$A$4:$A$471,$A30,'Forecast-Peak_OffPeak-Nominal'!AU$4:AU$183)/COUNTIF('Forecast-Peak_OffPeak-Nominal'!$A$4:$A$471,$A30)</f>
        <v>8.1847385353811433</v>
      </c>
      <c r="AR30" s="35">
        <f ca="1">+SUMIF('Forecast-Peak_OffPeak-Nominal'!$A$4:$A$471,$A30,'Forecast-Peak_OffPeak-Nominal'!AV$4:AV$183)/COUNTIF('Forecast-Peak_OffPeak-Nominal'!$A$4:$A$471,$A30)</f>
        <v>8.270682404197137</v>
      </c>
      <c r="AS30" s="36">
        <f ca="1">+SUMIF('Forecast-Peak_OffPeak-Nominal'!$A$4:$A$471,$A30,'Forecast-Peak_OffPeak-Nominal'!AW$4:AW$183)/COUNTIF('Forecast-Peak_OffPeak-Nominal'!$A$4:$A$471,$A30)</f>
        <v>8.9957049332790326</v>
      </c>
      <c r="AU30" s="34">
        <f>AVERAGEIF('Forecast-Peak_OffPeak-Nominal'!$A$4:$A$363,$A30,'Forecast-Peak_OffPeak-Nominal'!AY$4:AY$363)</f>
        <v>307.83477663428033</v>
      </c>
      <c r="AV30" s="36">
        <f>AVERAGEIF('Forecast-Peak_OffPeak-Nominal'!$A$4:$A$363,$A30,'Forecast-Peak_OffPeak-Nominal'!AZ$4:AZ$363)</f>
        <v>307.83477663428033</v>
      </c>
      <c r="AX30" s="37">
        <v>0</v>
      </c>
      <c r="AZ30" s="41">
        <f>VLOOKUP($A30,GDP!$A$8:$D$42,3,0)</f>
        <v>2.4187759823347674E-2</v>
      </c>
    </row>
    <row r="31" spans="1:52" ht="15" x14ac:dyDescent="0.25">
      <c r="A31" s="33">
        <f t="shared" si="0"/>
        <v>2048</v>
      </c>
      <c r="B31" s="34">
        <f ca="1">+SUMIF('Forecast-Peak_OffPeak-Nominal'!$A$4:$A$363,$A31,'Forecast-Peak_OffPeak-Nominal'!C$4:C$183)/COUNTIF('Forecast-Peak_OffPeak-Nominal'!$A$4:$A$363,$A31)</f>
        <v>52.011666666666663</v>
      </c>
      <c r="C31" s="35">
        <f ca="1">+SUMIF('Forecast-Peak_OffPeak-Nominal'!$A$4:$A$363,$A31,'Forecast-Peak_OffPeak-Nominal'!D$4:D$183)/COUNTIF('Forecast-Peak_OffPeak-Nominal'!$A$4:$A$363,$A31)</f>
        <v>47.172500000000007</v>
      </c>
      <c r="D31" s="35">
        <f ca="1">+SUMIF('Forecast-Peak_OffPeak-Nominal'!$A$4:$A$363,$A31,'Forecast-Peak_OffPeak-Nominal'!E$4:E$183)/COUNTIF('Forecast-Peak_OffPeak-Nominal'!$A$4:$A$363,$A31)</f>
        <v>51.938333333333325</v>
      </c>
      <c r="E31" s="35">
        <f ca="1">+SUMIF('Forecast-Peak_OffPeak-Nominal'!$A$4:$A$363,$A31,'Forecast-Peak_OffPeak-Nominal'!F$4:F$183)/COUNTIF('Forecast-Peak_OffPeak-Nominal'!$A$4:$A$363,$A31)</f>
        <v>47.219166666666666</v>
      </c>
      <c r="F31" s="35">
        <f ca="1">+SUMIF('Forecast-Peak_OffPeak-Nominal'!$A$4:$A$363,$A31,'Forecast-Peak_OffPeak-Nominal'!G$4:G$183)/COUNTIF('Forecast-Peak_OffPeak-Nominal'!$A$4:$A$363,$A31)</f>
        <v>52.403333333333329</v>
      </c>
      <c r="G31" s="35">
        <f ca="1">+SUMIF('Forecast-Peak_OffPeak-Nominal'!$A$4:$A$363,$A31,'Forecast-Peak_OffPeak-Nominal'!H$4:H$183)/COUNTIF('Forecast-Peak_OffPeak-Nominal'!$A$4:$A$363,$A31)</f>
        <v>47.666666666666679</v>
      </c>
      <c r="H31" s="35">
        <f ca="1">+SUMIF('Forecast-Peak_OffPeak-Nominal'!$A$4:$A$471,$A31,'Forecast-Peak_OffPeak-Nominal'!I$4:I$183)/COUNTIF('Forecast-Peak_OffPeak-Nominal'!$A$4:$A$471,$A31)</f>
        <v>57.211666666666666</v>
      </c>
      <c r="I31" s="35">
        <f ca="1">+SUMIF('Forecast-Peak_OffPeak-Nominal'!$A$4:$A$471,$A31,'Forecast-Peak_OffPeak-Nominal'!J$4:J$183)/COUNTIF('Forecast-Peak_OffPeak-Nominal'!$A$4:$A$471,$A31)</f>
        <v>49.122500000000002</v>
      </c>
      <c r="J31" s="35">
        <f ca="1">+SUMIF('Forecast-Peak_OffPeak-Nominal'!$A$4:$A$471,$A31,'Forecast-Peak_OffPeak-Nominal'!K$4:K$183)/COUNTIF('Forecast-Peak_OffPeak-Nominal'!$A$4:$A$471,$A31)</f>
        <v>57.604166666666657</v>
      </c>
      <c r="K31" s="35">
        <f ca="1">+SUMIF('Forecast-Peak_OffPeak-Nominal'!$A$4:$A$471,$A31,'Forecast-Peak_OffPeak-Nominal'!L$4:L$183)/COUNTIF('Forecast-Peak_OffPeak-Nominal'!$A$4:$A$471,$A31)</f>
        <v>49.541666666666664</v>
      </c>
      <c r="L31" s="35">
        <f ca="1">+SUMIF('Forecast-Peak_OffPeak-Nominal'!$A$4:$A$471,$A31,'Forecast-Peak_OffPeak-Nominal'!M$4:M$183)/COUNTIF('Forecast-Peak_OffPeak-Nominal'!$A$4:$A$471,$A31)</f>
        <v>57.248333333333335</v>
      </c>
      <c r="M31" s="36">
        <f ca="1">+SUMIF('Forecast-Peak_OffPeak-Nominal'!$A$4:$A$471,$A31,'Forecast-Peak_OffPeak-Nominal'!N$4:N$183)/COUNTIF('Forecast-Peak_OffPeak-Nominal'!$A$4:$A$471,$A31)</f>
        <v>48.520833333333336</v>
      </c>
      <c r="O31" s="34">
        <f ca="1">+SUMIF('Forecast-Peak_OffPeak-Nominal'!$A$4:$A$363,$A31,'Forecast-Peak_OffPeak-Nominal'!P$4:P$183)/COUNTIF('Forecast-Peak_OffPeak-Nominal'!$A$4:$A$363,$A31)</f>
        <v>144.64749186414582</v>
      </c>
      <c r="P31" s="35">
        <f ca="1">+SUMIF('Forecast-Peak_OffPeak-Nominal'!$A$4:$A$363,$A31,'Forecast-Peak_OffPeak-Nominal'!Q$4:Q$183)/COUNTIF('Forecast-Peak_OffPeak-Nominal'!$A$4:$A$363,$A31)</f>
        <v>144.64749186414582</v>
      </c>
      <c r="Q31" s="35">
        <f ca="1">+SUMIF('Forecast-Peak_OffPeak-Nominal'!$A$4:$A$363,$A31,'Forecast-Peak_OffPeak-Nominal'!R$4:R$183)/COUNTIF('Forecast-Peak_OffPeak-Nominal'!$A$4:$A$363,$A31)</f>
        <v>171.91200667227602</v>
      </c>
      <c r="R31" s="35">
        <f ca="1">+SUMIF('Forecast-Peak_OffPeak-Nominal'!$A$4:$A$363,$A31,'Forecast-Peak_OffPeak-Nominal'!S$4:S$183)/COUNTIF('Forecast-Peak_OffPeak-Nominal'!$A$4:$A$363,$A31)</f>
        <v>144.64749186414582</v>
      </c>
      <c r="S31" s="35">
        <f ca="1">+SUMIF('Forecast-Peak_OffPeak-Nominal'!$A$4:$A$363,$A31,'Forecast-Peak_OffPeak-Nominal'!T$4:T$183)/COUNTIF('Forecast-Peak_OffPeak-Nominal'!$A$4:$A$363,$A31)</f>
        <v>77.731505827064439</v>
      </c>
      <c r="T31" s="35">
        <f ca="1">+SUMIF('Forecast-Peak_OffPeak-Nominal'!$A$4:$A$363,$A31,'Forecast-Peak_OffPeak-Nominal'!U$4:U$183)/COUNTIF('Forecast-Peak_OffPeak-Nominal'!$A$4:$A$363,$A31)</f>
        <v>97.864298650256785</v>
      </c>
      <c r="U31" s="35">
        <f ca="1">+SUMIF('Forecast-Peak_OffPeak-Nominal'!$A$4:$A$363,$A31,'Forecast-Peak_OffPeak-Nominal'!V$4:V$183)/COUNTIF('Forecast-Peak_OffPeak-Nominal'!$A$4:$A$363,$A31)</f>
        <v>74.710256315137059</v>
      </c>
      <c r="V31" s="35">
        <f ca="1">+SUMIF('Forecast-Peak_OffPeak-Nominal'!$A$4:$A$363,$A31,'Forecast-Peak_OffPeak-Nominal'!W$4:W$183)/COUNTIF('Forecast-Peak_OffPeak-Nominal'!$A$4:$A$363,$A31)</f>
        <v>24.202463995904139</v>
      </c>
      <c r="W31" s="35">
        <f ca="1">+SUMIF('Forecast-Peak_OffPeak-Nominal'!$A$4:$A$363,$A31,'Forecast-Peak_OffPeak-Nominal'!X$4:X$183)/COUNTIF('Forecast-Peak_OffPeak-Nominal'!$A$4:$A$363,$A31)</f>
        <v>24.202463995904139</v>
      </c>
      <c r="X31" s="36">
        <f ca="1">+SUMIF('Forecast-Peak_OffPeak-Nominal'!$A$4:$A$363,$A31,'Forecast-Peak_OffPeak-Nominal'!Y$4:Y$183)/COUNTIF('Forecast-Peak_OffPeak-Nominal'!$A$4:$A$363,$A31)</f>
        <v>83.450474135636767</v>
      </c>
      <c r="Z31" s="34">
        <f ca="1">+SUMIF('Forecast-Peak_OffPeak-Nominal'!$A$4:$A$363,$A31,'Forecast-Peak_OffPeak-Nominal'!AA$4:AA$183)/COUNTIF('Forecast-Peak_OffPeak-Nominal'!$A$4:$A$363,$A31)</f>
        <v>7.0508333333333333</v>
      </c>
      <c r="AA31" s="35">
        <f ca="1">+SUMIF('Forecast-Peak_OffPeak-Nominal'!$A$4:$A$363,$A31,'Forecast-Peak_OffPeak-Nominal'!AB$4:AB$183)/COUNTIF('Forecast-Peak_OffPeak-Nominal'!$A$4:$A$363,$A31)</f>
        <v>6.1833333333333336</v>
      </c>
      <c r="AB31" s="35">
        <f ca="1">+SUMIF('Forecast-Peak_OffPeak-Nominal'!$A$4:$A$363,$A31,'Forecast-Peak_OffPeak-Nominal'!AC$4:AC$183)/COUNTIF('Forecast-Peak_OffPeak-Nominal'!$A$4:$A$363,$A31)</f>
        <v>5.9074999999999998</v>
      </c>
      <c r="AC31" s="35">
        <f ca="1">+SUMIF('Forecast-Peak_OffPeak-Nominal'!$A$4:$A$363,$A31,'Forecast-Peak_OffPeak-Nominal'!AD$4:AD$183)/COUNTIF('Forecast-Peak_OffPeak-Nominal'!$A$4:$A$363,$A31)</f>
        <v>6.4958333333333336</v>
      </c>
      <c r="AD31" s="35">
        <f ca="1">+SUMIF('Forecast-Peak_OffPeak-Nominal'!$A$4:$A$363,$A31,'Forecast-Peak_OffPeak-Nominal'!AE$4:AE$183)/COUNTIF('Forecast-Peak_OffPeak-Nominal'!$A$4:$A$363,$A31)</f>
        <v>7.055833333333335</v>
      </c>
      <c r="AE31" s="35">
        <f ca="1">+SUMIF('Forecast-Peak_OffPeak-Nominal'!$A$4:$A$363,$A31,'Forecast-Peak_OffPeak-Nominal'!AF$4:AF$183)/COUNTIF('Forecast-Peak_OffPeak-Nominal'!$A$4:$A$363,$A31)</f>
        <v>6.4033333333333333</v>
      </c>
      <c r="AF31" s="36">
        <f ca="1">+SUMIF('Forecast-Peak_OffPeak-Nominal'!$A$4:$A$363,$A31,'Forecast-Peak_OffPeak-Nominal'!AG$4:AG$183)/COUNTIF('Forecast-Peak_OffPeak-Nominal'!$A$4:$A$363,$A31)</f>
        <v>0.4613654534722294</v>
      </c>
      <c r="AG31" s="14">
        <f ca="1">+SUMIF('Forecast-Peak_OffPeak-Nominal'!$A$4:$A$363,$A31,'Forecast-Peak_OffPeak-Nominal'!AH$4:AH$183)/COUNTIF('Forecast-Peak_OffPeak-Nominal'!$A$4:$A$363,$A31)</f>
        <v>0</v>
      </c>
      <c r="AH31" s="37">
        <f>AH30*(1+VLOOKUP($A31,GDP!A$8:D$42,3,0))</f>
        <v>1.7797316430358527</v>
      </c>
      <c r="AJ31" s="38">
        <v>0</v>
      </c>
      <c r="AK31" s="39">
        <v>0</v>
      </c>
      <c r="AL31" s="39">
        <v>0</v>
      </c>
      <c r="AM31" s="36">
        <v>0</v>
      </c>
      <c r="AO31" s="34">
        <f ca="1">+SUMIF('Forecast-Peak_OffPeak-Nominal'!$A$4:$A$363,$A31,'Forecast-Peak_OffPeak-Nominal'!AR$4:AR$183)/COUNTIF('Forecast-Peak_OffPeak-Nominal'!$A$4:$A$363,$A31)</f>
        <v>8.4345940021438572</v>
      </c>
      <c r="AP31" s="35">
        <f ca="1">+SUMIF('Forecast-Peak_OffPeak-Nominal'!$A$4:$A$363,$A31,'Forecast-Peak_OffPeak-Nominal'!AS$4:AS$183)/COUNTIF('Forecast-Peak_OffPeak-Nominal'!$A$4:$A$363,$A31)</f>
        <v>8.1373757160083944</v>
      </c>
      <c r="AQ31" s="35">
        <f ca="1">+SUMIF('Forecast-Peak_OffPeak-Nominal'!$A$4:$A$471,$A31,'Forecast-Peak_OffPeak-Nominal'!AU$4:AU$183)/COUNTIF('Forecast-Peak_OffPeak-Nominal'!$A$4:$A$471,$A31)</f>
        <v>8.128834914481228</v>
      </c>
      <c r="AR31" s="35">
        <f ca="1">+SUMIF('Forecast-Peak_OffPeak-Nominal'!$A$4:$A$471,$A31,'Forecast-Peak_OffPeak-Nominal'!AV$4:AV$183)/COUNTIF('Forecast-Peak_OffPeak-Nominal'!$A$4:$A$471,$A31)</f>
        <v>8.1853493145372429</v>
      </c>
      <c r="AS31" s="36">
        <f ca="1">+SUMIF('Forecast-Peak_OffPeak-Nominal'!$A$4:$A$471,$A31,'Forecast-Peak_OffPeak-Nominal'!AW$4:AW$183)/COUNTIF('Forecast-Peak_OffPeak-Nominal'!$A$4:$A$471,$A31)</f>
        <v>8.9118046991362849</v>
      </c>
      <c r="AU31" s="34">
        <f>AVERAGEIF('Forecast-Peak_OffPeak-Nominal'!$A$4:$A$363,$A31,'Forecast-Peak_OffPeak-Nominal'!AY$4:AY$363)</f>
        <v>312.70835231887298</v>
      </c>
      <c r="AV31" s="36">
        <f>AVERAGEIF('Forecast-Peak_OffPeak-Nominal'!$A$4:$A$363,$A31,'Forecast-Peak_OffPeak-Nominal'!AZ$4:AZ$363)</f>
        <v>312.70835231887298</v>
      </c>
      <c r="AX31" s="37">
        <v>0</v>
      </c>
      <c r="AZ31" s="41">
        <f>VLOOKUP($A31,GDP!$A$8:$D$42,3,0)</f>
        <v>2.4669886825046075E-2</v>
      </c>
    </row>
    <row r="32" spans="1:52" ht="15" x14ac:dyDescent="0.25">
      <c r="A32" s="33">
        <f t="shared" si="0"/>
        <v>2049</v>
      </c>
      <c r="B32" s="34">
        <f ca="1">+SUMIF('Forecast-Peak_OffPeak-Nominal'!$A$4:$A$363,$A32,'Forecast-Peak_OffPeak-Nominal'!C$4:C$183)/COUNTIF('Forecast-Peak_OffPeak-Nominal'!$A$4:$A$363,$A32)</f>
        <v>53.656666666666673</v>
      </c>
      <c r="C32" s="35">
        <f ca="1">+SUMIF('Forecast-Peak_OffPeak-Nominal'!$A$4:$A$363,$A32,'Forecast-Peak_OffPeak-Nominal'!D$4:D$183)/COUNTIF('Forecast-Peak_OffPeak-Nominal'!$A$4:$A$363,$A32)</f>
        <v>48.695833333333333</v>
      </c>
      <c r="D32" s="35">
        <f ca="1">+SUMIF('Forecast-Peak_OffPeak-Nominal'!$A$4:$A$363,$A32,'Forecast-Peak_OffPeak-Nominal'!E$4:E$183)/COUNTIF('Forecast-Peak_OffPeak-Nominal'!$A$4:$A$363,$A32)</f>
        <v>53.903333333333329</v>
      </c>
      <c r="E32" s="35">
        <f ca="1">+SUMIF('Forecast-Peak_OffPeak-Nominal'!$A$4:$A$363,$A32,'Forecast-Peak_OffPeak-Nominal'!F$4:F$183)/COUNTIF('Forecast-Peak_OffPeak-Nominal'!$A$4:$A$363,$A32)</f>
        <v>49.053333333333342</v>
      </c>
      <c r="F32" s="35">
        <f ca="1">+SUMIF('Forecast-Peak_OffPeak-Nominal'!$A$4:$A$363,$A32,'Forecast-Peak_OffPeak-Nominal'!G$4:G$183)/COUNTIF('Forecast-Peak_OffPeak-Nominal'!$A$4:$A$363,$A32)</f>
        <v>54.349166666666662</v>
      </c>
      <c r="G32" s="35">
        <f ca="1">+SUMIF('Forecast-Peak_OffPeak-Nominal'!$A$4:$A$363,$A32,'Forecast-Peak_OffPeak-Nominal'!H$4:H$183)/COUNTIF('Forecast-Peak_OffPeak-Nominal'!$A$4:$A$363,$A32)</f>
        <v>49.483333333333327</v>
      </c>
      <c r="H32" s="35">
        <f ca="1">+SUMIF('Forecast-Peak_OffPeak-Nominal'!$A$4:$A$471,$A32,'Forecast-Peak_OffPeak-Nominal'!I$4:I$183)/COUNTIF('Forecast-Peak_OffPeak-Nominal'!$A$4:$A$471,$A32)</f>
        <v>58.043333333333329</v>
      </c>
      <c r="I32" s="35">
        <f ca="1">+SUMIF('Forecast-Peak_OffPeak-Nominal'!$A$4:$A$471,$A32,'Forecast-Peak_OffPeak-Nominal'!J$4:J$183)/COUNTIF('Forecast-Peak_OffPeak-Nominal'!$A$4:$A$471,$A32)</f>
        <v>50.661666666666669</v>
      </c>
      <c r="J32" s="35">
        <f ca="1">+SUMIF('Forecast-Peak_OffPeak-Nominal'!$A$4:$A$471,$A32,'Forecast-Peak_OffPeak-Nominal'!K$4:K$183)/COUNTIF('Forecast-Peak_OffPeak-Nominal'!$A$4:$A$471,$A32)</f>
        <v>58.45000000000001</v>
      </c>
      <c r="K32" s="35">
        <f ca="1">+SUMIF('Forecast-Peak_OffPeak-Nominal'!$A$4:$A$471,$A32,'Forecast-Peak_OffPeak-Nominal'!L$4:L$183)/COUNTIF('Forecast-Peak_OffPeak-Nominal'!$A$4:$A$471,$A32)</f>
        <v>51.243333333333332</v>
      </c>
      <c r="L32" s="35">
        <f ca="1">+SUMIF('Forecast-Peak_OffPeak-Nominal'!$A$4:$A$471,$A32,'Forecast-Peak_OffPeak-Nominal'!M$4:M$183)/COUNTIF('Forecast-Peak_OffPeak-Nominal'!$A$4:$A$471,$A32)</f>
        <v>58.1875</v>
      </c>
      <c r="M32" s="36">
        <f ca="1">+SUMIF('Forecast-Peak_OffPeak-Nominal'!$A$4:$A$471,$A32,'Forecast-Peak_OffPeak-Nominal'!N$4:N$183)/COUNTIF('Forecast-Peak_OffPeak-Nominal'!$A$4:$A$471,$A32)</f>
        <v>50.250000000000007</v>
      </c>
      <c r="O32" s="34">
        <f ca="1">+SUMIF('Forecast-Peak_OffPeak-Nominal'!$A$4:$A$363,$A32,'Forecast-Peak_OffPeak-Nominal'!P$4:P$183)/COUNTIF('Forecast-Peak_OffPeak-Nominal'!$A$4:$A$363,$A32)</f>
        <v>150.00374869434899</v>
      </c>
      <c r="P32" s="35">
        <f ca="1">+SUMIF('Forecast-Peak_OffPeak-Nominal'!$A$4:$A$363,$A32,'Forecast-Peak_OffPeak-Nominal'!Q$4:Q$183)/COUNTIF('Forecast-Peak_OffPeak-Nominal'!$A$4:$A$363,$A32)</f>
        <v>150.00374869434899</v>
      </c>
      <c r="Q32" s="35">
        <f ca="1">+SUMIF('Forecast-Peak_OffPeak-Nominal'!$A$4:$A$363,$A32,'Forecast-Peak_OffPeak-Nominal'!R$4:R$183)/COUNTIF('Forecast-Peak_OffPeak-Nominal'!$A$4:$A$363,$A32)</f>
        <v>178.01980871569387</v>
      </c>
      <c r="R32" s="35">
        <f ca="1">+SUMIF('Forecast-Peak_OffPeak-Nominal'!$A$4:$A$363,$A32,'Forecast-Peak_OffPeak-Nominal'!S$4:S$183)/COUNTIF('Forecast-Peak_OffPeak-Nominal'!$A$4:$A$363,$A32)</f>
        <v>150.00374869434899</v>
      </c>
      <c r="S32" s="35">
        <f ca="1">+SUMIF('Forecast-Peak_OffPeak-Nominal'!$A$4:$A$363,$A32,'Forecast-Peak_OffPeak-Nominal'!T$4:T$183)/COUNTIF('Forecast-Peak_OffPeak-Nominal'!$A$4:$A$363,$A32)</f>
        <v>78.62247834873034</v>
      </c>
      <c r="T32" s="35">
        <f ca="1">+SUMIF('Forecast-Peak_OffPeak-Nominal'!$A$4:$A$363,$A32,'Forecast-Peak_OffPeak-Nominal'!U$4:U$183)/COUNTIF('Forecast-Peak_OffPeak-Nominal'!$A$4:$A$363,$A32)</f>
        <v>101.0390782039034</v>
      </c>
      <c r="U32" s="35">
        <f ca="1">+SUMIF('Forecast-Peak_OffPeak-Nominal'!$A$4:$A$363,$A32,'Forecast-Peak_OffPeak-Nominal'!V$4:V$183)/COUNTIF('Forecast-Peak_OffPeak-Nominal'!$A$4:$A$363,$A32)</f>
        <v>76.284354597035517</v>
      </c>
      <c r="V32" s="35">
        <f ca="1">+SUMIF('Forecast-Peak_OffPeak-Nominal'!$A$4:$A$363,$A32,'Forecast-Peak_OffPeak-Nominal'!W$4:W$183)/COUNTIF('Forecast-Peak_OffPeak-Nominal'!$A$4:$A$363,$A32)</f>
        <v>24.806962368290133</v>
      </c>
      <c r="W32" s="35">
        <f ca="1">+SUMIF('Forecast-Peak_OffPeak-Nominal'!$A$4:$A$363,$A32,'Forecast-Peak_OffPeak-Nominal'!X$4:X$183)/COUNTIF('Forecast-Peak_OffPeak-Nominal'!$A$4:$A$363,$A32)</f>
        <v>24.806962368290133</v>
      </c>
      <c r="X32" s="36">
        <f ca="1">+SUMIF('Forecast-Peak_OffPeak-Nominal'!$A$4:$A$363,$A32,'Forecast-Peak_OffPeak-Nominal'!Y$4:Y$183)/COUNTIF('Forecast-Peak_OffPeak-Nominal'!$A$4:$A$363,$A32)</f>
        <v>85.86869065357665</v>
      </c>
      <c r="Z32" s="34">
        <f ca="1">+SUMIF('Forecast-Peak_OffPeak-Nominal'!$A$4:$A$363,$A32,'Forecast-Peak_OffPeak-Nominal'!AA$4:AA$183)/COUNTIF('Forecast-Peak_OffPeak-Nominal'!$A$4:$A$363,$A32)</f>
        <v>7.2658333333333331</v>
      </c>
      <c r="AA32" s="35">
        <f ca="1">+SUMIF('Forecast-Peak_OffPeak-Nominal'!$A$4:$A$363,$A32,'Forecast-Peak_OffPeak-Nominal'!AB$4:AB$183)/COUNTIF('Forecast-Peak_OffPeak-Nominal'!$A$4:$A$363,$A32)</f>
        <v>6.3808333333333342</v>
      </c>
      <c r="AB32" s="35">
        <f ca="1">+SUMIF('Forecast-Peak_OffPeak-Nominal'!$A$4:$A$363,$A32,'Forecast-Peak_OffPeak-Nominal'!AC$4:AC$183)/COUNTIF('Forecast-Peak_OffPeak-Nominal'!$A$4:$A$363,$A32)</f>
        <v>6.0991666666666662</v>
      </c>
      <c r="AC32" s="35">
        <f ca="1">+SUMIF('Forecast-Peak_OffPeak-Nominal'!$A$4:$A$363,$A32,'Forecast-Peak_OffPeak-Nominal'!AD$4:AD$183)/COUNTIF('Forecast-Peak_OffPeak-Nominal'!$A$4:$A$363,$A32)</f>
        <v>6.6983333333333333</v>
      </c>
      <c r="AD32" s="35">
        <f ca="1">+SUMIF('Forecast-Peak_OffPeak-Nominal'!$A$4:$A$363,$A32,'Forecast-Peak_OffPeak-Nominal'!AE$4:AE$183)/COUNTIF('Forecast-Peak_OffPeak-Nominal'!$A$4:$A$363,$A32)</f>
        <v>7.2766666666666673</v>
      </c>
      <c r="AE32" s="35">
        <f ca="1">+SUMIF('Forecast-Peak_OffPeak-Nominal'!$A$4:$A$363,$A32,'Forecast-Peak_OffPeak-Nominal'!AF$4:AF$183)/COUNTIF('Forecast-Peak_OffPeak-Nominal'!$A$4:$A$363,$A32)</f>
        <v>6.7091666666666674</v>
      </c>
      <c r="AF32" s="36">
        <f ca="1">+SUMIF('Forecast-Peak_OffPeak-Nominal'!$A$4:$A$363,$A32,'Forecast-Peak_OffPeak-Nominal'!AG$4:AG$183)/COUNTIF('Forecast-Peak_OffPeak-Nominal'!$A$4:$A$363,$A32)</f>
        <v>0.46972049860525605</v>
      </c>
      <c r="AG32" s="14">
        <f ca="1">+SUMIF('Forecast-Peak_OffPeak-Nominal'!$A$4:$A$363,$A32,'Forecast-Peak_OffPeak-Nominal'!AH$4:AH$183)/COUNTIF('Forecast-Peak_OffPeak-Nominal'!$A$4:$A$363,$A32)</f>
        <v>0</v>
      </c>
      <c r="AH32" s="37">
        <f>AH31*(1+VLOOKUP($A32,GDP!A$8:D$42,3,0))</f>
        <v>1.8239614865241958</v>
      </c>
      <c r="AJ32" s="38">
        <v>0</v>
      </c>
      <c r="AK32" s="39">
        <v>0</v>
      </c>
      <c r="AL32" s="39">
        <v>0</v>
      </c>
      <c r="AM32" s="36">
        <v>0</v>
      </c>
      <c r="AO32" s="34">
        <f ca="1">+SUMIF('Forecast-Peak_OffPeak-Nominal'!$A$4:$A$363,$A32,'Forecast-Peak_OffPeak-Nominal'!AR$4:AR$183)/COUNTIF('Forecast-Peak_OffPeak-Nominal'!$A$4:$A$363,$A32)</f>
        <v>8.4342119836609051</v>
      </c>
      <c r="AP32" s="35">
        <f ca="1">+SUMIF('Forecast-Peak_OffPeak-Nominal'!$A$4:$A$363,$A32,'Forecast-Peak_OffPeak-Nominal'!AS$4:AS$183)/COUNTIF('Forecast-Peak_OffPeak-Nominal'!$A$4:$A$363,$A32)</f>
        <v>8.0550917060104918</v>
      </c>
      <c r="AQ32" s="35">
        <f ca="1">+SUMIF('Forecast-Peak_OffPeak-Nominal'!$A$4:$A$471,$A32,'Forecast-Peak_OffPeak-Nominal'!AU$4:AU$183)/COUNTIF('Forecast-Peak_OffPeak-Nominal'!$A$4:$A$471,$A32)</f>
        <v>7.9959873337602341</v>
      </c>
      <c r="AR32" s="35">
        <f ca="1">+SUMIF('Forecast-Peak_OffPeak-Nominal'!$A$4:$A$471,$A32,'Forecast-Peak_OffPeak-Nominal'!AV$4:AV$183)/COUNTIF('Forecast-Peak_OffPeak-Nominal'!$A$4:$A$471,$A32)</f>
        <v>8.0523667775143846</v>
      </c>
      <c r="AS32" s="36">
        <f ca="1">+SUMIF('Forecast-Peak_OffPeak-Nominal'!$A$4:$A$471,$A32,'Forecast-Peak_OffPeak-Nominal'!AW$4:AW$183)/COUNTIF('Forecast-Peak_OffPeak-Nominal'!$A$4:$A$471,$A32)</f>
        <v>8.7756990857626604</v>
      </c>
      <c r="AU32" s="34">
        <f>AVERAGEIF('Forecast-Peak_OffPeak-Nominal'!$A$4:$A$363,$A32,'Forecast-Peak_OffPeak-Nominal'!AY$4:AY$363)</f>
        <v>317.65844531123076</v>
      </c>
      <c r="AV32" s="36">
        <f>AVERAGEIF('Forecast-Peak_OffPeak-Nominal'!$A$4:$A$363,$A32,'Forecast-Peak_OffPeak-Nominal'!AZ$4:AZ$363)</f>
        <v>317.65844531123076</v>
      </c>
      <c r="AX32" s="37">
        <v>0</v>
      </c>
      <c r="AZ32" s="41">
        <f>VLOOKUP($A32,GDP!$A$8:$D$42,3,0)</f>
        <v>2.4851973420496172E-2</v>
      </c>
    </row>
    <row r="33" spans="1:52" ht="15" x14ac:dyDescent="0.25">
      <c r="A33" s="33">
        <f t="shared" si="0"/>
        <v>2050</v>
      </c>
      <c r="B33" s="34">
        <f ca="1">+SUMIF('Forecast-Peak_OffPeak-Nominal'!$A$4:$A$363,$A33,'Forecast-Peak_OffPeak-Nominal'!C$4:C$183)/COUNTIF('Forecast-Peak_OffPeak-Nominal'!$A$4:$A$363,$A33)</f>
        <v>55.118333333333332</v>
      </c>
      <c r="C33" s="35">
        <f ca="1">+SUMIF('Forecast-Peak_OffPeak-Nominal'!$A$4:$A$363,$A33,'Forecast-Peak_OffPeak-Nominal'!D$4:D$183)/COUNTIF('Forecast-Peak_OffPeak-Nominal'!$A$4:$A$363,$A33)</f>
        <v>50.20000000000001</v>
      </c>
      <c r="D33" s="35">
        <f ca="1">+SUMIF('Forecast-Peak_OffPeak-Nominal'!$A$4:$A$363,$A33,'Forecast-Peak_OffPeak-Nominal'!E$4:E$183)/COUNTIF('Forecast-Peak_OffPeak-Nominal'!$A$4:$A$363,$A33)</f>
        <v>54.801666666666669</v>
      </c>
      <c r="E33" s="35">
        <f ca="1">+SUMIF('Forecast-Peak_OffPeak-Nominal'!$A$4:$A$363,$A33,'Forecast-Peak_OffPeak-Nominal'!F$4:F$183)/COUNTIF('Forecast-Peak_OffPeak-Nominal'!$A$4:$A$363,$A33)</f>
        <v>50.1325</v>
      </c>
      <c r="F33" s="35">
        <f ca="1">+SUMIF('Forecast-Peak_OffPeak-Nominal'!$A$4:$A$363,$A33,'Forecast-Peak_OffPeak-Nominal'!G$4:G$183)/COUNTIF('Forecast-Peak_OffPeak-Nominal'!$A$4:$A$363,$A33)</f>
        <v>55.259166666666665</v>
      </c>
      <c r="G33" s="35">
        <f ca="1">+SUMIF('Forecast-Peak_OffPeak-Nominal'!$A$4:$A$363,$A33,'Forecast-Peak_OffPeak-Nominal'!H$4:H$183)/COUNTIF('Forecast-Peak_OffPeak-Nominal'!$A$4:$A$363,$A33)</f>
        <v>50.55916666666667</v>
      </c>
      <c r="H33" s="35">
        <f ca="1">+SUMIF('Forecast-Peak_OffPeak-Nominal'!$A$4:$A$471,$A33,'Forecast-Peak_OffPeak-Nominal'!I$4:I$183)/COUNTIF('Forecast-Peak_OffPeak-Nominal'!$A$4:$A$471,$A33)</f>
        <v>61.212499999999999</v>
      </c>
      <c r="I33" s="35">
        <f ca="1">+SUMIF('Forecast-Peak_OffPeak-Nominal'!$A$4:$A$471,$A33,'Forecast-Peak_OffPeak-Nominal'!J$4:J$183)/COUNTIF('Forecast-Peak_OffPeak-Nominal'!$A$4:$A$471,$A33)</f>
        <v>53.305833333333339</v>
      </c>
      <c r="J33" s="35">
        <f ca="1">+SUMIF('Forecast-Peak_OffPeak-Nominal'!$A$4:$A$471,$A33,'Forecast-Peak_OffPeak-Nominal'!K$4:K$183)/COUNTIF('Forecast-Peak_OffPeak-Nominal'!$A$4:$A$471,$A33)</f>
        <v>61.495000000000005</v>
      </c>
      <c r="K33" s="35">
        <f ca="1">+SUMIF('Forecast-Peak_OffPeak-Nominal'!$A$4:$A$471,$A33,'Forecast-Peak_OffPeak-Nominal'!L$4:L$183)/COUNTIF('Forecast-Peak_OffPeak-Nominal'!$A$4:$A$471,$A33)</f>
        <v>53.554166666666667</v>
      </c>
      <c r="L33" s="35">
        <f ca="1">+SUMIF('Forecast-Peak_OffPeak-Nominal'!$A$4:$A$471,$A33,'Forecast-Peak_OffPeak-Nominal'!M$4:M$183)/COUNTIF('Forecast-Peak_OffPeak-Nominal'!$A$4:$A$471,$A33)</f>
        <v>61.353333333333332</v>
      </c>
      <c r="M33" s="36">
        <f ca="1">+SUMIF('Forecast-Peak_OffPeak-Nominal'!$A$4:$A$471,$A33,'Forecast-Peak_OffPeak-Nominal'!N$4:N$183)/COUNTIF('Forecast-Peak_OffPeak-Nominal'!$A$4:$A$471,$A33)</f>
        <v>52.727499999999999</v>
      </c>
      <c r="O33" s="34">
        <f ca="1">+SUMIF('Forecast-Peak_OffPeak-Nominal'!$A$4:$A$363,$A33,'Forecast-Peak_OffPeak-Nominal'!P$4:P$183)/COUNTIF('Forecast-Peak_OffPeak-Nominal'!$A$4:$A$363,$A33)</f>
        <v>155.08988020734134</v>
      </c>
      <c r="P33" s="35">
        <f ca="1">+SUMIF('Forecast-Peak_OffPeak-Nominal'!$A$4:$A$363,$A33,'Forecast-Peak_OffPeak-Nominal'!Q$4:Q$183)/COUNTIF('Forecast-Peak_OffPeak-Nominal'!$A$4:$A$363,$A33)</f>
        <v>155.08988020734134</v>
      </c>
      <c r="Q33" s="35">
        <f ca="1">+SUMIF('Forecast-Peak_OffPeak-Nominal'!$A$4:$A$363,$A33,'Forecast-Peak_OffPeak-Nominal'!R$4:R$183)/COUNTIF('Forecast-Peak_OffPeak-Nominal'!$A$4:$A$363,$A33)</f>
        <v>183.83014016030555</v>
      </c>
      <c r="R33" s="35">
        <f ca="1">+SUMIF('Forecast-Peak_OffPeak-Nominal'!$A$4:$A$363,$A33,'Forecast-Peak_OffPeak-Nominal'!S$4:S$183)/COUNTIF('Forecast-Peak_OffPeak-Nominal'!$A$4:$A$363,$A33)</f>
        <v>155.08988020734134</v>
      </c>
      <c r="S33" s="35">
        <f ca="1">+SUMIF('Forecast-Peak_OffPeak-Nominal'!$A$4:$A$363,$A33,'Forecast-Peak_OffPeak-Nominal'!T$4:T$183)/COUNTIF('Forecast-Peak_OffPeak-Nominal'!$A$4:$A$363,$A33)</f>
        <v>79.526847907458276</v>
      </c>
      <c r="T33" s="35">
        <f ca="1">+SUMIF('Forecast-Peak_OffPeak-Nominal'!$A$4:$A$363,$A33,'Forecast-Peak_OffPeak-Nominal'!U$4:U$183)/COUNTIF('Forecast-Peak_OffPeak-Nominal'!$A$4:$A$363,$A33)</f>
        <v>105.13400793863148</v>
      </c>
      <c r="U33" s="35">
        <f ca="1">+SUMIF('Forecast-Peak_OffPeak-Nominal'!$A$4:$A$363,$A33,'Forecast-Peak_OffPeak-Nominal'!V$4:V$183)/COUNTIF('Forecast-Peak_OffPeak-Nominal'!$A$4:$A$363,$A33)</f>
        <v>77.855268104488445</v>
      </c>
      <c r="V33" s="35">
        <f ca="1">+SUMIF('Forecast-Peak_OffPeak-Nominal'!$A$4:$A$363,$A33,'Forecast-Peak_OffPeak-Nominal'!W$4:W$183)/COUNTIF('Forecast-Peak_OffPeak-Nominal'!$A$4:$A$363,$A33)</f>
        <v>25.3850113935213</v>
      </c>
      <c r="W33" s="35">
        <f ca="1">+SUMIF('Forecast-Peak_OffPeak-Nominal'!$A$4:$A$363,$A33,'Forecast-Peak_OffPeak-Nominal'!X$4:X$183)/COUNTIF('Forecast-Peak_OffPeak-Nominal'!$A$4:$A$363,$A33)</f>
        <v>25.3850113935213</v>
      </c>
      <c r="X33" s="36">
        <f ca="1">+SUMIF('Forecast-Peak_OffPeak-Nominal'!$A$4:$A$363,$A33,'Forecast-Peak_OffPeak-Nominal'!Y$4:Y$183)/COUNTIF('Forecast-Peak_OffPeak-Nominal'!$A$4:$A$363,$A33)</f>
        <v>88.171010031442179</v>
      </c>
      <c r="Z33" s="34">
        <f ca="1">+SUMIF('Forecast-Peak_OffPeak-Nominal'!$A$4:$A$363,$A33,'Forecast-Peak_OffPeak-Nominal'!AA$4:AA$183)/COUNTIF('Forecast-Peak_OffPeak-Nominal'!$A$4:$A$363,$A33)</f>
        <v>7.54</v>
      </c>
      <c r="AA33" s="35">
        <f ca="1">+SUMIF('Forecast-Peak_OffPeak-Nominal'!$A$4:$A$363,$A33,'Forecast-Peak_OffPeak-Nominal'!AB$4:AB$183)/COUNTIF('Forecast-Peak_OffPeak-Nominal'!$A$4:$A$363,$A33)</f>
        <v>6.6350000000000007</v>
      </c>
      <c r="AB33" s="35">
        <f ca="1">+SUMIF('Forecast-Peak_OffPeak-Nominal'!$A$4:$A$363,$A33,'Forecast-Peak_OffPeak-Nominal'!AC$4:AC$183)/COUNTIF('Forecast-Peak_OffPeak-Nominal'!$A$4:$A$363,$A33)</f>
        <v>6.347500000000001</v>
      </c>
      <c r="AC33" s="35">
        <f ca="1">+SUMIF('Forecast-Peak_OffPeak-Nominal'!$A$4:$A$363,$A33,'Forecast-Peak_OffPeak-Nominal'!AD$4:AD$183)/COUNTIF('Forecast-Peak_OffPeak-Nominal'!$A$4:$A$363,$A33)</f>
        <v>6.9591666666666656</v>
      </c>
      <c r="AD33" s="35">
        <f ca="1">+SUMIF('Forecast-Peak_OffPeak-Nominal'!$A$4:$A$363,$A33,'Forecast-Peak_OffPeak-Nominal'!AE$4:AE$183)/COUNTIF('Forecast-Peak_OffPeak-Nominal'!$A$4:$A$363,$A33)</f>
        <v>7.5516666666666667</v>
      </c>
      <c r="AE33" s="35">
        <f ca="1">+SUMIF('Forecast-Peak_OffPeak-Nominal'!$A$4:$A$363,$A33,'Forecast-Peak_OffPeak-Nominal'!AF$4:AF$183)/COUNTIF('Forecast-Peak_OffPeak-Nominal'!$A$4:$A$363,$A33)</f>
        <v>6.9733333333333336</v>
      </c>
      <c r="AF33" s="36">
        <f ca="1">+SUMIF('Forecast-Peak_OffPeak-Nominal'!$A$4:$A$363,$A33,'Forecast-Peak_OffPeak-Nominal'!AG$4:AG$183)/COUNTIF('Forecast-Peak_OffPeak-Nominal'!$A$4:$A$363,$A33)</f>
        <v>0.47972049860525606</v>
      </c>
      <c r="AG33" s="14">
        <f ca="1">+SUMIF('Forecast-Peak_OffPeak-Nominal'!$A$4:$A$363,$A33,'Forecast-Peak_OffPeak-Nominal'!AH$4:AH$183)/COUNTIF('Forecast-Peak_OffPeak-Nominal'!$A$4:$A$363,$A33)</f>
        <v>0</v>
      </c>
      <c r="AH33" s="37">
        <f>AH32*(1+VLOOKUP($A33,GDP!A$8:D$42,3,0))</f>
        <v>1.8686413820615273</v>
      </c>
      <c r="AJ33" s="38">
        <v>0</v>
      </c>
      <c r="AK33" s="39">
        <v>0</v>
      </c>
      <c r="AL33" s="39">
        <v>0</v>
      </c>
      <c r="AM33" s="36">
        <v>0</v>
      </c>
      <c r="AO33" s="34">
        <f ca="1">+SUMIF('Forecast-Peak_OffPeak-Nominal'!$A$4:$A$363,$A33,'Forecast-Peak_OffPeak-Nominal'!AR$4:AR$183)/COUNTIF('Forecast-Peak_OffPeak-Nominal'!$A$4:$A$363,$A33)</f>
        <v>8.3303972877971635</v>
      </c>
      <c r="AP33" s="35">
        <f ca="1">+SUMIF('Forecast-Peak_OffPeak-Nominal'!$A$4:$A$363,$A33,'Forecast-Peak_OffPeak-Nominal'!AS$4:AS$183)/COUNTIF('Forecast-Peak_OffPeak-Nominal'!$A$4:$A$363,$A33)</f>
        <v>7.8781912131649401</v>
      </c>
      <c r="AQ33" s="35">
        <f ca="1">+SUMIF('Forecast-Peak_OffPeak-Nominal'!$A$4:$A$471,$A33,'Forecast-Peak_OffPeak-Nominal'!AU$4:AU$183)/COUNTIF('Forecast-Peak_OffPeak-Nominal'!$A$4:$A$471,$A33)</f>
        <v>8.1280022582294986</v>
      </c>
      <c r="AR33" s="35">
        <f ca="1">+SUMIF('Forecast-Peak_OffPeak-Nominal'!$A$4:$A$471,$A33,'Forecast-Peak_OffPeak-Nominal'!AV$4:AV$183)/COUNTIF('Forecast-Peak_OffPeak-Nominal'!$A$4:$A$471,$A33)</f>
        <v>8.1657106589441462</v>
      </c>
      <c r="AS33" s="36">
        <f ca="1">+SUMIF('Forecast-Peak_OffPeak-Nominal'!$A$4:$A$471,$A33,'Forecast-Peak_OffPeak-Nominal'!AW$4:AW$183)/COUNTIF('Forecast-Peak_OffPeak-Nominal'!$A$4:$A$471,$A33)</f>
        <v>8.910267733552649</v>
      </c>
      <c r="AU33" s="34">
        <f>AVERAGEIF('Forecast-Peak_OffPeak-Nominal'!$A$4:$A$363,$A33,'Forecast-Peak_OffPeak-Nominal'!AY$4:AY$363)</f>
        <v>322.69082794224363</v>
      </c>
      <c r="AV33" s="36">
        <f>AVERAGEIF('Forecast-Peak_OffPeak-Nominal'!$A$4:$A$363,$A33,'Forecast-Peak_OffPeak-Nominal'!AZ$4:AZ$363)</f>
        <v>322.69082794224363</v>
      </c>
      <c r="AX33" s="37">
        <v>0</v>
      </c>
      <c r="AZ33" s="41">
        <f>VLOOKUP($A33,GDP!$A$8:$D$42,3,0)</f>
        <v>2.449607399467351E-2</v>
      </c>
    </row>
  </sheetData>
  <mergeCells count="16">
    <mergeCell ref="AO1:AP1"/>
    <mergeCell ref="AU1:AV2"/>
    <mergeCell ref="AX1:AX3"/>
    <mergeCell ref="AZ1:AZ3"/>
    <mergeCell ref="B2:C2"/>
    <mergeCell ref="D2:E2"/>
    <mergeCell ref="F2:G2"/>
    <mergeCell ref="B1:G1"/>
    <mergeCell ref="O1:X1"/>
    <mergeCell ref="Z1:AF1"/>
    <mergeCell ref="AH1:AH3"/>
    <mergeCell ref="AJ1:AL1"/>
    <mergeCell ref="AM1:AM2"/>
    <mergeCell ref="H2:I2"/>
    <mergeCell ref="J2:K2"/>
    <mergeCell ref="L2:M2"/>
  </mergeCells>
  <conditionalFormatting sqref="AU5:AV33 AX4:AX33 A4:E33 Z4:AF33 AO5:AP33 O4:X33 AH4:AH33 AZ4:AZ33 AJ4:AM33">
    <cfRule type="expression" dxfId="16" priority="18" stopIfTrue="1">
      <formula>MOD(ROW(),2)</formula>
    </cfRule>
  </conditionalFormatting>
  <conditionalFormatting sqref="F4:G33">
    <cfRule type="expression" dxfId="15" priority="17" stopIfTrue="1">
      <formula>MOD(ROW(),2)</formula>
    </cfRule>
  </conditionalFormatting>
  <conditionalFormatting sqref="AO4">
    <cfRule type="expression" dxfId="14" priority="15" stopIfTrue="1">
      <formula>MOD(ROW(),2)</formula>
    </cfRule>
  </conditionalFormatting>
  <conditionalFormatting sqref="AP4">
    <cfRule type="expression" dxfId="13" priority="16" stopIfTrue="1">
      <formula>MOD(ROW(),2)</formula>
    </cfRule>
  </conditionalFormatting>
  <conditionalFormatting sqref="AU4">
    <cfRule type="expression" dxfId="12" priority="14" stopIfTrue="1">
      <formula>MOD(ROW(),2)</formula>
    </cfRule>
  </conditionalFormatting>
  <conditionalFormatting sqref="AV4">
    <cfRule type="expression" dxfId="11" priority="13" stopIfTrue="1">
      <formula>MOD(ROW(),2)</formula>
    </cfRule>
  </conditionalFormatting>
  <conditionalFormatting sqref="H4:M33">
    <cfRule type="expression" dxfId="10" priority="7" stopIfTrue="1">
      <formula>MOD(ROW(),2)</formula>
    </cfRule>
  </conditionalFormatting>
  <conditionalFormatting sqref="AQ5:AS33">
    <cfRule type="expression" dxfId="9" priority="4" stopIfTrue="1">
      <formula>MOD(ROW(),2)</formula>
    </cfRule>
  </conditionalFormatting>
  <conditionalFormatting sqref="AQ4:AS4">
    <cfRule type="expression" dxfId="8" priority="3" stopIfTrue="1">
      <formula>MOD(ROW(),2)</formula>
    </cfRule>
  </conditionalFormatting>
  <pageMargins left="0.75" right="0.75" top="1" bottom="1" header="0.5" footer="0.5"/>
  <pageSetup scale="1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D363"/>
  <sheetViews>
    <sheetView showGridLines="0" zoomScaleNormal="100" workbookViewId="0">
      <pane xSplit="2" ySplit="3" topLeftCell="C4" activePane="bottomRight" state="frozen"/>
      <selection activeCell="I43" sqref="I43"/>
      <selection pane="topRight" activeCell="I43" sqref="I43"/>
      <selection pane="bottomLeft" activeCell="I43" sqref="I43"/>
      <selection pane="bottomRight" activeCell="C4" sqref="C4"/>
    </sheetView>
  </sheetViews>
  <sheetFormatPr defaultColWidth="9.140625" defaultRowHeight="12.75" x14ac:dyDescent="0.2"/>
  <cols>
    <col min="1" max="1" width="9.140625" style="42"/>
    <col min="2" max="2" width="7.140625" style="42" bestFit="1" customWidth="1"/>
    <col min="3" max="14" width="11.7109375" style="42" customWidth="1"/>
    <col min="15" max="15" width="2" style="42" customWidth="1"/>
    <col min="16" max="16" width="12.140625" style="42" customWidth="1"/>
    <col min="17" max="17" width="14.140625" style="42" bestFit="1" customWidth="1"/>
    <col min="18" max="18" width="16.7109375" style="42" bestFit="1" customWidth="1"/>
    <col min="19" max="19" width="13.28515625" style="42" bestFit="1" customWidth="1"/>
    <col min="20" max="20" width="16" style="42" bestFit="1" customWidth="1"/>
    <col min="21" max="21" width="18.85546875" style="42" customWidth="1"/>
    <col min="22" max="25" width="12.140625" style="42" customWidth="1"/>
    <col min="26" max="26" width="2.42578125" style="42" customWidth="1"/>
    <col min="27" max="32" width="14.7109375" style="42" customWidth="1"/>
    <col min="33" max="33" width="13.5703125" style="42" customWidth="1"/>
    <col min="34" max="34" width="1.42578125" style="42" customWidth="1"/>
    <col min="35" max="35" width="16.5703125" style="42" customWidth="1"/>
    <col min="36" max="36" width="1.42578125" style="42" customWidth="1"/>
    <col min="37" max="41" width="15.5703125" style="42" customWidth="1"/>
    <col min="42" max="42" width="16.140625" style="42" bestFit="1" customWidth="1"/>
    <col min="43" max="43" width="2.140625" style="42" customWidth="1"/>
    <col min="44" max="44" width="18.42578125" style="42" bestFit="1" customWidth="1"/>
    <col min="45" max="45" width="16.28515625" style="42" bestFit="1" customWidth="1"/>
    <col min="46" max="46" width="15.42578125" style="42" bestFit="1" customWidth="1"/>
    <col min="47" max="47" width="17.28515625" style="42" bestFit="1" customWidth="1"/>
    <col min="48" max="49" width="16.7109375" style="42" bestFit="1" customWidth="1"/>
    <col min="50" max="50" width="2.140625" style="42" customWidth="1"/>
    <col min="51" max="51" width="22.5703125" style="42" bestFit="1" customWidth="1"/>
    <col min="52" max="52" width="9.28515625" style="42" bestFit="1" customWidth="1"/>
    <col min="53" max="53" width="2.140625" style="42" customWidth="1"/>
    <col min="54" max="54" width="19.28515625" style="42" customWidth="1"/>
    <col min="55" max="55" width="2" style="42" customWidth="1"/>
    <col min="56" max="56" width="19.28515625" style="42" customWidth="1"/>
    <col min="57" max="16384" width="9.140625" style="42"/>
  </cols>
  <sheetData>
    <row r="1" spans="1:56" ht="15" customHeight="1" x14ac:dyDescent="0.2">
      <c r="B1" s="43"/>
      <c r="C1" s="144" t="s">
        <v>17</v>
      </c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6"/>
      <c r="P1" s="134" t="s">
        <v>18</v>
      </c>
      <c r="Q1" s="135"/>
      <c r="R1" s="135"/>
      <c r="S1" s="135"/>
      <c r="T1" s="135"/>
      <c r="U1" s="135"/>
      <c r="V1" s="135"/>
      <c r="W1" s="135"/>
      <c r="X1" s="135"/>
      <c r="Y1" s="136"/>
      <c r="AA1" s="134" t="s">
        <v>19</v>
      </c>
      <c r="AB1" s="135"/>
      <c r="AC1" s="135"/>
      <c r="AD1" s="135"/>
      <c r="AE1" s="135"/>
      <c r="AF1" s="135"/>
      <c r="AG1" s="135"/>
      <c r="AI1" s="137" t="s">
        <v>20</v>
      </c>
      <c r="AK1" s="151" t="s">
        <v>21</v>
      </c>
      <c r="AL1" s="152"/>
      <c r="AM1" s="152"/>
      <c r="AN1" s="152"/>
      <c r="AO1" s="153"/>
      <c r="AP1" s="154" t="s">
        <v>22</v>
      </c>
      <c r="AR1" s="144" t="s">
        <v>23</v>
      </c>
      <c r="AS1" s="145"/>
      <c r="AT1" s="145"/>
      <c r="AU1" s="145"/>
      <c r="AV1" s="145"/>
      <c r="AW1" s="145"/>
      <c r="AY1" s="147" t="s">
        <v>24</v>
      </c>
      <c r="AZ1" s="148"/>
      <c r="BB1" s="137" t="s">
        <v>25</v>
      </c>
      <c r="BD1" s="137" t="s">
        <v>26</v>
      </c>
    </row>
    <row r="2" spans="1:56" ht="30" customHeight="1" thickBot="1" x14ac:dyDescent="0.25">
      <c r="B2" s="44"/>
      <c r="C2" s="140" t="s">
        <v>66</v>
      </c>
      <c r="D2" s="141"/>
      <c r="E2" s="141" t="s">
        <v>67</v>
      </c>
      <c r="F2" s="141"/>
      <c r="G2" s="141" t="s">
        <v>29</v>
      </c>
      <c r="H2" s="141"/>
      <c r="I2" s="142" t="s">
        <v>84</v>
      </c>
      <c r="J2" s="142"/>
      <c r="K2" s="142" t="s">
        <v>85</v>
      </c>
      <c r="L2" s="142"/>
      <c r="M2" s="142" t="s">
        <v>86</v>
      </c>
      <c r="N2" s="143"/>
      <c r="P2" s="45" t="s">
        <v>30</v>
      </c>
      <c r="Q2" s="46" t="s">
        <v>31</v>
      </c>
      <c r="R2" s="46" t="s">
        <v>32</v>
      </c>
      <c r="S2" s="46" t="s">
        <v>33</v>
      </c>
      <c r="T2" s="46" t="s">
        <v>34</v>
      </c>
      <c r="U2" s="46" t="s">
        <v>35</v>
      </c>
      <c r="V2" s="46" t="s">
        <v>36</v>
      </c>
      <c r="W2" s="46" t="s">
        <v>37</v>
      </c>
      <c r="X2" s="46" t="s">
        <v>38</v>
      </c>
      <c r="Y2" s="47" t="s">
        <v>39</v>
      </c>
      <c r="AA2" s="48"/>
      <c r="AB2" s="49"/>
      <c r="AC2" s="49"/>
      <c r="AD2" s="49"/>
      <c r="AE2" s="49"/>
      <c r="AF2" s="49"/>
      <c r="AG2" s="49"/>
      <c r="AI2" s="138"/>
      <c r="AK2" s="48"/>
      <c r="AL2" s="49"/>
      <c r="AM2" s="49"/>
      <c r="AN2" s="49"/>
      <c r="AO2" s="49"/>
      <c r="AP2" s="155"/>
      <c r="AR2" s="48"/>
      <c r="AS2" s="49"/>
      <c r="AT2" s="49"/>
      <c r="AU2" s="107"/>
      <c r="AV2" s="107"/>
      <c r="AW2" s="108"/>
      <c r="AY2" s="149"/>
      <c r="AZ2" s="150"/>
      <c r="BB2" s="138"/>
      <c r="BD2" s="138"/>
    </row>
    <row r="3" spans="1:56" ht="26.25" thickBot="1" x14ac:dyDescent="0.25">
      <c r="A3" s="42" t="s">
        <v>40</v>
      </c>
      <c r="B3" s="50" t="s">
        <v>68</v>
      </c>
      <c r="C3" s="51" t="s">
        <v>2</v>
      </c>
      <c r="D3" s="52" t="s">
        <v>4</v>
      </c>
      <c r="E3" s="52" t="s">
        <v>2</v>
      </c>
      <c r="F3" s="52" t="s">
        <v>4</v>
      </c>
      <c r="G3" s="52" t="s">
        <v>2</v>
      </c>
      <c r="H3" s="52" t="s">
        <v>4</v>
      </c>
      <c r="I3" s="105" t="s">
        <v>2</v>
      </c>
      <c r="J3" s="105" t="s">
        <v>4</v>
      </c>
      <c r="K3" s="105" t="s">
        <v>2</v>
      </c>
      <c r="L3" s="105" t="s">
        <v>4</v>
      </c>
      <c r="M3" s="105" t="s">
        <v>2</v>
      </c>
      <c r="N3" s="106" t="s">
        <v>4</v>
      </c>
      <c r="P3" s="54" t="s">
        <v>41</v>
      </c>
      <c r="Q3" s="55" t="s">
        <v>42</v>
      </c>
      <c r="R3" s="55" t="s">
        <v>43</v>
      </c>
      <c r="S3" s="55" t="s">
        <v>44</v>
      </c>
      <c r="T3" s="55" t="s">
        <v>45</v>
      </c>
      <c r="U3" s="55" t="s">
        <v>46</v>
      </c>
      <c r="V3" s="55" t="s">
        <v>47</v>
      </c>
      <c r="W3" s="55" t="s">
        <v>48</v>
      </c>
      <c r="X3" s="55" t="s">
        <v>49</v>
      </c>
      <c r="Y3" s="56" t="s">
        <v>50</v>
      </c>
      <c r="AA3" s="54" t="s">
        <v>51</v>
      </c>
      <c r="AB3" s="55" t="s">
        <v>52</v>
      </c>
      <c r="AC3" s="55" t="s">
        <v>53</v>
      </c>
      <c r="AD3" s="55" t="s">
        <v>54</v>
      </c>
      <c r="AE3" s="55" t="s">
        <v>55</v>
      </c>
      <c r="AF3" s="57" t="s">
        <v>56</v>
      </c>
      <c r="AG3" s="58" t="s">
        <v>57</v>
      </c>
      <c r="AI3" s="139"/>
      <c r="AK3" s="59" t="s">
        <v>58</v>
      </c>
      <c r="AL3" s="59" t="s">
        <v>69</v>
      </c>
      <c r="AM3" s="59" t="s">
        <v>59</v>
      </c>
      <c r="AN3" s="60" t="s">
        <v>70</v>
      </c>
      <c r="AO3" s="59" t="s">
        <v>60</v>
      </c>
      <c r="AP3" s="61" t="s">
        <v>61</v>
      </c>
      <c r="AR3" s="54" t="s">
        <v>62</v>
      </c>
      <c r="AS3" s="62" t="s">
        <v>71</v>
      </c>
      <c r="AT3" s="62" t="s">
        <v>72</v>
      </c>
      <c r="AU3" s="57" t="s">
        <v>87</v>
      </c>
      <c r="AV3" s="57" t="s">
        <v>88</v>
      </c>
      <c r="AW3" s="109" t="s">
        <v>89</v>
      </c>
      <c r="AY3" s="51" t="s">
        <v>64</v>
      </c>
      <c r="AZ3" s="53" t="s">
        <v>73</v>
      </c>
      <c r="BB3" s="139"/>
      <c r="BD3" s="139"/>
    </row>
    <row r="4" spans="1:56" ht="15" x14ac:dyDescent="0.25">
      <c r="A4" s="42">
        <f>YEAR(B4)</f>
        <v>2021</v>
      </c>
      <c r="B4" s="63">
        <v>44197</v>
      </c>
      <c r="C4" s="64">
        <v>26.99</v>
      </c>
      <c r="D4" s="65">
        <v>23.75</v>
      </c>
      <c r="E4" s="65">
        <v>22.29</v>
      </c>
      <c r="F4" s="65">
        <v>18.96</v>
      </c>
      <c r="G4" s="65">
        <v>22.14</v>
      </c>
      <c r="H4" s="65">
        <v>18.79</v>
      </c>
      <c r="I4" s="65">
        <v>22.46</v>
      </c>
      <c r="J4" s="65">
        <v>18.75</v>
      </c>
      <c r="K4" s="65">
        <v>22.47</v>
      </c>
      <c r="L4" s="65">
        <v>18.760000000000002</v>
      </c>
      <c r="M4" s="65">
        <v>21.67</v>
      </c>
      <c r="N4" s="66">
        <v>17.989999999999998</v>
      </c>
      <c r="P4" s="64">
        <v>58.548000000000002</v>
      </c>
      <c r="Q4" s="65">
        <v>58.548000000000002</v>
      </c>
      <c r="R4" s="65">
        <v>66.486999999999995</v>
      </c>
      <c r="S4" s="65">
        <v>58.548000000000002</v>
      </c>
      <c r="T4" s="65">
        <v>49.831000000000003</v>
      </c>
      <c r="U4" s="65">
        <v>52.076999999999998</v>
      </c>
      <c r="V4" s="65">
        <v>45.642000000000003</v>
      </c>
      <c r="W4" s="65">
        <v>12.689</v>
      </c>
      <c r="X4" s="65">
        <v>12.689</v>
      </c>
      <c r="Y4" s="66">
        <v>42.304000000000002</v>
      </c>
      <c r="AA4" s="67">
        <v>3.07</v>
      </c>
      <c r="AB4" s="68">
        <v>3</v>
      </c>
      <c r="AC4" s="68">
        <v>2.86</v>
      </c>
      <c r="AD4" s="68">
        <v>3.3</v>
      </c>
      <c r="AE4" s="68">
        <v>3</v>
      </c>
      <c r="AF4" s="68">
        <v>2.89</v>
      </c>
      <c r="AG4" s="68">
        <v>0.27422211858674922</v>
      </c>
      <c r="AI4" s="69">
        <f ca="1">VLOOKUP($A4,'Y2020H2 Annual_Prices-Nominal'!$A$4:$AM$33,28,0)</f>
        <v>2.3033333333333332</v>
      </c>
      <c r="AK4" s="70">
        <v>0</v>
      </c>
      <c r="AL4" s="71">
        <v>0</v>
      </c>
      <c r="AM4" s="72">
        <v>0</v>
      </c>
      <c r="AN4" s="73">
        <v>0</v>
      </c>
      <c r="AO4" s="74">
        <v>0</v>
      </c>
      <c r="AP4" s="75">
        <f ca="1">VLOOKUP($A4,'Y2020H2 Annual_Prices-Nominal'!$A$4:$AM$33,33,0)</f>
        <v>0</v>
      </c>
      <c r="AR4" s="67">
        <f t="shared" ref="AR4:AR67" si="0">+C4/AB4</f>
        <v>8.9966666666666661</v>
      </c>
      <c r="AS4" s="68">
        <f t="shared" ref="AS4:AS67" si="1">+E4/AF4</f>
        <v>7.7128027681660889</v>
      </c>
      <c r="AT4" s="68">
        <f t="shared" ref="AT4:AT67" si="2">+G4/AF4</f>
        <v>7.6608996539792384</v>
      </c>
      <c r="AU4" s="68">
        <f t="shared" ref="AU4:AU67" si="3">+I4/AE4</f>
        <v>7.4866666666666672</v>
      </c>
      <c r="AV4" s="68">
        <f t="shared" ref="AV4:AV67" si="4">+K4/AE4</f>
        <v>7.4899999999999993</v>
      </c>
      <c r="AW4" s="75">
        <f t="shared" ref="AW4:AW67" si="5">+M4/AD4</f>
        <v>6.5666666666666673</v>
      </c>
      <c r="AY4" s="97">
        <v>113.55416666666667</v>
      </c>
      <c r="AZ4" s="75">
        <v>25</v>
      </c>
      <c r="BB4" s="69">
        <f ca="1">VLOOKUP($A4,'Y2020H2 Annual_Prices-Nominal'!$A$4:$AZ$33,41,0)</f>
        <v>11.178741223682897</v>
      </c>
      <c r="BD4" s="76">
        <f>VLOOKUP($A4,GDP!$A$8:$D$42,3,0)</f>
        <v>2.4617690346349697E-2</v>
      </c>
    </row>
    <row r="5" spans="1:56" ht="15" x14ac:dyDescent="0.25">
      <c r="A5" s="42">
        <f t="shared" ref="A5:A68" si="6">YEAR(B5)</f>
        <v>2021</v>
      </c>
      <c r="B5" s="63">
        <f>EDATE(B4,1)</f>
        <v>44228</v>
      </c>
      <c r="C5" s="67">
        <v>24.08</v>
      </c>
      <c r="D5" s="68">
        <v>22.71</v>
      </c>
      <c r="E5" s="68">
        <v>20.55</v>
      </c>
      <c r="F5" s="68">
        <v>18.329999999999998</v>
      </c>
      <c r="G5" s="68">
        <v>20.51</v>
      </c>
      <c r="H5" s="68">
        <v>18.18</v>
      </c>
      <c r="I5" s="68">
        <v>21.63</v>
      </c>
      <c r="J5" s="68">
        <v>16.350000000000001</v>
      </c>
      <c r="K5" s="68">
        <v>21.66</v>
      </c>
      <c r="L5" s="68">
        <v>16.350000000000001</v>
      </c>
      <c r="M5" s="68">
        <v>20.85</v>
      </c>
      <c r="N5" s="75">
        <v>15.63</v>
      </c>
      <c r="P5" s="67">
        <v>58.728999999999999</v>
      </c>
      <c r="Q5" s="68">
        <v>58.728999999999999</v>
      </c>
      <c r="R5" s="68">
        <v>66.634</v>
      </c>
      <c r="S5" s="68">
        <v>58.728999999999999</v>
      </c>
      <c r="T5" s="68">
        <v>49.953000000000003</v>
      </c>
      <c r="U5" s="68">
        <v>52.243000000000002</v>
      </c>
      <c r="V5" s="68">
        <v>45.698999999999998</v>
      </c>
      <c r="W5" s="68">
        <v>12.622999999999999</v>
      </c>
      <c r="X5" s="68">
        <v>12.622999999999999</v>
      </c>
      <c r="Y5" s="75">
        <v>42.411000000000001</v>
      </c>
      <c r="AA5" s="67">
        <v>2.96</v>
      </c>
      <c r="AB5" s="68">
        <v>2.9</v>
      </c>
      <c r="AC5" s="68">
        <v>2.83</v>
      </c>
      <c r="AD5" s="68">
        <v>3.2</v>
      </c>
      <c r="AE5" s="68">
        <v>2.92</v>
      </c>
      <c r="AF5" s="68">
        <v>2.81</v>
      </c>
      <c r="AG5" s="68">
        <v>0.27422211858674922</v>
      </c>
      <c r="AI5" s="69">
        <f ca="1">VLOOKUP($A5,'Y2020H2 Annual_Prices-Nominal'!$A$4:$AM$33,28,0)</f>
        <v>2.3033333333333332</v>
      </c>
      <c r="AK5" s="70">
        <v>0</v>
      </c>
      <c r="AL5" s="71">
        <v>0</v>
      </c>
      <c r="AM5" s="72">
        <v>0</v>
      </c>
      <c r="AN5" s="73">
        <v>0</v>
      </c>
      <c r="AO5" s="74">
        <v>0</v>
      </c>
      <c r="AP5" s="75">
        <f ca="1">VLOOKUP($A5,'Y2020H2 Annual_Prices-Nominal'!$A$4:$AM$33,33,0)</f>
        <v>0</v>
      </c>
      <c r="AR5" s="67">
        <f t="shared" si="0"/>
        <v>8.3034482758620687</v>
      </c>
      <c r="AS5" s="68">
        <f t="shared" si="1"/>
        <v>7.3131672597864767</v>
      </c>
      <c r="AT5" s="68">
        <f t="shared" si="2"/>
        <v>7.2989323843416374</v>
      </c>
      <c r="AU5" s="68">
        <f t="shared" si="3"/>
        <v>7.4075342465753424</v>
      </c>
      <c r="AV5" s="68">
        <f t="shared" si="4"/>
        <v>7.4178082191780828</v>
      </c>
      <c r="AW5" s="75">
        <f t="shared" si="5"/>
        <v>6.515625</v>
      </c>
      <c r="AY5" s="97">
        <v>113.55416666666667</v>
      </c>
      <c r="AZ5" s="75">
        <v>25</v>
      </c>
      <c r="BB5" s="69">
        <f ca="1">VLOOKUP($A5,'Y2020H2 Annual_Prices-Nominal'!$A$4:$AZ$33,41,0)</f>
        <v>11.178741223682897</v>
      </c>
      <c r="BD5" s="76">
        <f>VLOOKUP($A5,GDP!$A$8:$D$42,3,0)</f>
        <v>2.4617690346349697E-2</v>
      </c>
    </row>
    <row r="6" spans="1:56" ht="15" x14ac:dyDescent="0.25">
      <c r="A6" s="42">
        <f t="shared" si="6"/>
        <v>2021</v>
      </c>
      <c r="B6" s="63">
        <f t="shared" ref="B6:B69" si="7">EDATE(B5,1)</f>
        <v>44256</v>
      </c>
      <c r="C6" s="67">
        <v>22.61</v>
      </c>
      <c r="D6" s="68">
        <v>20.170000000000002</v>
      </c>
      <c r="E6" s="68">
        <v>19.399999999999999</v>
      </c>
      <c r="F6" s="68">
        <v>15.44</v>
      </c>
      <c r="G6" s="68">
        <v>19.55</v>
      </c>
      <c r="H6" s="68">
        <v>15.4</v>
      </c>
      <c r="I6" s="68">
        <v>19.329999999999998</v>
      </c>
      <c r="J6" s="68">
        <v>13.88</v>
      </c>
      <c r="K6" s="68">
        <v>19.420000000000002</v>
      </c>
      <c r="L6" s="68">
        <v>13.93</v>
      </c>
      <c r="M6" s="68">
        <v>18.57</v>
      </c>
      <c r="N6" s="75">
        <v>13.18</v>
      </c>
      <c r="P6" s="67">
        <v>58.91</v>
      </c>
      <c r="Q6" s="68">
        <v>58.91</v>
      </c>
      <c r="R6" s="68">
        <v>66.781000000000006</v>
      </c>
      <c r="S6" s="68">
        <v>58.91</v>
      </c>
      <c r="T6" s="68">
        <v>50.076000000000001</v>
      </c>
      <c r="U6" s="68">
        <v>52.408999999999999</v>
      </c>
      <c r="V6" s="68">
        <v>45.756</v>
      </c>
      <c r="W6" s="68">
        <v>12.558</v>
      </c>
      <c r="X6" s="68">
        <v>12.558</v>
      </c>
      <c r="Y6" s="75">
        <v>42.518000000000001</v>
      </c>
      <c r="AA6" s="67">
        <v>2.71</v>
      </c>
      <c r="AB6" s="68">
        <v>2.56</v>
      </c>
      <c r="AC6" s="68">
        <v>2.5</v>
      </c>
      <c r="AD6" s="68">
        <v>2.86</v>
      </c>
      <c r="AE6" s="68">
        <v>2.59</v>
      </c>
      <c r="AF6" s="68">
        <v>2.48</v>
      </c>
      <c r="AG6" s="68">
        <v>0.27422211858674922</v>
      </c>
      <c r="AI6" s="69">
        <f ca="1">VLOOKUP($A6,'Y2020H2 Annual_Prices-Nominal'!$A$4:$AM$33,28,0)</f>
        <v>2.3033333333333332</v>
      </c>
      <c r="AK6" s="70">
        <v>0</v>
      </c>
      <c r="AL6" s="71">
        <v>0</v>
      </c>
      <c r="AM6" s="72">
        <v>0</v>
      </c>
      <c r="AN6" s="73">
        <v>0</v>
      </c>
      <c r="AO6" s="74">
        <v>0</v>
      </c>
      <c r="AP6" s="75">
        <f ca="1">VLOOKUP($A6,'Y2020H2 Annual_Prices-Nominal'!$A$4:$AM$33,33,0)</f>
        <v>0</v>
      </c>
      <c r="AR6" s="67">
        <f t="shared" si="0"/>
        <v>8.83203125</v>
      </c>
      <c r="AS6" s="68">
        <f t="shared" si="1"/>
        <v>7.82258064516129</v>
      </c>
      <c r="AT6" s="68">
        <f t="shared" si="2"/>
        <v>7.8830645161290329</v>
      </c>
      <c r="AU6" s="68">
        <f t="shared" si="3"/>
        <v>7.4633204633204633</v>
      </c>
      <c r="AV6" s="68">
        <f t="shared" si="4"/>
        <v>7.4980694980694995</v>
      </c>
      <c r="AW6" s="75">
        <f t="shared" si="5"/>
        <v>6.4930069930069934</v>
      </c>
      <c r="AY6" s="97">
        <v>113.55416666666667</v>
      </c>
      <c r="AZ6" s="75">
        <v>25</v>
      </c>
      <c r="BB6" s="69">
        <f ca="1">VLOOKUP($A6,'Y2020H2 Annual_Prices-Nominal'!$A$4:$AZ$33,41,0)</f>
        <v>11.178741223682897</v>
      </c>
      <c r="BD6" s="76">
        <f>VLOOKUP($A6,GDP!$A$8:$D$42,3,0)</f>
        <v>2.4617690346349697E-2</v>
      </c>
    </row>
    <row r="7" spans="1:56" ht="15" x14ac:dyDescent="0.25">
      <c r="A7" s="42">
        <f t="shared" si="6"/>
        <v>2021</v>
      </c>
      <c r="B7" s="63">
        <f t="shared" si="7"/>
        <v>44287</v>
      </c>
      <c r="C7" s="67">
        <v>20.34</v>
      </c>
      <c r="D7" s="68">
        <v>17.559999999999999</v>
      </c>
      <c r="E7" s="68">
        <v>17.78</v>
      </c>
      <c r="F7" s="68">
        <v>14.12</v>
      </c>
      <c r="G7" s="68">
        <v>17.96</v>
      </c>
      <c r="H7" s="68">
        <v>14.23</v>
      </c>
      <c r="I7" s="68">
        <v>17.91</v>
      </c>
      <c r="J7" s="68">
        <v>11.96</v>
      </c>
      <c r="K7" s="68">
        <v>18.350000000000001</v>
      </c>
      <c r="L7" s="68">
        <v>12.16</v>
      </c>
      <c r="M7" s="68">
        <v>17.170000000000002</v>
      </c>
      <c r="N7" s="75">
        <v>11.28</v>
      </c>
      <c r="P7" s="67">
        <v>59.091999999999999</v>
      </c>
      <c r="Q7" s="68">
        <v>59.091999999999999</v>
      </c>
      <c r="R7" s="68">
        <v>66.927999999999997</v>
      </c>
      <c r="S7" s="68">
        <v>59.091999999999999</v>
      </c>
      <c r="T7" s="68">
        <v>50.198999999999998</v>
      </c>
      <c r="U7" s="68">
        <v>52.576000000000001</v>
      </c>
      <c r="V7" s="68">
        <v>45.813000000000002</v>
      </c>
      <c r="W7" s="68">
        <v>12.493</v>
      </c>
      <c r="X7" s="68">
        <v>12.493</v>
      </c>
      <c r="Y7" s="75">
        <v>42.625999999999998</v>
      </c>
      <c r="AA7" s="67">
        <v>2.4500000000000002</v>
      </c>
      <c r="AB7" s="68">
        <v>2.2400000000000002</v>
      </c>
      <c r="AC7" s="68">
        <v>2.1800000000000002</v>
      </c>
      <c r="AD7" s="68">
        <v>2.4500000000000002</v>
      </c>
      <c r="AE7" s="68">
        <v>2.3199999999999998</v>
      </c>
      <c r="AF7" s="68">
        <v>2.1800000000000002</v>
      </c>
      <c r="AG7" s="68">
        <v>0.27422211858674922</v>
      </c>
      <c r="AI7" s="69">
        <f ca="1">VLOOKUP($A7,'Y2020H2 Annual_Prices-Nominal'!$A$4:$AM$33,28,0)</f>
        <v>2.3033333333333332</v>
      </c>
      <c r="AK7" s="70">
        <v>0</v>
      </c>
      <c r="AL7" s="71">
        <v>0</v>
      </c>
      <c r="AM7" s="72">
        <v>0</v>
      </c>
      <c r="AN7" s="73">
        <v>0</v>
      </c>
      <c r="AO7" s="74">
        <v>0</v>
      </c>
      <c r="AP7" s="75">
        <f ca="1">VLOOKUP($A7,'Y2020H2 Annual_Prices-Nominal'!$A$4:$AM$33,33,0)</f>
        <v>0</v>
      </c>
      <c r="AR7" s="67">
        <f t="shared" si="0"/>
        <v>9.0803571428571423</v>
      </c>
      <c r="AS7" s="68">
        <f t="shared" si="1"/>
        <v>8.1559633027522942</v>
      </c>
      <c r="AT7" s="68">
        <f t="shared" si="2"/>
        <v>8.238532110091743</v>
      </c>
      <c r="AU7" s="68">
        <f t="shared" si="3"/>
        <v>7.7198275862068968</v>
      </c>
      <c r="AV7" s="68">
        <f t="shared" si="4"/>
        <v>7.9094827586206904</v>
      </c>
      <c r="AW7" s="75">
        <f t="shared" si="5"/>
        <v>7.0081632653061225</v>
      </c>
      <c r="AY7" s="97">
        <v>113.55416666666667</v>
      </c>
      <c r="AZ7" s="75">
        <v>25</v>
      </c>
      <c r="BB7" s="69">
        <f ca="1">VLOOKUP($A7,'Y2020H2 Annual_Prices-Nominal'!$A$4:$AZ$33,41,0)</f>
        <v>11.178741223682897</v>
      </c>
      <c r="BD7" s="76">
        <f>VLOOKUP($A7,GDP!$A$8:$D$42,3,0)</f>
        <v>2.4617690346349697E-2</v>
      </c>
    </row>
    <row r="8" spans="1:56" ht="15" x14ac:dyDescent="0.25">
      <c r="A8" s="42">
        <f t="shared" si="6"/>
        <v>2021</v>
      </c>
      <c r="B8" s="63">
        <f t="shared" si="7"/>
        <v>44317</v>
      </c>
      <c r="C8" s="67">
        <v>23.95</v>
      </c>
      <c r="D8" s="68">
        <v>17.84</v>
      </c>
      <c r="E8" s="68">
        <v>21.39</v>
      </c>
      <c r="F8" s="68">
        <v>15.43</v>
      </c>
      <c r="G8" s="68">
        <v>21.52</v>
      </c>
      <c r="H8" s="68">
        <v>15.54</v>
      </c>
      <c r="I8" s="68">
        <v>17.23</v>
      </c>
      <c r="J8" s="68">
        <v>13.97</v>
      </c>
      <c r="K8" s="68">
        <v>17.260000000000002</v>
      </c>
      <c r="L8" s="68">
        <v>14.06</v>
      </c>
      <c r="M8" s="68">
        <v>16.489999999999998</v>
      </c>
      <c r="N8" s="75">
        <v>13.27</v>
      </c>
      <c r="P8" s="67">
        <v>59.274000000000001</v>
      </c>
      <c r="Q8" s="68">
        <v>59.274000000000001</v>
      </c>
      <c r="R8" s="68">
        <v>67.075999999999993</v>
      </c>
      <c r="S8" s="68">
        <v>59.274000000000001</v>
      </c>
      <c r="T8" s="68">
        <v>50.322000000000003</v>
      </c>
      <c r="U8" s="68">
        <v>52.743000000000002</v>
      </c>
      <c r="V8" s="68">
        <v>45.87</v>
      </c>
      <c r="W8" s="68">
        <v>12.428000000000001</v>
      </c>
      <c r="X8" s="68">
        <v>12.428000000000001</v>
      </c>
      <c r="Y8" s="75">
        <v>42.734000000000002</v>
      </c>
      <c r="AA8" s="67">
        <v>2.37</v>
      </c>
      <c r="AB8" s="68">
        <v>2.11</v>
      </c>
      <c r="AC8" s="68">
        <v>2.06</v>
      </c>
      <c r="AD8" s="68">
        <v>2.3199999999999998</v>
      </c>
      <c r="AE8" s="68">
        <v>2.27</v>
      </c>
      <c r="AF8" s="68">
        <v>2.0099999999999998</v>
      </c>
      <c r="AG8" s="68">
        <v>0.27422211858674922</v>
      </c>
      <c r="AI8" s="69">
        <f ca="1">VLOOKUP($A8,'Y2020H2 Annual_Prices-Nominal'!$A$4:$AM$33,28,0)</f>
        <v>2.3033333333333332</v>
      </c>
      <c r="AK8" s="70">
        <v>0</v>
      </c>
      <c r="AL8" s="71">
        <v>0</v>
      </c>
      <c r="AM8" s="72">
        <v>0</v>
      </c>
      <c r="AN8" s="73">
        <v>0</v>
      </c>
      <c r="AO8" s="74">
        <v>0</v>
      </c>
      <c r="AP8" s="75">
        <f ca="1">VLOOKUP($A8,'Y2020H2 Annual_Prices-Nominal'!$A$4:$AM$33,33,0)</f>
        <v>0</v>
      </c>
      <c r="AR8" s="67">
        <f t="shared" si="0"/>
        <v>11.350710900473935</v>
      </c>
      <c r="AS8" s="68">
        <f t="shared" si="1"/>
        <v>10.64179104477612</v>
      </c>
      <c r="AT8" s="68">
        <f t="shared" si="2"/>
        <v>10.706467661691542</v>
      </c>
      <c r="AU8" s="68">
        <f t="shared" si="3"/>
        <v>7.5903083700440526</v>
      </c>
      <c r="AV8" s="68">
        <f t="shared" si="4"/>
        <v>7.6035242290748908</v>
      </c>
      <c r="AW8" s="75">
        <f t="shared" si="5"/>
        <v>7.1077586206896548</v>
      </c>
      <c r="AY8" s="97">
        <v>113.55416666666667</v>
      </c>
      <c r="AZ8" s="75">
        <v>25</v>
      </c>
      <c r="BB8" s="69">
        <f ca="1">VLOOKUP($A8,'Y2020H2 Annual_Prices-Nominal'!$A$4:$AZ$33,41,0)</f>
        <v>11.178741223682897</v>
      </c>
      <c r="BD8" s="76">
        <f>VLOOKUP($A8,GDP!$A$8:$D$42,3,0)</f>
        <v>2.4617690346349697E-2</v>
      </c>
    </row>
    <row r="9" spans="1:56" ht="15" x14ac:dyDescent="0.25">
      <c r="A9" s="42">
        <f t="shared" si="6"/>
        <v>2021</v>
      </c>
      <c r="B9" s="63">
        <f t="shared" si="7"/>
        <v>44348</v>
      </c>
      <c r="C9" s="67">
        <v>27.16</v>
      </c>
      <c r="D9" s="68">
        <v>18.78</v>
      </c>
      <c r="E9" s="68">
        <v>24.97</v>
      </c>
      <c r="F9" s="68">
        <v>16.649999999999999</v>
      </c>
      <c r="G9" s="68">
        <v>25.08</v>
      </c>
      <c r="H9" s="68">
        <v>16.78</v>
      </c>
      <c r="I9" s="68">
        <v>19.41</v>
      </c>
      <c r="J9" s="68">
        <v>15</v>
      </c>
      <c r="K9" s="68">
        <v>19.41</v>
      </c>
      <c r="L9" s="68">
        <v>15</v>
      </c>
      <c r="M9" s="68">
        <v>18.649999999999999</v>
      </c>
      <c r="N9" s="75">
        <v>14.28</v>
      </c>
      <c r="P9" s="67">
        <v>59.457167386115103</v>
      </c>
      <c r="Q9" s="68">
        <v>59.457167386115103</v>
      </c>
      <c r="R9" s="68">
        <v>67.222242277693994</v>
      </c>
      <c r="S9" s="68">
        <v>59.457167386115103</v>
      </c>
      <c r="T9" s="68">
        <v>50.445134309401503</v>
      </c>
      <c r="U9" s="68">
        <v>52.9109819738783</v>
      </c>
      <c r="V9" s="68">
        <v>45.926300442468602</v>
      </c>
      <c r="W9" s="68">
        <v>12.3647288297863</v>
      </c>
      <c r="X9" s="68">
        <v>12.3647288297863</v>
      </c>
      <c r="Y9" s="75">
        <v>42.842194976912197</v>
      </c>
      <c r="AA9" s="67">
        <v>2.39</v>
      </c>
      <c r="AB9" s="68">
        <v>2.09</v>
      </c>
      <c r="AC9" s="68">
        <v>2.04</v>
      </c>
      <c r="AD9" s="68">
        <v>2.2999999999999998</v>
      </c>
      <c r="AE9" s="68">
        <v>2.2999999999999998</v>
      </c>
      <c r="AF9" s="68">
        <v>1.97</v>
      </c>
      <c r="AG9" s="68">
        <v>0.27422211858674922</v>
      </c>
      <c r="AI9" s="69">
        <f ca="1">VLOOKUP($A9,'Y2020H2 Annual_Prices-Nominal'!$A$4:$AM$33,28,0)</f>
        <v>2.3033333333333332</v>
      </c>
      <c r="AK9" s="70">
        <v>0</v>
      </c>
      <c r="AL9" s="71">
        <v>0</v>
      </c>
      <c r="AM9" s="72">
        <v>0</v>
      </c>
      <c r="AN9" s="73">
        <v>0</v>
      </c>
      <c r="AO9" s="74">
        <v>0</v>
      </c>
      <c r="AP9" s="75">
        <f ca="1">VLOOKUP($A9,'Y2020H2 Annual_Prices-Nominal'!$A$4:$AM$33,33,0)</f>
        <v>0</v>
      </c>
      <c r="AR9" s="67">
        <f t="shared" si="0"/>
        <v>12.995215311004786</v>
      </c>
      <c r="AS9" s="68">
        <f t="shared" si="1"/>
        <v>12.675126903553299</v>
      </c>
      <c r="AT9" s="68">
        <f t="shared" si="2"/>
        <v>12.730964467005075</v>
      </c>
      <c r="AU9" s="68">
        <f t="shared" si="3"/>
        <v>8.4391304347826086</v>
      </c>
      <c r="AV9" s="68">
        <f t="shared" si="4"/>
        <v>8.4391304347826086</v>
      </c>
      <c r="AW9" s="75">
        <f t="shared" si="5"/>
        <v>8.1086956521739122</v>
      </c>
      <c r="AY9" s="97">
        <v>113.55416666666667</v>
      </c>
      <c r="AZ9" s="75">
        <v>25</v>
      </c>
      <c r="BB9" s="69">
        <f ca="1">VLOOKUP($A9,'Y2020H2 Annual_Prices-Nominal'!$A$4:$AZ$33,41,0)</f>
        <v>11.178741223682897</v>
      </c>
      <c r="BD9" s="76">
        <f>VLOOKUP($A9,GDP!$A$8:$D$42,3,0)</f>
        <v>2.4617690346349697E-2</v>
      </c>
    </row>
    <row r="10" spans="1:56" ht="15" x14ac:dyDescent="0.25">
      <c r="A10" s="42">
        <f t="shared" si="6"/>
        <v>2021</v>
      </c>
      <c r="B10" s="63">
        <f t="shared" si="7"/>
        <v>44378</v>
      </c>
      <c r="C10" s="67">
        <v>36.340000000000003</v>
      </c>
      <c r="D10" s="68">
        <v>21.9</v>
      </c>
      <c r="E10" s="68">
        <v>35.630000000000003</v>
      </c>
      <c r="F10" s="68">
        <v>21.48</v>
      </c>
      <c r="G10" s="68">
        <v>35.700000000000003</v>
      </c>
      <c r="H10" s="68">
        <v>21.63</v>
      </c>
      <c r="I10" s="68">
        <v>21.89</v>
      </c>
      <c r="J10" s="68">
        <v>16.559999999999999</v>
      </c>
      <c r="K10" s="68">
        <v>21.72</v>
      </c>
      <c r="L10" s="68">
        <v>16.54</v>
      </c>
      <c r="M10" s="68">
        <v>21.11</v>
      </c>
      <c r="N10" s="75">
        <v>15.83</v>
      </c>
      <c r="P10" s="67">
        <v>59.686</v>
      </c>
      <c r="Q10" s="68">
        <v>59.686</v>
      </c>
      <c r="R10" s="68">
        <v>67.384</v>
      </c>
      <c r="S10" s="68">
        <v>59.686</v>
      </c>
      <c r="T10" s="68">
        <v>50.566000000000003</v>
      </c>
      <c r="U10" s="68">
        <v>53.042999999999999</v>
      </c>
      <c r="V10" s="68">
        <v>46.014000000000003</v>
      </c>
      <c r="W10" s="68">
        <v>12.394</v>
      </c>
      <c r="X10" s="68">
        <v>12.394</v>
      </c>
      <c r="Y10" s="75">
        <v>42.945</v>
      </c>
      <c r="AA10" s="67">
        <v>2.4900000000000002</v>
      </c>
      <c r="AB10" s="68">
        <v>2.25</v>
      </c>
      <c r="AC10" s="68">
        <v>2.19</v>
      </c>
      <c r="AD10" s="68">
        <v>2.46</v>
      </c>
      <c r="AE10" s="68">
        <v>2.44</v>
      </c>
      <c r="AF10" s="68">
        <v>2.1</v>
      </c>
      <c r="AG10" s="68">
        <v>0.27422211858674922</v>
      </c>
      <c r="AI10" s="69">
        <f ca="1">VLOOKUP($A10,'Y2020H2 Annual_Prices-Nominal'!$A$4:$AM$33,28,0)</f>
        <v>2.3033333333333332</v>
      </c>
      <c r="AK10" s="70">
        <v>0</v>
      </c>
      <c r="AL10" s="71">
        <v>0</v>
      </c>
      <c r="AM10" s="72">
        <v>0</v>
      </c>
      <c r="AN10" s="73">
        <v>0</v>
      </c>
      <c r="AO10" s="74">
        <v>0</v>
      </c>
      <c r="AP10" s="75">
        <f ca="1">VLOOKUP($A10,'Y2020H2 Annual_Prices-Nominal'!$A$4:$AM$33,33,0)</f>
        <v>0</v>
      </c>
      <c r="AR10" s="67">
        <f t="shared" si="0"/>
        <v>16.151111111111113</v>
      </c>
      <c r="AS10" s="68">
        <f t="shared" si="1"/>
        <v>16.966666666666669</v>
      </c>
      <c r="AT10" s="68">
        <f t="shared" si="2"/>
        <v>17</v>
      </c>
      <c r="AU10" s="68">
        <f t="shared" si="3"/>
        <v>8.971311475409836</v>
      </c>
      <c r="AV10" s="68">
        <f t="shared" si="4"/>
        <v>8.9016393442622945</v>
      </c>
      <c r="AW10" s="75">
        <f t="shared" si="5"/>
        <v>8.5813008130081307</v>
      </c>
      <c r="AY10" s="97">
        <v>113.55416666666667</v>
      </c>
      <c r="AZ10" s="75">
        <v>25</v>
      </c>
      <c r="BB10" s="69">
        <f ca="1">VLOOKUP($A10,'Y2020H2 Annual_Prices-Nominal'!$A$4:$AZ$33,41,0)</f>
        <v>11.178741223682897</v>
      </c>
      <c r="BD10" s="76">
        <f>VLOOKUP($A10,GDP!$A$8:$D$42,3,0)</f>
        <v>2.4617690346349697E-2</v>
      </c>
    </row>
    <row r="11" spans="1:56" ht="15" x14ac:dyDescent="0.25">
      <c r="A11" s="42">
        <f t="shared" si="6"/>
        <v>2021</v>
      </c>
      <c r="B11" s="63">
        <f t="shared" si="7"/>
        <v>44409</v>
      </c>
      <c r="C11" s="67">
        <v>32.03</v>
      </c>
      <c r="D11" s="68">
        <v>19.54</v>
      </c>
      <c r="E11" s="68">
        <v>31.03</v>
      </c>
      <c r="F11" s="68">
        <v>18.829999999999998</v>
      </c>
      <c r="G11" s="68">
        <v>30.8</v>
      </c>
      <c r="H11" s="68">
        <v>18.760000000000002</v>
      </c>
      <c r="I11" s="68">
        <v>23.3</v>
      </c>
      <c r="J11" s="68">
        <v>16.54</v>
      </c>
      <c r="K11" s="68">
        <v>23.29</v>
      </c>
      <c r="L11" s="68">
        <v>16.559999999999999</v>
      </c>
      <c r="M11" s="68">
        <v>22.51</v>
      </c>
      <c r="N11" s="75">
        <v>15.81</v>
      </c>
      <c r="P11" s="67">
        <v>59.914999999999999</v>
      </c>
      <c r="Q11" s="68">
        <v>59.914999999999999</v>
      </c>
      <c r="R11" s="68">
        <v>67.546000000000006</v>
      </c>
      <c r="S11" s="68">
        <v>59.914999999999999</v>
      </c>
      <c r="T11" s="68">
        <v>50.686999999999998</v>
      </c>
      <c r="U11" s="68">
        <v>53.174999999999997</v>
      </c>
      <c r="V11" s="68">
        <v>46.101999999999997</v>
      </c>
      <c r="W11" s="68">
        <v>12.423</v>
      </c>
      <c r="X11" s="68">
        <v>12.423</v>
      </c>
      <c r="Y11" s="75">
        <v>43.048999999999999</v>
      </c>
      <c r="AA11" s="67">
        <v>2.48</v>
      </c>
      <c r="AB11" s="68">
        <v>2.2200000000000002</v>
      </c>
      <c r="AC11" s="68">
        <v>2.16</v>
      </c>
      <c r="AD11" s="68">
        <v>2.4300000000000002</v>
      </c>
      <c r="AE11" s="68">
        <v>2.4300000000000002</v>
      </c>
      <c r="AF11" s="68">
        <v>2.09</v>
      </c>
      <c r="AG11" s="68">
        <v>0.27422211858674922</v>
      </c>
      <c r="AI11" s="69">
        <f ca="1">VLOOKUP($A11,'Y2020H2 Annual_Prices-Nominal'!$A$4:$AM$33,28,0)</f>
        <v>2.3033333333333332</v>
      </c>
      <c r="AK11" s="70">
        <v>0</v>
      </c>
      <c r="AL11" s="71">
        <v>0</v>
      </c>
      <c r="AM11" s="72">
        <v>0</v>
      </c>
      <c r="AN11" s="73">
        <v>0</v>
      </c>
      <c r="AO11" s="74">
        <v>0</v>
      </c>
      <c r="AP11" s="75">
        <f ca="1">VLOOKUP($A11,'Y2020H2 Annual_Prices-Nominal'!$A$4:$AM$33,33,0)</f>
        <v>0</v>
      </c>
      <c r="AR11" s="67">
        <f t="shared" si="0"/>
        <v>14.427927927927927</v>
      </c>
      <c r="AS11" s="68">
        <f t="shared" si="1"/>
        <v>14.846889952153111</v>
      </c>
      <c r="AT11" s="68">
        <f t="shared" si="2"/>
        <v>14.736842105263159</v>
      </c>
      <c r="AU11" s="68">
        <f t="shared" si="3"/>
        <v>9.5884773662551446</v>
      </c>
      <c r="AV11" s="68">
        <f t="shared" si="4"/>
        <v>9.5843621399176939</v>
      </c>
      <c r="AW11" s="75">
        <f t="shared" si="5"/>
        <v>9.2633744855967084</v>
      </c>
      <c r="AY11" s="97">
        <v>113.55416666666667</v>
      </c>
      <c r="AZ11" s="75">
        <v>25</v>
      </c>
      <c r="BB11" s="69">
        <f ca="1">VLOOKUP($A11,'Y2020H2 Annual_Prices-Nominal'!$A$4:$AZ$33,41,0)</f>
        <v>11.178741223682897</v>
      </c>
      <c r="BD11" s="76">
        <f>VLOOKUP($A11,GDP!$A$8:$D$42,3,0)</f>
        <v>2.4617690346349697E-2</v>
      </c>
    </row>
    <row r="12" spans="1:56" ht="15" x14ac:dyDescent="0.25">
      <c r="A12" s="42">
        <f t="shared" si="6"/>
        <v>2021</v>
      </c>
      <c r="B12" s="63">
        <f t="shared" si="7"/>
        <v>44440</v>
      </c>
      <c r="C12" s="67">
        <v>26.73</v>
      </c>
      <c r="D12" s="68">
        <v>17.55</v>
      </c>
      <c r="E12" s="68">
        <v>25.05</v>
      </c>
      <c r="F12" s="68">
        <v>17.079999999999998</v>
      </c>
      <c r="G12" s="68">
        <v>24.99</v>
      </c>
      <c r="H12" s="68">
        <v>17.04</v>
      </c>
      <c r="I12" s="68">
        <v>18.18</v>
      </c>
      <c r="J12" s="68">
        <v>15.65</v>
      </c>
      <c r="K12" s="68">
        <v>18.18</v>
      </c>
      <c r="L12" s="68">
        <v>15.66</v>
      </c>
      <c r="M12" s="68">
        <v>17.440000000000001</v>
      </c>
      <c r="N12" s="75">
        <v>14.93</v>
      </c>
      <c r="P12" s="67">
        <v>60.145000000000003</v>
      </c>
      <c r="Q12" s="68">
        <v>60.145000000000003</v>
      </c>
      <c r="R12" s="68">
        <v>67.707999999999998</v>
      </c>
      <c r="S12" s="68">
        <v>60.145000000000003</v>
      </c>
      <c r="T12" s="68">
        <v>50.808999999999997</v>
      </c>
      <c r="U12" s="68">
        <v>53.307000000000002</v>
      </c>
      <c r="V12" s="68">
        <v>46.19</v>
      </c>
      <c r="W12" s="68">
        <v>12.452</v>
      </c>
      <c r="X12" s="68">
        <v>12.452</v>
      </c>
      <c r="Y12" s="75">
        <v>43.152999999999999</v>
      </c>
      <c r="AA12" s="67">
        <v>2.41</v>
      </c>
      <c r="AB12" s="68">
        <v>1.92</v>
      </c>
      <c r="AC12" s="68">
        <v>1.86</v>
      </c>
      <c r="AD12" s="68">
        <v>2.13</v>
      </c>
      <c r="AE12" s="68">
        <v>2.3199999999999998</v>
      </c>
      <c r="AF12" s="68">
        <v>2.0099999999999998</v>
      </c>
      <c r="AG12" s="68">
        <v>0.27422211858674922</v>
      </c>
      <c r="AI12" s="69">
        <f ca="1">VLOOKUP($A12,'Y2020H2 Annual_Prices-Nominal'!$A$4:$AM$33,28,0)</f>
        <v>2.3033333333333332</v>
      </c>
      <c r="AK12" s="70">
        <v>0</v>
      </c>
      <c r="AL12" s="71">
        <v>0</v>
      </c>
      <c r="AM12" s="72">
        <v>0</v>
      </c>
      <c r="AN12" s="73">
        <v>0</v>
      </c>
      <c r="AO12" s="74">
        <v>0</v>
      </c>
      <c r="AP12" s="75">
        <f ca="1">VLOOKUP($A12,'Y2020H2 Annual_Prices-Nominal'!$A$4:$AM$33,33,0)</f>
        <v>0</v>
      </c>
      <c r="AR12" s="67">
        <f t="shared" si="0"/>
        <v>13.921875</v>
      </c>
      <c r="AS12" s="68">
        <f t="shared" si="1"/>
        <v>12.46268656716418</v>
      </c>
      <c r="AT12" s="68">
        <f t="shared" si="2"/>
        <v>12.432835820895523</v>
      </c>
      <c r="AU12" s="68">
        <f t="shared" si="3"/>
        <v>7.8362068965517242</v>
      </c>
      <c r="AV12" s="68">
        <f t="shared" si="4"/>
        <v>7.8362068965517242</v>
      </c>
      <c r="AW12" s="75">
        <f t="shared" si="5"/>
        <v>8.1877934272300479</v>
      </c>
      <c r="AY12" s="97">
        <v>113.55416666666667</v>
      </c>
      <c r="AZ12" s="75">
        <v>25</v>
      </c>
      <c r="BB12" s="69">
        <f ca="1">VLOOKUP($A12,'Y2020H2 Annual_Prices-Nominal'!$A$4:$AZ$33,41,0)</f>
        <v>11.178741223682897</v>
      </c>
      <c r="BD12" s="76">
        <f>VLOOKUP($A12,GDP!$A$8:$D$42,3,0)</f>
        <v>2.4617690346349697E-2</v>
      </c>
    </row>
    <row r="13" spans="1:56" ht="15" x14ac:dyDescent="0.25">
      <c r="A13" s="42">
        <f t="shared" si="6"/>
        <v>2021</v>
      </c>
      <c r="B13" s="63">
        <f t="shared" si="7"/>
        <v>44470</v>
      </c>
      <c r="C13" s="67">
        <v>22.29</v>
      </c>
      <c r="D13" s="68">
        <v>17.079999999999998</v>
      </c>
      <c r="E13" s="68">
        <v>19.03</v>
      </c>
      <c r="F13" s="68">
        <v>14.67</v>
      </c>
      <c r="G13" s="68">
        <v>19.2</v>
      </c>
      <c r="H13" s="68">
        <v>14.76</v>
      </c>
      <c r="I13" s="68">
        <v>18.46</v>
      </c>
      <c r="J13" s="68">
        <v>13.64</v>
      </c>
      <c r="K13" s="68">
        <v>18.600000000000001</v>
      </c>
      <c r="L13" s="68">
        <v>13.69</v>
      </c>
      <c r="M13" s="68">
        <v>17.71</v>
      </c>
      <c r="N13" s="75">
        <v>12.94</v>
      </c>
      <c r="P13" s="67">
        <v>60.375999999999998</v>
      </c>
      <c r="Q13" s="68">
        <v>60.375999999999998</v>
      </c>
      <c r="R13" s="68">
        <v>67.870999999999995</v>
      </c>
      <c r="S13" s="68">
        <v>60.375999999999998</v>
      </c>
      <c r="T13" s="68">
        <v>50.930999999999997</v>
      </c>
      <c r="U13" s="68">
        <v>53.44</v>
      </c>
      <c r="V13" s="68">
        <v>46.277999999999999</v>
      </c>
      <c r="W13" s="68">
        <v>12.481</v>
      </c>
      <c r="X13" s="68">
        <v>12.481</v>
      </c>
      <c r="Y13" s="75">
        <v>43.256999999999998</v>
      </c>
      <c r="AA13" s="67">
        <v>2.48</v>
      </c>
      <c r="AB13" s="68">
        <v>2.0699999999999998</v>
      </c>
      <c r="AC13" s="68">
        <v>2.02</v>
      </c>
      <c r="AD13" s="68">
        <v>2.2799999999999998</v>
      </c>
      <c r="AE13" s="68">
        <v>2.4</v>
      </c>
      <c r="AF13" s="68">
        <v>2.0699999999999998</v>
      </c>
      <c r="AG13" s="68">
        <v>0.27422211858674922</v>
      </c>
      <c r="AI13" s="69">
        <f ca="1">VLOOKUP($A13,'Y2020H2 Annual_Prices-Nominal'!$A$4:$AM$33,28,0)</f>
        <v>2.3033333333333332</v>
      </c>
      <c r="AK13" s="70">
        <v>0</v>
      </c>
      <c r="AL13" s="71">
        <v>0</v>
      </c>
      <c r="AM13" s="72">
        <v>0</v>
      </c>
      <c r="AN13" s="73">
        <v>0</v>
      </c>
      <c r="AO13" s="74">
        <v>0</v>
      </c>
      <c r="AP13" s="75">
        <f ca="1">VLOOKUP($A13,'Y2020H2 Annual_Prices-Nominal'!$A$4:$AM$33,33,0)</f>
        <v>0</v>
      </c>
      <c r="AR13" s="67">
        <f t="shared" si="0"/>
        <v>10.768115942028986</v>
      </c>
      <c r="AS13" s="68">
        <f t="shared" si="1"/>
        <v>9.1932367149758463</v>
      </c>
      <c r="AT13" s="68">
        <f t="shared" si="2"/>
        <v>9.27536231884058</v>
      </c>
      <c r="AU13" s="68">
        <f t="shared" si="3"/>
        <v>7.6916666666666673</v>
      </c>
      <c r="AV13" s="68">
        <f t="shared" si="4"/>
        <v>7.7500000000000009</v>
      </c>
      <c r="AW13" s="75">
        <f t="shared" si="5"/>
        <v>7.7675438596491242</v>
      </c>
      <c r="AY13" s="97">
        <v>113.55416666666667</v>
      </c>
      <c r="AZ13" s="75">
        <v>25</v>
      </c>
      <c r="BB13" s="69">
        <f ca="1">VLOOKUP($A13,'Y2020H2 Annual_Prices-Nominal'!$A$4:$AZ$33,41,0)</f>
        <v>11.178741223682897</v>
      </c>
      <c r="BD13" s="76">
        <f>VLOOKUP($A13,GDP!$A$8:$D$42,3,0)</f>
        <v>2.4617690346349697E-2</v>
      </c>
    </row>
    <row r="14" spans="1:56" ht="15" x14ac:dyDescent="0.25">
      <c r="A14" s="42">
        <f t="shared" si="6"/>
        <v>2021</v>
      </c>
      <c r="B14" s="63">
        <f t="shared" si="7"/>
        <v>44501</v>
      </c>
      <c r="C14" s="67">
        <v>24.17</v>
      </c>
      <c r="D14" s="68">
        <v>20.47</v>
      </c>
      <c r="E14" s="68">
        <v>20.41</v>
      </c>
      <c r="F14" s="68">
        <v>16.75</v>
      </c>
      <c r="G14" s="68">
        <v>20.59</v>
      </c>
      <c r="H14" s="68">
        <v>16.72</v>
      </c>
      <c r="I14" s="68">
        <v>19.600000000000001</v>
      </c>
      <c r="J14" s="68">
        <v>16.23</v>
      </c>
      <c r="K14" s="68">
        <v>19.760000000000002</v>
      </c>
      <c r="L14" s="68">
        <v>16.350000000000001</v>
      </c>
      <c r="M14" s="68">
        <v>18.84</v>
      </c>
      <c r="N14" s="75">
        <v>15.51</v>
      </c>
      <c r="P14" s="67">
        <v>60.607999999999997</v>
      </c>
      <c r="Q14" s="68">
        <v>60.607999999999997</v>
      </c>
      <c r="R14" s="68">
        <v>68.034000000000006</v>
      </c>
      <c r="S14" s="68">
        <v>60.607999999999997</v>
      </c>
      <c r="T14" s="68">
        <v>51.052999999999997</v>
      </c>
      <c r="U14" s="68">
        <v>53.573</v>
      </c>
      <c r="V14" s="68">
        <v>46.366999999999997</v>
      </c>
      <c r="W14" s="68">
        <v>12.51</v>
      </c>
      <c r="X14" s="68">
        <v>12.51</v>
      </c>
      <c r="Y14" s="75">
        <v>43.360999999999997</v>
      </c>
      <c r="AA14" s="67">
        <v>2.72</v>
      </c>
      <c r="AB14" s="68">
        <v>2.41</v>
      </c>
      <c r="AC14" s="68">
        <v>2.35</v>
      </c>
      <c r="AD14" s="68">
        <v>2.7</v>
      </c>
      <c r="AE14" s="68">
        <v>2.64</v>
      </c>
      <c r="AF14" s="68">
        <v>2.4500000000000002</v>
      </c>
      <c r="AG14" s="68">
        <v>0.27422211858674922</v>
      </c>
      <c r="AI14" s="69">
        <f ca="1">VLOOKUP($A14,'Y2020H2 Annual_Prices-Nominal'!$A$4:$AM$33,28,0)</f>
        <v>2.3033333333333332</v>
      </c>
      <c r="AK14" s="70">
        <v>0</v>
      </c>
      <c r="AL14" s="71">
        <v>0</v>
      </c>
      <c r="AM14" s="72">
        <v>0</v>
      </c>
      <c r="AN14" s="73">
        <v>0</v>
      </c>
      <c r="AO14" s="74">
        <v>0</v>
      </c>
      <c r="AP14" s="75">
        <f ca="1">VLOOKUP($A14,'Y2020H2 Annual_Prices-Nominal'!$A$4:$AM$33,33,0)</f>
        <v>0</v>
      </c>
      <c r="AR14" s="67">
        <f t="shared" si="0"/>
        <v>10.029045643153527</v>
      </c>
      <c r="AS14" s="68">
        <f t="shared" si="1"/>
        <v>8.3306122448979583</v>
      </c>
      <c r="AT14" s="68">
        <f t="shared" si="2"/>
        <v>8.4040816326530603</v>
      </c>
      <c r="AU14" s="68">
        <f t="shared" si="3"/>
        <v>7.4242424242424248</v>
      </c>
      <c r="AV14" s="68">
        <f t="shared" si="4"/>
        <v>7.4848484848484853</v>
      </c>
      <c r="AW14" s="75">
        <f t="shared" si="5"/>
        <v>6.977777777777777</v>
      </c>
      <c r="AY14" s="97">
        <v>113.55416666666667</v>
      </c>
      <c r="AZ14" s="75">
        <v>25</v>
      </c>
      <c r="BB14" s="69">
        <f ca="1">VLOOKUP($A14,'Y2020H2 Annual_Prices-Nominal'!$A$4:$AZ$33,41,0)</f>
        <v>11.178741223682897</v>
      </c>
      <c r="BD14" s="76">
        <f>VLOOKUP($A14,GDP!$A$8:$D$42,3,0)</f>
        <v>2.4617690346349697E-2</v>
      </c>
    </row>
    <row r="15" spans="1:56" ht="15" x14ac:dyDescent="0.25">
      <c r="A15" s="42">
        <f t="shared" si="6"/>
        <v>2021</v>
      </c>
      <c r="B15" s="63">
        <f t="shared" si="7"/>
        <v>44531</v>
      </c>
      <c r="C15" s="67">
        <v>24.8</v>
      </c>
      <c r="D15" s="68">
        <v>22</v>
      </c>
      <c r="E15" s="68">
        <v>20.84</v>
      </c>
      <c r="F15" s="68">
        <v>18.27</v>
      </c>
      <c r="G15" s="68">
        <v>20.94</v>
      </c>
      <c r="H15" s="68">
        <v>18.18</v>
      </c>
      <c r="I15" s="68">
        <v>20.5</v>
      </c>
      <c r="J15" s="68">
        <v>18.97</v>
      </c>
      <c r="K15" s="68">
        <v>20.51</v>
      </c>
      <c r="L15" s="68">
        <v>19</v>
      </c>
      <c r="M15" s="68">
        <v>19.739999999999998</v>
      </c>
      <c r="N15" s="75">
        <v>18.22</v>
      </c>
      <c r="P15" s="67">
        <v>60.841000000000001</v>
      </c>
      <c r="Q15" s="68">
        <v>60.841000000000001</v>
      </c>
      <c r="R15" s="68">
        <v>68.197000000000003</v>
      </c>
      <c r="S15" s="68">
        <v>60.841000000000001</v>
      </c>
      <c r="T15" s="68">
        <v>51.174999999999997</v>
      </c>
      <c r="U15" s="68">
        <v>53.706000000000003</v>
      </c>
      <c r="V15" s="68">
        <v>46.456000000000003</v>
      </c>
      <c r="W15" s="68">
        <v>12.539</v>
      </c>
      <c r="X15" s="68">
        <v>12.539</v>
      </c>
      <c r="Y15" s="75">
        <v>43.466000000000001</v>
      </c>
      <c r="AA15" s="67">
        <v>2.87</v>
      </c>
      <c r="AB15" s="68">
        <v>2.67</v>
      </c>
      <c r="AC15" s="68">
        <v>2.59</v>
      </c>
      <c r="AD15" s="68">
        <v>2.96</v>
      </c>
      <c r="AE15" s="68">
        <v>2.82</v>
      </c>
      <c r="AF15" s="68">
        <v>2.66</v>
      </c>
      <c r="AG15" s="68">
        <v>0.27422211858674922</v>
      </c>
      <c r="AI15" s="69">
        <f ca="1">VLOOKUP($A15,'Y2020H2 Annual_Prices-Nominal'!$A$4:$AM$33,28,0)</f>
        <v>2.3033333333333332</v>
      </c>
      <c r="AK15" s="70">
        <v>0</v>
      </c>
      <c r="AL15" s="71">
        <v>0</v>
      </c>
      <c r="AM15" s="72">
        <v>0</v>
      </c>
      <c r="AN15" s="73">
        <v>0</v>
      </c>
      <c r="AO15" s="74">
        <v>0</v>
      </c>
      <c r="AP15" s="75">
        <f ca="1">VLOOKUP($A15,'Y2020H2 Annual_Prices-Nominal'!$A$4:$AM$33,33,0)</f>
        <v>0</v>
      </c>
      <c r="AR15" s="67">
        <f t="shared" si="0"/>
        <v>9.2883895131086156</v>
      </c>
      <c r="AS15" s="68">
        <f t="shared" si="1"/>
        <v>7.8345864661654128</v>
      </c>
      <c r="AT15" s="68">
        <f t="shared" si="2"/>
        <v>7.8721804511278197</v>
      </c>
      <c r="AU15" s="68">
        <f t="shared" si="3"/>
        <v>7.2695035460992914</v>
      </c>
      <c r="AV15" s="68">
        <f t="shared" si="4"/>
        <v>7.2730496453900715</v>
      </c>
      <c r="AW15" s="75">
        <f t="shared" si="5"/>
        <v>6.6689189189189184</v>
      </c>
      <c r="AY15" s="97">
        <v>113.55416666666667</v>
      </c>
      <c r="AZ15" s="75">
        <v>25</v>
      </c>
      <c r="BB15" s="69">
        <f ca="1">VLOOKUP($A15,'Y2020H2 Annual_Prices-Nominal'!$A$4:$AZ$33,41,0)</f>
        <v>11.178741223682897</v>
      </c>
      <c r="BD15" s="76">
        <f>VLOOKUP($A15,GDP!$A$8:$D$42,3,0)</f>
        <v>2.4617690346349697E-2</v>
      </c>
    </row>
    <row r="16" spans="1:56" ht="15" x14ac:dyDescent="0.25">
      <c r="A16" s="42">
        <f t="shared" si="6"/>
        <v>2022</v>
      </c>
      <c r="B16" s="63">
        <f t="shared" si="7"/>
        <v>44562</v>
      </c>
      <c r="C16" s="67">
        <v>28.54</v>
      </c>
      <c r="D16" s="68">
        <v>24.84</v>
      </c>
      <c r="E16" s="68">
        <v>22.87</v>
      </c>
      <c r="F16" s="68">
        <v>19.600000000000001</v>
      </c>
      <c r="G16" s="68">
        <v>22.75</v>
      </c>
      <c r="H16" s="68">
        <v>19.420000000000002</v>
      </c>
      <c r="I16" s="68">
        <v>22.24</v>
      </c>
      <c r="J16" s="68">
        <v>20.22</v>
      </c>
      <c r="K16" s="68">
        <v>22.24</v>
      </c>
      <c r="L16" s="68">
        <v>20.22</v>
      </c>
      <c r="M16" s="68">
        <v>21.44</v>
      </c>
      <c r="N16" s="75">
        <v>19.440000000000001</v>
      </c>
      <c r="P16" s="67">
        <v>61.075000000000003</v>
      </c>
      <c r="Q16" s="68">
        <v>61.075000000000003</v>
      </c>
      <c r="R16" s="68">
        <v>68.361000000000004</v>
      </c>
      <c r="S16" s="68">
        <v>61.075000000000003</v>
      </c>
      <c r="T16" s="68">
        <v>51.298000000000002</v>
      </c>
      <c r="U16" s="68">
        <v>53.84</v>
      </c>
      <c r="V16" s="68">
        <v>46.545000000000002</v>
      </c>
      <c r="W16" s="68">
        <v>12.568</v>
      </c>
      <c r="X16" s="68">
        <v>12.568</v>
      </c>
      <c r="Y16" s="75">
        <v>43.570999999999998</v>
      </c>
      <c r="AA16" s="67">
        <v>3.13</v>
      </c>
      <c r="AB16" s="68">
        <v>3.07</v>
      </c>
      <c r="AC16" s="68">
        <v>2.98</v>
      </c>
      <c r="AD16" s="68">
        <v>3.38</v>
      </c>
      <c r="AE16" s="68">
        <v>3.04</v>
      </c>
      <c r="AF16" s="68">
        <v>2.96</v>
      </c>
      <c r="AG16" s="68">
        <v>0.28017916513478192</v>
      </c>
      <c r="AI16" s="69">
        <f ca="1">VLOOKUP($A16,'Y2020H2 Annual_Prices-Nominal'!$A$4:$AM$33,28,0)</f>
        <v>2.3633333333333333</v>
      </c>
      <c r="AK16" s="70">
        <v>0</v>
      </c>
      <c r="AL16" s="71">
        <v>0</v>
      </c>
      <c r="AM16" s="72">
        <v>0</v>
      </c>
      <c r="AN16" s="73">
        <v>0</v>
      </c>
      <c r="AO16" s="74">
        <v>0</v>
      </c>
      <c r="AP16" s="75">
        <f ca="1">VLOOKUP($A16,'Y2020H2 Annual_Prices-Nominal'!$A$4:$AM$33,33,0)</f>
        <v>0</v>
      </c>
      <c r="AR16" s="67">
        <f t="shared" si="0"/>
        <v>9.2964169381107489</v>
      </c>
      <c r="AS16" s="68">
        <f t="shared" si="1"/>
        <v>7.7263513513513518</v>
      </c>
      <c r="AT16" s="68">
        <f t="shared" si="2"/>
        <v>7.6858108108108105</v>
      </c>
      <c r="AU16" s="68">
        <f t="shared" si="3"/>
        <v>7.3157894736842097</v>
      </c>
      <c r="AV16" s="68">
        <f t="shared" si="4"/>
        <v>7.3157894736842097</v>
      </c>
      <c r="AW16" s="75">
        <f t="shared" si="5"/>
        <v>6.3431952662721898</v>
      </c>
      <c r="AY16" s="97">
        <v>114.595</v>
      </c>
      <c r="AZ16" s="75">
        <v>25</v>
      </c>
      <c r="BB16" s="69">
        <f ca="1">VLOOKUP($A16,'Y2020H2 Annual_Prices-Nominal'!$A$4:$AZ$33,41,0)</f>
        <v>11.416326990078121</v>
      </c>
      <c r="BD16" s="76">
        <f>VLOOKUP($A16,GDP!$A$8:$D$42,3,0)</f>
        <v>2.5070654124410608E-2</v>
      </c>
    </row>
    <row r="17" spans="1:56" ht="15" x14ac:dyDescent="0.25">
      <c r="A17" s="42">
        <f t="shared" si="6"/>
        <v>2022</v>
      </c>
      <c r="B17" s="63">
        <f t="shared" si="7"/>
        <v>44593</v>
      </c>
      <c r="C17" s="67">
        <v>24.82</v>
      </c>
      <c r="D17" s="68">
        <v>23.45</v>
      </c>
      <c r="E17" s="68">
        <v>21.08</v>
      </c>
      <c r="F17" s="68">
        <v>18.48</v>
      </c>
      <c r="G17" s="68">
        <v>21.05</v>
      </c>
      <c r="H17" s="68">
        <v>18.350000000000001</v>
      </c>
      <c r="I17" s="68">
        <v>22.44</v>
      </c>
      <c r="J17" s="68">
        <v>18.170000000000002</v>
      </c>
      <c r="K17" s="68">
        <v>22.45</v>
      </c>
      <c r="L17" s="68">
        <v>18.170000000000002</v>
      </c>
      <c r="M17" s="68">
        <v>21.64</v>
      </c>
      <c r="N17" s="75">
        <v>17.41</v>
      </c>
      <c r="P17" s="67">
        <v>61.31</v>
      </c>
      <c r="Q17" s="68">
        <v>61.31</v>
      </c>
      <c r="R17" s="68">
        <v>68.525000000000006</v>
      </c>
      <c r="S17" s="68">
        <v>61.31</v>
      </c>
      <c r="T17" s="68">
        <v>51.420999999999999</v>
      </c>
      <c r="U17" s="68">
        <v>53.973999999999997</v>
      </c>
      <c r="V17" s="68">
        <v>46.634</v>
      </c>
      <c r="W17" s="68">
        <v>12.597</v>
      </c>
      <c r="X17" s="68">
        <v>12.597</v>
      </c>
      <c r="Y17" s="75">
        <v>43.676000000000002</v>
      </c>
      <c r="AA17" s="67">
        <v>3.03</v>
      </c>
      <c r="AB17" s="68">
        <v>2.96</v>
      </c>
      <c r="AC17" s="68">
        <v>2.88</v>
      </c>
      <c r="AD17" s="68">
        <v>3.26</v>
      </c>
      <c r="AE17" s="68">
        <v>2.98</v>
      </c>
      <c r="AF17" s="68">
        <v>2.85</v>
      </c>
      <c r="AG17" s="68">
        <v>0.28017916513478192</v>
      </c>
      <c r="AI17" s="69">
        <f ca="1">VLOOKUP($A17,'Y2020H2 Annual_Prices-Nominal'!$A$4:$AM$33,28,0)</f>
        <v>2.3633333333333333</v>
      </c>
      <c r="AK17" s="70">
        <v>0</v>
      </c>
      <c r="AL17" s="71">
        <v>0</v>
      </c>
      <c r="AM17" s="72">
        <v>0</v>
      </c>
      <c r="AN17" s="73">
        <v>0</v>
      </c>
      <c r="AO17" s="74">
        <v>0</v>
      </c>
      <c r="AP17" s="75">
        <f ca="1">VLOOKUP($A17,'Y2020H2 Annual_Prices-Nominal'!$A$4:$AM$33,33,0)</f>
        <v>0</v>
      </c>
      <c r="AR17" s="67">
        <f t="shared" si="0"/>
        <v>8.3851351351351351</v>
      </c>
      <c r="AS17" s="68">
        <f t="shared" si="1"/>
        <v>7.3964912280701745</v>
      </c>
      <c r="AT17" s="68">
        <f t="shared" si="2"/>
        <v>7.3859649122807021</v>
      </c>
      <c r="AU17" s="68">
        <f t="shared" si="3"/>
        <v>7.5302013422818801</v>
      </c>
      <c r="AV17" s="68">
        <f t="shared" si="4"/>
        <v>7.5335570469798654</v>
      </c>
      <c r="AW17" s="75">
        <f t="shared" si="5"/>
        <v>6.6380368098159517</v>
      </c>
      <c r="AY17" s="97">
        <v>114.595</v>
      </c>
      <c r="AZ17" s="75">
        <v>25</v>
      </c>
      <c r="BB17" s="69">
        <f ca="1">VLOOKUP($A17,'Y2020H2 Annual_Prices-Nominal'!$A$4:$AZ$33,41,0)</f>
        <v>11.416326990078121</v>
      </c>
      <c r="BD17" s="76">
        <f>VLOOKUP($A17,GDP!$A$8:$D$42,3,0)</f>
        <v>2.5070654124410608E-2</v>
      </c>
    </row>
    <row r="18" spans="1:56" ht="15" x14ac:dyDescent="0.25">
      <c r="A18" s="42">
        <f t="shared" si="6"/>
        <v>2022</v>
      </c>
      <c r="B18" s="63">
        <f t="shared" si="7"/>
        <v>44621</v>
      </c>
      <c r="C18" s="67">
        <v>23.69</v>
      </c>
      <c r="D18" s="68">
        <v>20.68</v>
      </c>
      <c r="E18" s="68">
        <v>19.55</v>
      </c>
      <c r="F18" s="68">
        <v>15.33</v>
      </c>
      <c r="G18" s="68">
        <v>19.690000000000001</v>
      </c>
      <c r="H18" s="68">
        <v>15.27</v>
      </c>
      <c r="I18" s="68">
        <v>19.84</v>
      </c>
      <c r="J18" s="68">
        <v>14.88</v>
      </c>
      <c r="K18" s="68">
        <v>19.899999999999999</v>
      </c>
      <c r="L18" s="68">
        <v>14.89</v>
      </c>
      <c r="M18" s="68">
        <v>19.07</v>
      </c>
      <c r="N18" s="75">
        <v>14.15</v>
      </c>
      <c r="P18" s="67">
        <v>61.545999999999999</v>
      </c>
      <c r="Q18" s="68">
        <v>61.545999999999999</v>
      </c>
      <c r="R18" s="68">
        <v>68.69</v>
      </c>
      <c r="S18" s="68">
        <v>61.545999999999999</v>
      </c>
      <c r="T18" s="68">
        <v>51.543999999999997</v>
      </c>
      <c r="U18" s="68">
        <v>54.107999999999997</v>
      </c>
      <c r="V18" s="68">
        <v>46.722999999999999</v>
      </c>
      <c r="W18" s="68">
        <v>12.625999999999999</v>
      </c>
      <c r="X18" s="68">
        <v>12.625999999999999</v>
      </c>
      <c r="Y18" s="75">
        <v>43.780999999999999</v>
      </c>
      <c r="AA18" s="67">
        <v>2.77</v>
      </c>
      <c r="AB18" s="68">
        <v>2.62</v>
      </c>
      <c r="AC18" s="68">
        <v>2.56</v>
      </c>
      <c r="AD18" s="68">
        <v>2.92</v>
      </c>
      <c r="AE18" s="68">
        <v>2.65</v>
      </c>
      <c r="AF18" s="68">
        <v>2.5</v>
      </c>
      <c r="AG18" s="68">
        <v>0.28017916513478192</v>
      </c>
      <c r="AI18" s="69">
        <f ca="1">VLOOKUP($A18,'Y2020H2 Annual_Prices-Nominal'!$A$4:$AM$33,28,0)</f>
        <v>2.3633333333333333</v>
      </c>
      <c r="AK18" s="70">
        <v>0</v>
      </c>
      <c r="AL18" s="71">
        <v>0</v>
      </c>
      <c r="AM18" s="72">
        <v>0</v>
      </c>
      <c r="AN18" s="73">
        <v>0</v>
      </c>
      <c r="AO18" s="74">
        <v>0</v>
      </c>
      <c r="AP18" s="75">
        <f ca="1">VLOOKUP($A18,'Y2020H2 Annual_Prices-Nominal'!$A$4:$AM$33,33,0)</f>
        <v>0</v>
      </c>
      <c r="AR18" s="67">
        <f t="shared" si="0"/>
        <v>9.0419847328244281</v>
      </c>
      <c r="AS18" s="68">
        <f t="shared" si="1"/>
        <v>7.82</v>
      </c>
      <c r="AT18" s="68">
        <f t="shared" si="2"/>
        <v>7.8760000000000003</v>
      </c>
      <c r="AU18" s="68">
        <f t="shared" si="3"/>
        <v>7.4867924528301888</v>
      </c>
      <c r="AV18" s="68">
        <f t="shared" si="4"/>
        <v>7.5094339622641506</v>
      </c>
      <c r="AW18" s="75">
        <f t="shared" si="5"/>
        <v>6.5308219178082192</v>
      </c>
      <c r="AY18" s="97">
        <v>114.595</v>
      </c>
      <c r="AZ18" s="75">
        <v>25</v>
      </c>
      <c r="BB18" s="69">
        <f ca="1">VLOOKUP($A18,'Y2020H2 Annual_Prices-Nominal'!$A$4:$AZ$33,41,0)</f>
        <v>11.416326990078121</v>
      </c>
      <c r="BD18" s="76">
        <f>VLOOKUP($A18,GDP!$A$8:$D$42,3,0)</f>
        <v>2.5070654124410608E-2</v>
      </c>
    </row>
    <row r="19" spans="1:56" ht="15" x14ac:dyDescent="0.25">
      <c r="A19" s="42">
        <f t="shared" si="6"/>
        <v>2022</v>
      </c>
      <c r="B19" s="63">
        <f t="shared" si="7"/>
        <v>44652</v>
      </c>
      <c r="C19" s="67">
        <v>21.61</v>
      </c>
      <c r="D19" s="68">
        <v>18.260000000000002</v>
      </c>
      <c r="E19" s="68">
        <v>18.079999999999998</v>
      </c>
      <c r="F19" s="68">
        <v>14.34</v>
      </c>
      <c r="G19" s="68">
        <v>18.25</v>
      </c>
      <c r="H19" s="68">
        <v>14.39</v>
      </c>
      <c r="I19" s="68">
        <v>18.02</v>
      </c>
      <c r="J19" s="68">
        <v>12.68</v>
      </c>
      <c r="K19" s="68">
        <v>18.239999999999998</v>
      </c>
      <c r="L19" s="68">
        <v>12.8</v>
      </c>
      <c r="M19" s="68">
        <v>17.260000000000002</v>
      </c>
      <c r="N19" s="75">
        <v>11.98</v>
      </c>
      <c r="P19" s="67">
        <v>61.783000000000001</v>
      </c>
      <c r="Q19" s="68">
        <v>61.783000000000001</v>
      </c>
      <c r="R19" s="68">
        <v>68.855000000000004</v>
      </c>
      <c r="S19" s="68">
        <v>61.783000000000001</v>
      </c>
      <c r="T19" s="68">
        <v>51.667999999999999</v>
      </c>
      <c r="U19" s="68">
        <v>54.243000000000002</v>
      </c>
      <c r="V19" s="68">
        <v>46.811999999999998</v>
      </c>
      <c r="W19" s="68">
        <v>12.656000000000001</v>
      </c>
      <c r="X19" s="68">
        <v>12.656000000000001</v>
      </c>
      <c r="Y19" s="75">
        <v>43.887</v>
      </c>
      <c r="AA19" s="67">
        <v>2.5099999999999998</v>
      </c>
      <c r="AB19" s="68">
        <v>2.2999999999999998</v>
      </c>
      <c r="AC19" s="68">
        <v>2.2400000000000002</v>
      </c>
      <c r="AD19" s="68">
        <v>2.5099999999999998</v>
      </c>
      <c r="AE19" s="68">
        <v>2.38</v>
      </c>
      <c r="AF19" s="68">
        <v>2.21</v>
      </c>
      <c r="AG19" s="68">
        <v>0.28017916513478192</v>
      </c>
      <c r="AI19" s="69">
        <f ca="1">VLOOKUP($A19,'Y2020H2 Annual_Prices-Nominal'!$A$4:$AM$33,28,0)</f>
        <v>2.3633333333333333</v>
      </c>
      <c r="AK19" s="70">
        <v>0</v>
      </c>
      <c r="AL19" s="71">
        <v>0</v>
      </c>
      <c r="AM19" s="72">
        <v>0</v>
      </c>
      <c r="AN19" s="73">
        <v>0</v>
      </c>
      <c r="AO19" s="74">
        <v>0</v>
      </c>
      <c r="AP19" s="75">
        <f ca="1">VLOOKUP($A19,'Y2020H2 Annual_Prices-Nominal'!$A$4:$AM$33,33,0)</f>
        <v>0</v>
      </c>
      <c r="AR19" s="67">
        <f t="shared" si="0"/>
        <v>9.3956521739130441</v>
      </c>
      <c r="AS19" s="68">
        <f t="shared" si="1"/>
        <v>8.1809954751131215</v>
      </c>
      <c r="AT19" s="68">
        <f t="shared" si="2"/>
        <v>8.2579185520362</v>
      </c>
      <c r="AU19" s="68">
        <f t="shared" si="3"/>
        <v>7.5714285714285712</v>
      </c>
      <c r="AV19" s="68">
        <f t="shared" si="4"/>
        <v>7.6638655462184868</v>
      </c>
      <c r="AW19" s="75">
        <f t="shared" si="5"/>
        <v>6.8764940239043835</v>
      </c>
      <c r="AY19" s="97">
        <v>114.595</v>
      </c>
      <c r="AZ19" s="75">
        <v>25</v>
      </c>
      <c r="BB19" s="69">
        <f ca="1">VLOOKUP($A19,'Y2020H2 Annual_Prices-Nominal'!$A$4:$AZ$33,41,0)</f>
        <v>11.416326990078121</v>
      </c>
      <c r="BD19" s="76">
        <f>VLOOKUP($A19,GDP!$A$8:$D$42,3,0)</f>
        <v>2.5070654124410608E-2</v>
      </c>
    </row>
    <row r="20" spans="1:56" ht="15" x14ac:dyDescent="0.25">
      <c r="A20" s="42">
        <f t="shared" si="6"/>
        <v>2022</v>
      </c>
      <c r="B20" s="63">
        <f t="shared" si="7"/>
        <v>44682</v>
      </c>
      <c r="C20" s="67">
        <v>25.86</v>
      </c>
      <c r="D20" s="68">
        <v>18.27</v>
      </c>
      <c r="E20" s="68">
        <v>22.92</v>
      </c>
      <c r="F20" s="68">
        <v>15.86</v>
      </c>
      <c r="G20" s="68">
        <v>23.03</v>
      </c>
      <c r="H20" s="68">
        <v>15.96</v>
      </c>
      <c r="I20" s="68">
        <v>17.72</v>
      </c>
      <c r="J20" s="68">
        <v>14.15</v>
      </c>
      <c r="K20" s="68">
        <v>17.75</v>
      </c>
      <c r="L20" s="68">
        <v>14.2</v>
      </c>
      <c r="M20" s="68">
        <v>16.97</v>
      </c>
      <c r="N20" s="75">
        <v>13.43</v>
      </c>
      <c r="P20" s="67">
        <v>62.02</v>
      </c>
      <c r="Q20" s="68">
        <v>62.02</v>
      </c>
      <c r="R20" s="68">
        <v>69.02</v>
      </c>
      <c r="S20" s="68">
        <v>62.02</v>
      </c>
      <c r="T20" s="68">
        <v>51.792000000000002</v>
      </c>
      <c r="U20" s="68">
        <v>54.378</v>
      </c>
      <c r="V20" s="68">
        <v>46.902000000000001</v>
      </c>
      <c r="W20" s="68">
        <v>12.686</v>
      </c>
      <c r="X20" s="68">
        <v>12.686</v>
      </c>
      <c r="Y20" s="75">
        <v>43.993000000000002</v>
      </c>
      <c r="AA20" s="67">
        <v>2.44</v>
      </c>
      <c r="AB20" s="68">
        <v>2.17</v>
      </c>
      <c r="AC20" s="68">
        <v>2.11</v>
      </c>
      <c r="AD20" s="68">
        <v>2.38</v>
      </c>
      <c r="AE20" s="68">
        <v>2.34</v>
      </c>
      <c r="AF20" s="68">
        <v>2.08</v>
      </c>
      <c r="AG20" s="68">
        <v>0.28017916513478192</v>
      </c>
      <c r="AI20" s="69">
        <f ca="1">VLOOKUP($A20,'Y2020H2 Annual_Prices-Nominal'!$A$4:$AM$33,28,0)</f>
        <v>2.3633333333333333</v>
      </c>
      <c r="AK20" s="70">
        <v>0</v>
      </c>
      <c r="AL20" s="71">
        <v>0</v>
      </c>
      <c r="AM20" s="72">
        <v>0</v>
      </c>
      <c r="AN20" s="73">
        <v>0</v>
      </c>
      <c r="AO20" s="74">
        <v>0</v>
      </c>
      <c r="AP20" s="75">
        <f ca="1">VLOOKUP($A20,'Y2020H2 Annual_Prices-Nominal'!$A$4:$AM$33,33,0)</f>
        <v>0</v>
      </c>
      <c r="AR20" s="67">
        <f t="shared" si="0"/>
        <v>11.91705069124424</v>
      </c>
      <c r="AS20" s="68">
        <f t="shared" si="1"/>
        <v>11.01923076923077</v>
      </c>
      <c r="AT20" s="68">
        <f t="shared" si="2"/>
        <v>11.072115384615385</v>
      </c>
      <c r="AU20" s="68">
        <f t="shared" si="3"/>
        <v>7.5726495726495724</v>
      </c>
      <c r="AV20" s="68">
        <f t="shared" si="4"/>
        <v>7.5854700854700861</v>
      </c>
      <c r="AW20" s="75">
        <f t="shared" si="5"/>
        <v>7.1302521008403357</v>
      </c>
      <c r="AY20" s="97">
        <v>114.595</v>
      </c>
      <c r="AZ20" s="75">
        <v>25</v>
      </c>
      <c r="BB20" s="69">
        <f ca="1">VLOOKUP($A20,'Y2020H2 Annual_Prices-Nominal'!$A$4:$AZ$33,41,0)</f>
        <v>11.416326990078121</v>
      </c>
      <c r="BD20" s="76">
        <f>VLOOKUP($A20,GDP!$A$8:$D$42,3,0)</f>
        <v>2.5070654124410608E-2</v>
      </c>
    </row>
    <row r="21" spans="1:56" ht="15" x14ac:dyDescent="0.25">
      <c r="A21" s="42">
        <f t="shared" si="6"/>
        <v>2022</v>
      </c>
      <c r="B21" s="63">
        <f t="shared" si="7"/>
        <v>44713</v>
      </c>
      <c r="C21" s="67">
        <v>28.7</v>
      </c>
      <c r="D21" s="68">
        <v>19.54</v>
      </c>
      <c r="E21" s="68">
        <v>26.59</v>
      </c>
      <c r="F21" s="68">
        <v>17.41</v>
      </c>
      <c r="G21" s="68">
        <v>26.67</v>
      </c>
      <c r="H21" s="68">
        <v>17.54</v>
      </c>
      <c r="I21" s="68">
        <v>19.53</v>
      </c>
      <c r="J21" s="68">
        <v>15.84</v>
      </c>
      <c r="K21" s="68">
        <v>19.53</v>
      </c>
      <c r="L21" s="68">
        <v>15.84</v>
      </c>
      <c r="M21" s="68">
        <v>18.760000000000002</v>
      </c>
      <c r="N21" s="75">
        <v>15.11</v>
      </c>
      <c r="P21" s="67">
        <v>62.257592412429901</v>
      </c>
      <c r="Q21" s="68">
        <v>62.257592412429901</v>
      </c>
      <c r="R21" s="68">
        <v>69.186162007629903</v>
      </c>
      <c r="S21" s="68">
        <v>62.257592412429901</v>
      </c>
      <c r="T21" s="68">
        <v>51.9155798422141</v>
      </c>
      <c r="U21" s="68">
        <v>54.5147467111385</v>
      </c>
      <c r="V21" s="68">
        <v>46.992858619679097</v>
      </c>
      <c r="W21" s="68">
        <v>12.716002046259501</v>
      </c>
      <c r="X21" s="68">
        <v>12.716002046259501</v>
      </c>
      <c r="Y21" s="75">
        <v>44.098174598419597</v>
      </c>
      <c r="AA21" s="67">
        <v>2.4500000000000002</v>
      </c>
      <c r="AB21" s="68">
        <v>2.15</v>
      </c>
      <c r="AC21" s="68">
        <v>2.09</v>
      </c>
      <c r="AD21" s="68">
        <v>2.36</v>
      </c>
      <c r="AE21" s="68">
        <v>2.37</v>
      </c>
      <c r="AF21" s="68">
        <v>2.04</v>
      </c>
      <c r="AG21" s="68">
        <v>0.28017916513478192</v>
      </c>
      <c r="AI21" s="69">
        <f ca="1">VLOOKUP($A21,'Y2020H2 Annual_Prices-Nominal'!$A$4:$AM$33,28,0)</f>
        <v>2.3633333333333333</v>
      </c>
      <c r="AK21" s="70">
        <v>0</v>
      </c>
      <c r="AL21" s="71">
        <v>0</v>
      </c>
      <c r="AM21" s="72">
        <v>0</v>
      </c>
      <c r="AN21" s="73">
        <v>0</v>
      </c>
      <c r="AO21" s="74">
        <v>0</v>
      </c>
      <c r="AP21" s="75">
        <f ca="1">VLOOKUP($A21,'Y2020H2 Annual_Prices-Nominal'!$A$4:$AM$33,33,0)</f>
        <v>0</v>
      </c>
      <c r="AR21" s="67">
        <f t="shared" si="0"/>
        <v>13.348837209302326</v>
      </c>
      <c r="AS21" s="68">
        <f t="shared" si="1"/>
        <v>13.034313725490195</v>
      </c>
      <c r="AT21" s="68">
        <f t="shared" si="2"/>
        <v>13.073529411764707</v>
      </c>
      <c r="AU21" s="68">
        <f t="shared" si="3"/>
        <v>8.2405063291139236</v>
      </c>
      <c r="AV21" s="68">
        <f t="shared" si="4"/>
        <v>8.2405063291139236</v>
      </c>
      <c r="AW21" s="75">
        <f t="shared" si="5"/>
        <v>7.9491525423728824</v>
      </c>
      <c r="AY21" s="97">
        <v>114.595</v>
      </c>
      <c r="AZ21" s="75">
        <v>25</v>
      </c>
      <c r="BB21" s="69">
        <f ca="1">VLOOKUP($A21,'Y2020H2 Annual_Prices-Nominal'!$A$4:$AZ$33,41,0)</f>
        <v>11.416326990078121</v>
      </c>
      <c r="BD21" s="76">
        <f>VLOOKUP($A21,GDP!$A$8:$D$42,3,0)</f>
        <v>2.5070654124410608E-2</v>
      </c>
    </row>
    <row r="22" spans="1:56" ht="15" x14ac:dyDescent="0.25">
      <c r="A22" s="42">
        <f t="shared" si="6"/>
        <v>2022</v>
      </c>
      <c r="B22" s="63">
        <f t="shared" si="7"/>
        <v>44743</v>
      </c>
      <c r="C22" s="67">
        <v>37.26</v>
      </c>
      <c r="D22" s="68">
        <v>23</v>
      </c>
      <c r="E22" s="68">
        <v>37.4</v>
      </c>
      <c r="F22" s="68">
        <v>22.89</v>
      </c>
      <c r="G22" s="68">
        <v>37.4</v>
      </c>
      <c r="H22" s="68">
        <v>23.03</v>
      </c>
      <c r="I22" s="68">
        <v>22.81</v>
      </c>
      <c r="J22" s="68">
        <v>18.02</v>
      </c>
      <c r="K22" s="68">
        <v>22.59</v>
      </c>
      <c r="L22" s="68">
        <v>17.98</v>
      </c>
      <c r="M22" s="68">
        <v>22.03</v>
      </c>
      <c r="N22" s="75">
        <v>17.260000000000002</v>
      </c>
      <c r="P22" s="67">
        <v>62.436</v>
      </c>
      <c r="Q22" s="68">
        <v>62.436</v>
      </c>
      <c r="R22" s="68">
        <v>69.38</v>
      </c>
      <c r="S22" s="68">
        <v>62.436</v>
      </c>
      <c r="T22" s="68">
        <v>52.024999999999999</v>
      </c>
      <c r="U22" s="68">
        <v>54.662999999999997</v>
      </c>
      <c r="V22" s="68">
        <v>47.027999999999999</v>
      </c>
      <c r="W22" s="68">
        <v>12.744</v>
      </c>
      <c r="X22" s="68">
        <v>12.744</v>
      </c>
      <c r="Y22" s="75">
        <v>44.192999999999998</v>
      </c>
      <c r="AA22" s="67">
        <v>2.5499999999999998</v>
      </c>
      <c r="AB22" s="68">
        <v>2.2999999999999998</v>
      </c>
      <c r="AC22" s="68">
        <v>2.23</v>
      </c>
      <c r="AD22" s="68">
        <v>2.52</v>
      </c>
      <c r="AE22" s="68">
        <v>2.5</v>
      </c>
      <c r="AF22" s="68">
        <v>2.1800000000000002</v>
      </c>
      <c r="AG22" s="68">
        <v>0.28017916513478192</v>
      </c>
      <c r="AI22" s="69">
        <f ca="1">VLOOKUP($A22,'Y2020H2 Annual_Prices-Nominal'!$A$4:$AM$33,28,0)</f>
        <v>2.3633333333333333</v>
      </c>
      <c r="AK22" s="70">
        <v>0</v>
      </c>
      <c r="AL22" s="71">
        <v>0</v>
      </c>
      <c r="AM22" s="72">
        <v>0</v>
      </c>
      <c r="AN22" s="73">
        <v>0</v>
      </c>
      <c r="AO22" s="74">
        <v>0</v>
      </c>
      <c r="AP22" s="75">
        <f ca="1">VLOOKUP($A22,'Y2020H2 Annual_Prices-Nominal'!$A$4:$AM$33,33,0)</f>
        <v>0</v>
      </c>
      <c r="AR22" s="67">
        <f t="shared" si="0"/>
        <v>16.2</v>
      </c>
      <c r="AS22" s="68">
        <f t="shared" si="1"/>
        <v>17.155963302752291</v>
      </c>
      <c r="AT22" s="68">
        <f t="shared" si="2"/>
        <v>17.155963302752291</v>
      </c>
      <c r="AU22" s="68">
        <f t="shared" si="3"/>
        <v>9.1239999999999988</v>
      </c>
      <c r="AV22" s="68">
        <f t="shared" si="4"/>
        <v>9.0359999999999996</v>
      </c>
      <c r="AW22" s="75">
        <f t="shared" si="5"/>
        <v>8.7420634920634921</v>
      </c>
      <c r="AY22" s="97">
        <v>114.595</v>
      </c>
      <c r="AZ22" s="75">
        <v>25</v>
      </c>
      <c r="BB22" s="69">
        <f ca="1">VLOOKUP($A22,'Y2020H2 Annual_Prices-Nominal'!$A$4:$AZ$33,41,0)</f>
        <v>11.416326990078121</v>
      </c>
      <c r="BD22" s="76">
        <f>VLOOKUP($A22,GDP!$A$8:$D$42,3,0)</f>
        <v>2.5070654124410608E-2</v>
      </c>
    </row>
    <row r="23" spans="1:56" ht="15" x14ac:dyDescent="0.25">
      <c r="A23" s="42">
        <f t="shared" si="6"/>
        <v>2022</v>
      </c>
      <c r="B23" s="63">
        <f t="shared" si="7"/>
        <v>44774</v>
      </c>
      <c r="C23" s="67">
        <v>34.36</v>
      </c>
      <c r="D23" s="68">
        <v>19.59</v>
      </c>
      <c r="E23" s="68">
        <v>33.869999999999997</v>
      </c>
      <c r="F23" s="68">
        <v>18.920000000000002</v>
      </c>
      <c r="G23" s="68">
        <v>33.61</v>
      </c>
      <c r="H23" s="68">
        <v>18.82</v>
      </c>
      <c r="I23" s="68">
        <v>24.8</v>
      </c>
      <c r="J23" s="68">
        <v>17.97</v>
      </c>
      <c r="K23" s="68">
        <v>24.78</v>
      </c>
      <c r="L23" s="68">
        <v>17.98</v>
      </c>
      <c r="M23" s="68">
        <v>23.97</v>
      </c>
      <c r="N23" s="75">
        <v>17.21</v>
      </c>
      <c r="P23" s="67">
        <v>62.615000000000002</v>
      </c>
      <c r="Q23" s="68">
        <v>62.615000000000002</v>
      </c>
      <c r="R23" s="68">
        <v>69.573999999999998</v>
      </c>
      <c r="S23" s="68">
        <v>62.615000000000002</v>
      </c>
      <c r="T23" s="68">
        <v>52.134999999999998</v>
      </c>
      <c r="U23" s="68">
        <v>54.811</v>
      </c>
      <c r="V23" s="68">
        <v>47.063000000000002</v>
      </c>
      <c r="W23" s="68">
        <v>12.772</v>
      </c>
      <c r="X23" s="68">
        <v>12.772</v>
      </c>
      <c r="Y23" s="75">
        <v>44.287999999999997</v>
      </c>
      <c r="AA23" s="67">
        <v>2.54</v>
      </c>
      <c r="AB23" s="68">
        <v>2.2799999999999998</v>
      </c>
      <c r="AC23" s="68">
        <v>2.21</v>
      </c>
      <c r="AD23" s="68">
        <v>2.5</v>
      </c>
      <c r="AE23" s="68">
        <v>2.5</v>
      </c>
      <c r="AF23" s="68">
        <v>2.1800000000000002</v>
      </c>
      <c r="AG23" s="68">
        <v>0.28017916513478192</v>
      </c>
      <c r="AI23" s="69">
        <f ca="1">VLOOKUP($A23,'Y2020H2 Annual_Prices-Nominal'!$A$4:$AM$33,28,0)</f>
        <v>2.3633333333333333</v>
      </c>
      <c r="AK23" s="70">
        <v>0</v>
      </c>
      <c r="AL23" s="71">
        <v>0</v>
      </c>
      <c r="AM23" s="72">
        <v>0</v>
      </c>
      <c r="AN23" s="73">
        <v>0</v>
      </c>
      <c r="AO23" s="74">
        <v>0</v>
      </c>
      <c r="AP23" s="75">
        <f ca="1">VLOOKUP($A23,'Y2020H2 Annual_Prices-Nominal'!$A$4:$AM$33,33,0)</f>
        <v>0</v>
      </c>
      <c r="AR23" s="67">
        <f t="shared" si="0"/>
        <v>15.070175438596491</v>
      </c>
      <c r="AS23" s="68">
        <f t="shared" si="1"/>
        <v>15.536697247706419</v>
      </c>
      <c r="AT23" s="68">
        <f t="shared" si="2"/>
        <v>15.417431192660549</v>
      </c>
      <c r="AU23" s="68">
        <f t="shared" si="3"/>
        <v>9.92</v>
      </c>
      <c r="AV23" s="68">
        <f t="shared" si="4"/>
        <v>9.9120000000000008</v>
      </c>
      <c r="AW23" s="75">
        <f t="shared" si="5"/>
        <v>9.5879999999999992</v>
      </c>
      <c r="AY23" s="97">
        <v>114.595</v>
      </c>
      <c r="AZ23" s="75">
        <v>25</v>
      </c>
      <c r="BB23" s="69">
        <f ca="1">VLOOKUP($A23,'Y2020H2 Annual_Prices-Nominal'!$A$4:$AZ$33,41,0)</f>
        <v>11.416326990078121</v>
      </c>
      <c r="BD23" s="76">
        <f>VLOOKUP($A23,GDP!$A$8:$D$42,3,0)</f>
        <v>2.5070654124410608E-2</v>
      </c>
    </row>
    <row r="24" spans="1:56" ht="15" x14ac:dyDescent="0.25">
      <c r="A24" s="42">
        <f t="shared" si="6"/>
        <v>2022</v>
      </c>
      <c r="B24" s="63">
        <f t="shared" si="7"/>
        <v>44805</v>
      </c>
      <c r="C24" s="67">
        <v>27.74</v>
      </c>
      <c r="D24" s="68">
        <v>18.16</v>
      </c>
      <c r="E24" s="68">
        <v>26.32</v>
      </c>
      <c r="F24" s="68">
        <v>17.670000000000002</v>
      </c>
      <c r="G24" s="68">
        <v>26.25</v>
      </c>
      <c r="H24" s="68">
        <v>17.63</v>
      </c>
      <c r="I24" s="68">
        <v>19.100000000000001</v>
      </c>
      <c r="J24" s="68">
        <v>16.27</v>
      </c>
      <c r="K24" s="68">
        <v>19.11</v>
      </c>
      <c r="L24" s="68">
        <v>16.28</v>
      </c>
      <c r="M24" s="68">
        <v>18.34</v>
      </c>
      <c r="N24" s="75">
        <v>15.53</v>
      </c>
      <c r="P24" s="67">
        <v>62.795000000000002</v>
      </c>
      <c r="Q24" s="68">
        <v>62.795000000000002</v>
      </c>
      <c r="R24" s="68">
        <v>69.769000000000005</v>
      </c>
      <c r="S24" s="68">
        <v>62.795000000000002</v>
      </c>
      <c r="T24" s="68">
        <v>52.244999999999997</v>
      </c>
      <c r="U24" s="68">
        <v>54.96</v>
      </c>
      <c r="V24" s="68">
        <v>47.097999999999999</v>
      </c>
      <c r="W24" s="68">
        <v>12.8</v>
      </c>
      <c r="X24" s="68">
        <v>12.8</v>
      </c>
      <c r="Y24" s="75">
        <v>44.383000000000003</v>
      </c>
      <c r="AA24" s="67">
        <v>2.48</v>
      </c>
      <c r="AB24" s="68">
        <v>1.98</v>
      </c>
      <c r="AC24" s="68">
        <v>1.92</v>
      </c>
      <c r="AD24" s="68">
        <v>2.19</v>
      </c>
      <c r="AE24" s="68">
        <v>2.38</v>
      </c>
      <c r="AF24" s="68">
        <v>2.1</v>
      </c>
      <c r="AG24" s="68">
        <v>0.28017916513478192</v>
      </c>
      <c r="AI24" s="69">
        <f ca="1">VLOOKUP($A24,'Y2020H2 Annual_Prices-Nominal'!$A$4:$AM$33,28,0)</f>
        <v>2.3633333333333333</v>
      </c>
      <c r="AK24" s="70">
        <v>0</v>
      </c>
      <c r="AL24" s="71">
        <v>0</v>
      </c>
      <c r="AM24" s="72">
        <v>0</v>
      </c>
      <c r="AN24" s="73">
        <v>0</v>
      </c>
      <c r="AO24" s="74">
        <v>0</v>
      </c>
      <c r="AP24" s="75">
        <f ca="1">VLOOKUP($A24,'Y2020H2 Annual_Prices-Nominal'!$A$4:$AM$33,33,0)</f>
        <v>0</v>
      </c>
      <c r="AR24" s="67">
        <f t="shared" si="0"/>
        <v>14.010101010101009</v>
      </c>
      <c r="AS24" s="68">
        <f t="shared" si="1"/>
        <v>12.533333333333333</v>
      </c>
      <c r="AT24" s="68">
        <f t="shared" si="2"/>
        <v>12.5</v>
      </c>
      <c r="AU24" s="68">
        <f t="shared" si="3"/>
        <v>8.0252100840336151</v>
      </c>
      <c r="AV24" s="68">
        <f t="shared" si="4"/>
        <v>8.0294117647058822</v>
      </c>
      <c r="AW24" s="75">
        <f t="shared" si="5"/>
        <v>8.3744292237442917</v>
      </c>
      <c r="AY24" s="97">
        <v>114.595</v>
      </c>
      <c r="AZ24" s="75">
        <v>25</v>
      </c>
      <c r="BB24" s="69">
        <f ca="1">VLOOKUP($A24,'Y2020H2 Annual_Prices-Nominal'!$A$4:$AZ$33,41,0)</f>
        <v>11.416326990078121</v>
      </c>
      <c r="BD24" s="76">
        <f>VLOOKUP($A24,GDP!$A$8:$D$42,3,0)</f>
        <v>2.5070654124410608E-2</v>
      </c>
    </row>
    <row r="25" spans="1:56" ht="15" x14ac:dyDescent="0.25">
      <c r="A25" s="42">
        <f t="shared" si="6"/>
        <v>2022</v>
      </c>
      <c r="B25" s="63">
        <f t="shared" si="7"/>
        <v>44835</v>
      </c>
      <c r="C25" s="67">
        <v>23.3</v>
      </c>
      <c r="D25" s="68">
        <v>17.47</v>
      </c>
      <c r="E25" s="68">
        <v>20.059999999999999</v>
      </c>
      <c r="F25" s="68">
        <v>15.48</v>
      </c>
      <c r="G25" s="68">
        <v>20.23</v>
      </c>
      <c r="H25" s="68">
        <v>15.55</v>
      </c>
      <c r="I25" s="68">
        <v>19.12</v>
      </c>
      <c r="J25" s="68">
        <v>14.01</v>
      </c>
      <c r="K25" s="68">
        <v>19.27</v>
      </c>
      <c r="L25" s="68">
        <v>14.06</v>
      </c>
      <c r="M25" s="68">
        <v>18.350000000000001</v>
      </c>
      <c r="N25" s="75">
        <v>13.29</v>
      </c>
      <c r="P25" s="67">
        <v>62.975000000000001</v>
      </c>
      <c r="Q25" s="68">
        <v>62.975000000000001</v>
      </c>
      <c r="R25" s="68">
        <v>69.963999999999999</v>
      </c>
      <c r="S25" s="68">
        <v>62.975000000000001</v>
      </c>
      <c r="T25" s="68">
        <v>52.356000000000002</v>
      </c>
      <c r="U25" s="68">
        <v>55.109000000000002</v>
      </c>
      <c r="V25" s="68">
        <v>47.133000000000003</v>
      </c>
      <c r="W25" s="68">
        <v>12.829000000000001</v>
      </c>
      <c r="X25" s="68">
        <v>12.829000000000001</v>
      </c>
      <c r="Y25" s="75">
        <v>44.478999999999999</v>
      </c>
      <c r="AA25" s="67">
        <v>2.54</v>
      </c>
      <c r="AB25" s="68">
        <v>2.13</v>
      </c>
      <c r="AC25" s="68">
        <v>2.0699999999999998</v>
      </c>
      <c r="AD25" s="68">
        <v>2.34</v>
      </c>
      <c r="AE25" s="68">
        <v>2.4700000000000002</v>
      </c>
      <c r="AF25" s="68">
        <v>2.14</v>
      </c>
      <c r="AG25" s="68">
        <v>0.28017916513478192</v>
      </c>
      <c r="AI25" s="69">
        <f ca="1">VLOOKUP($A25,'Y2020H2 Annual_Prices-Nominal'!$A$4:$AM$33,28,0)</f>
        <v>2.3633333333333333</v>
      </c>
      <c r="AK25" s="70">
        <v>0</v>
      </c>
      <c r="AL25" s="71">
        <v>0</v>
      </c>
      <c r="AM25" s="72">
        <v>0</v>
      </c>
      <c r="AN25" s="73">
        <v>0</v>
      </c>
      <c r="AO25" s="74">
        <v>0</v>
      </c>
      <c r="AP25" s="75">
        <f ca="1">VLOOKUP($A25,'Y2020H2 Annual_Prices-Nominal'!$A$4:$AM$33,33,0)</f>
        <v>0</v>
      </c>
      <c r="AR25" s="67">
        <f t="shared" si="0"/>
        <v>10.938967136150236</v>
      </c>
      <c r="AS25" s="68">
        <f t="shared" si="1"/>
        <v>9.3738317757009337</v>
      </c>
      <c r="AT25" s="68">
        <f t="shared" si="2"/>
        <v>9.4532710280373831</v>
      </c>
      <c r="AU25" s="68">
        <f t="shared" si="3"/>
        <v>7.7408906882591095</v>
      </c>
      <c r="AV25" s="68">
        <f t="shared" si="4"/>
        <v>7.8016194331983799</v>
      </c>
      <c r="AW25" s="75">
        <f t="shared" si="5"/>
        <v>7.8418803418803433</v>
      </c>
      <c r="AY25" s="97">
        <v>114.595</v>
      </c>
      <c r="AZ25" s="75">
        <v>25</v>
      </c>
      <c r="BB25" s="69">
        <f ca="1">VLOOKUP($A25,'Y2020H2 Annual_Prices-Nominal'!$A$4:$AZ$33,41,0)</f>
        <v>11.416326990078121</v>
      </c>
      <c r="BD25" s="76">
        <f>VLOOKUP($A25,GDP!$A$8:$D$42,3,0)</f>
        <v>2.5070654124410608E-2</v>
      </c>
    </row>
    <row r="26" spans="1:56" ht="15" x14ac:dyDescent="0.25">
      <c r="A26" s="42">
        <f t="shared" si="6"/>
        <v>2022</v>
      </c>
      <c r="B26" s="63">
        <f t="shared" si="7"/>
        <v>44866</v>
      </c>
      <c r="C26" s="67">
        <v>24.75</v>
      </c>
      <c r="D26" s="68">
        <v>21</v>
      </c>
      <c r="E26" s="68">
        <v>21.17</v>
      </c>
      <c r="F26" s="68">
        <v>17.78</v>
      </c>
      <c r="G26" s="68">
        <v>21.38</v>
      </c>
      <c r="H26" s="68">
        <v>17.940000000000001</v>
      </c>
      <c r="I26" s="68">
        <v>19.93</v>
      </c>
      <c r="J26" s="68">
        <v>16.98</v>
      </c>
      <c r="K26" s="68">
        <v>19.95</v>
      </c>
      <c r="L26" s="68">
        <v>17</v>
      </c>
      <c r="M26" s="68">
        <v>19.16</v>
      </c>
      <c r="N26" s="75">
        <v>16.23</v>
      </c>
      <c r="P26" s="67">
        <v>63.155999999999999</v>
      </c>
      <c r="Q26" s="68">
        <v>63.155999999999999</v>
      </c>
      <c r="R26" s="68">
        <v>70.16</v>
      </c>
      <c r="S26" s="68">
        <v>63.155999999999999</v>
      </c>
      <c r="T26" s="68">
        <v>52.466999999999999</v>
      </c>
      <c r="U26" s="68">
        <v>55.259</v>
      </c>
      <c r="V26" s="68">
        <v>47.167999999999999</v>
      </c>
      <c r="W26" s="68">
        <v>12.858000000000001</v>
      </c>
      <c r="X26" s="68">
        <v>12.858000000000001</v>
      </c>
      <c r="Y26" s="75">
        <v>44.575000000000003</v>
      </c>
      <c r="AA26" s="67">
        <v>2.78</v>
      </c>
      <c r="AB26" s="68">
        <v>2.48</v>
      </c>
      <c r="AC26" s="68">
        <v>2.41</v>
      </c>
      <c r="AD26" s="68">
        <v>2.77</v>
      </c>
      <c r="AE26" s="68">
        <v>2.7</v>
      </c>
      <c r="AF26" s="68">
        <v>2.5</v>
      </c>
      <c r="AG26" s="68">
        <v>0.28017916513478192</v>
      </c>
      <c r="AI26" s="69">
        <f ca="1">VLOOKUP($A26,'Y2020H2 Annual_Prices-Nominal'!$A$4:$AM$33,28,0)</f>
        <v>2.3633333333333333</v>
      </c>
      <c r="AK26" s="70">
        <v>0</v>
      </c>
      <c r="AL26" s="71">
        <v>0</v>
      </c>
      <c r="AM26" s="72">
        <v>0</v>
      </c>
      <c r="AN26" s="73">
        <v>0</v>
      </c>
      <c r="AO26" s="74">
        <v>0</v>
      </c>
      <c r="AP26" s="75">
        <f ca="1">VLOOKUP($A26,'Y2020H2 Annual_Prices-Nominal'!$A$4:$AM$33,33,0)</f>
        <v>0</v>
      </c>
      <c r="AR26" s="67">
        <f t="shared" si="0"/>
        <v>9.9798387096774199</v>
      </c>
      <c r="AS26" s="68">
        <f t="shared" si="1"/>
        <v>8.468</v>
      </c>
      <c r="AT26" s="68">
        <f t="shared" si="2"/>
        <v>8.5519999999999996</v>
      </c>
      <c r="AU26" s="68">
        <f t="shared" si="3"/>
        <v>7.3814814814814813</v>
      </c>
      <c r="AV26" s="68">
        <f t="shared" si="4"/>
        <v>7.3888888888888884</v>
      </c>
      <c r="AW26" s="75">
        <f t="shared" si="5"/>
        <v>6.9169675090252705</v>
      </c>
      <c r="AY26" s="97">
        <v>114.595</v>
      </c>
      <c r="AZ26" s="75">
        <v>25</v>
      </c>
      <c r="BB26" s="69">
        <f ca="1">VLOOKUP($A26,'Y2020H2 Annual_Prices-Nominal'!$A$4:$AZ$33,41,0)</f>
        <v>11.416326990078121</v>
      </c>
      <c r="BD26" s="76">
        <f>VLOOKUP($A26,GDP!$A$8:$D$42,3,0)</f>
        <v>2.5070654124410608E-2</v>
      </c>
    </row>
    <row r="27" spans="1:56" ht="15.75" thickBot="1" x14ac:dyDescent="0.3">
      <c r="A27" s="42">
        <f t="shared" si="6"/>
        <v>2022</v>
      </c>
      <c r="B27" s="63">
        <f t="shared" si="7"/>
        <v>44896</v>
      </c>
      <c r="C27" s="67">
        <v>25.6</v>
      </c>
      <c r="D27" s="68">
        <v>22.73</v>
      </c>
      <c r="E27" s="68">
        <v>21.42</v>
      </c>
      <c r="F27" s="68">
        <v>18.82</v>
      </c>
      <c r="G27" s="68">
        <v>21.59</v>
      </c>
      <c r="H27" s="68">
        <v>18.77</v>
      </c>
      <c r="I27" s="68">
        <v>20.93</v>
      </c>
      <c r="J27" s="68">
        <v>19.62</v>
      </c>
      <c r="K27" s="68">
        <v>20.95</v>
      </c>
      <c r="L27" s="68">
        <v>19.63</v>
      </c>
      <c r="M27" s="68">
        <v>20.149999999999999</v>
      </c>
      <c r="N27" s="75">
        <v>18.850000000000001</v>
      </c>
      <c r="P27" s="67">
        <v>63.337000000000003</v>
      </c>
      <c r="Q27" s="68">
        <v>63.337000000000003</v>
      </c>
      <c r="R27" s="68">
        <v>70.355999999999995</v>
      </c>
      <c r="S27" s="68">
        <v>63.337000000000003</v>
      </c>
      <c r="T27" s="68">
        <v>52.578000000000003</v>
      </c>
      <c r="U27" s="68">
        <v>55.408999999999999</v>
      </c>
      <c r="V27" s="68">
        <v>47.203000000000003</v>
      </c>
      <c r="W27" s="68">
        <v>12.887</v>
      </c>
      <c r="X27" s="68">
        <v>12.887</v>
      </c>
      <c r="Y27" s="75">
        <v>44.670999999999999</v>
      </c>
      <c r="AA27" s="67">
        <v>2.94</v>
      </c>
      <c r="AB27" s="68">
        <v>2.72</v>
      </c>
      <c r="AC27" s="68">
        <v>2.66</v>
      </c>
      <c r="AD27" s="68">
        <v>3.02</v>
      </c>
      <c r="AE27" s="68">
        <v>2.88</v>
      </c>
      <c r="AF27" s="68">
        <v>2.72</v>
      </c>
      <c r="AG27" s="68">
        <v>0.28017916513478192</v>
      </c>
      <c r="AI27" s="69">
        <f ca="1">VLOOKUP($A27,'Y2020H2 Annual_Prices-Nominal'!$A$4:$AM$33,28,0)</f>
        <v>2.3633333333333333</v>
      </c>
      <c r="AK27" s="70">
        <v>0</v>
      </c>
      <c r="AL27" s="71">
        <v>0</v>
      </c>
      <c r="AM27" s="72">
        <v>0</v>
      </c>
      <c r="AN27" s="73">
        <v>0</v>
      </c>
      <c r="AO27" s="74">
        <v>0</v>
      </c>
      <c r="AP27" s="75">
        <f ca="1">VLOOKUP($A27,'Y2020H2 Annual_Prices-Nominal'!$A$4:$AM$33,33,0)</f>
        <v>0</v>
      </c>
      <c r="AR27" s="67">
        <f t="shared" si="0"/>
        <v>9.4117647058823533</v>
      </c>
      <c r="AS27" s="68">
        <f t="shared" si="1"/>
        <v>7.875</v>
      </c>
      <c r="AT27" s="68">
        <f t="shared" si="2"/>
        <v>7.9374999999999991</v>
      </c>
      <c r="AU27" s="68">
        <f t="shared" si="3"/>
        <v>7.2673611111111116</v>
      </c>
      <c r="AV27" s="68">
        <f t="shared" si="4"/>
        <v>7.2743055555555554</v>
      </c>
      <c r="AW27" s="75">
        <f t="shared" si="5"/>
        <v>6.6721854304635757</v>
      </c>
      <c r="AY27" s="97">
        <v>114.595</v>
      </c>
      <c r="AZ27" s="75">
        <v>25</v>
      </c>
      <c r="BB27" s="69">
        <f ca="1">VLOOKUP($A27,'Y2020H2 Annual_Prices-Nominal'!$A$4:$AZ$33,41,0)</f>
        <v>11.416326990078121</v>
      </c>
      <c r="BD27" s="76">
        <f>VLOOKUP($A27,GDP!$A$8:$D$42,3,0)</f>
        <v>2.5070654124410608E-2</v>
      </c>
    </row>
    <row r="28" spans="1:56" ht="15" x14ac:dyDescent="0.25">
      <c r="A28" s="42">
        <f t="shared" si="6"/>
        <v>2023</v>
      </c>
      <c r="B28" s="63">
        <f t="shared" si="7"/>
        <v>44927</v>
      </c>
      <c r="C28" s="64">
        <v>29.46</v>
      </c>
      <c r="D28" s="65">
        <v>25.47</v>
      </c>
      <c r="E28" s="65">
        <v>23.95</v>
      </c>
      <c r="F28" s="65">
        <v>20.28</v>
      </c>
      <c r="G28" s="65">
        <v>23.83</v>
      </c>
      <c r="H28" s="65">
        <v>20.100000000000001</v>
      </c>
      <c r="I28" s="65">
        <v>23.09</v>
      </c>
      <c r="J28" s="65">
        <v>21.24</v>
      </c>
      <c r="K28" s="65">
        <v>23.09</v>
      </c>
      <c r="L28" s="65">
        <v>21.24</v>
      </c>
      <c r="M28" s="65">
        <v>22.26</v>
      </c>
      <c r="N28" s="66">
        <v>20.43</v>
      </c>
      <c r="P28" s="64">
        <v>63.518999999999998</v>
      </c>
      <c r="Q28" s="65">
        <v>63.518999999999998</v>
      </c>
      <c r="R28" s="65">
        <v>70.552999999999997</v>
      </c>
      <c r="S28" s="65">
        <v>63.518999999999998</v>
      </c>
      <c r="T28" s="65">
        <v>52.689</v>
      </c>
      <c r="U28" s="65">
        <v>55.558999999999997</v>
      </c>
      <c r="V28" s="65">
        <v>47.238</v>
      </c>
      <c r="W28" s="65">
        <v>12.916</v>
      </c>
      <c r="X28" s="65">
        <v>12.916</v>
      </c>
      <c r="Y28" s="66">
        <v>44.767000000000003</v>
      </c>
      <c r="AA28" s="67">
        <v>3.23</v>
      </c>
      <c r="AB28" s="68">
        <v>3.17</v>
      </c>
      <c r="AC28" s="68">
        <v>3.06</v>
      </c>
      <c r="AD28" s="68">
        <v>3.48</v>
      </c>
      <c r="AE28" s="68">
        <v>3.15</v>
      </c>
      <c r="AF28" s="68">
        <v>3.04</v>
      </c>
      <c r="AG28" s="68">
        <v>0.28572669989994848</v>
      </c>
      <c r="AI28" s="69">
        <f ca="1">VLOOKUP($A28,'Y2020H2 Annual_Prices-Nominal'!$A$4:$AM$33,28,0)</f>
        <v>2.4175000000000004</v>
      </c>
      <c r="AK28" s="70">
        <v>0</v>
      </c>
      <c r="AL28" s="71">
        <v>0</v>
      </c>
      <c r="AM28" s="72">
        <v>0</v>
      </c>
      <c r="AN28" s="73">
        <v>0</v>
      </c>
      <c r="AO28" s="74">
        <v>0</v>
      </c>
      <c r="AP28" s="75">
        <f ca="1">VLOOKUP($A28,'Y2020H2 Annual_Prices-Nominal'!$A$4:$AM$33,33,0)</f>
        <v>0</v>
      </c>
      <c r="AR28" s="67">
        <f t="shared" si="0"/>
        <v>9.2933753943217674</v>
      </c>
      <c r="AS28" s="68">
        <f t="shared" si="1"/>
        <v>7.8782894736842106</v>
      </c>
      <c r="AT28" s="68">
        <f t="shared" si="2"/>
        <v>7.8388157894736832</v>
      </c>
      <c r="AU28" s="68">
        <f t="shared" si="3"/>
        <v>7.3301587301587308</v>
      </c>
      <c r="AV28" s="68">
        <f t="shared" si="4"/>
        <v>7.3301587301587308</v>
      </c>
      <c r="AW28" s="75">
        <f t="shared" si="5"/>
        <v>6.3965517241379315</v>
      </c>
      <c r="AY28" s="97">
        <v>89.19</v>
      </c>
      <c r="AZ28" s="75">
        <v>25</v>
      </c>
      <c r="BB28" s="69">
        <f ca="1">VLOOKUP($A28,'Y2020H2 Annual_Prices-Nominal'!$A$4:$AZ$33,41,0)</f>
        <v>11.734186782524489</v>
      </c>
      <c r="BD28" s="76">
        <f>VLOOKUP($A28,GDP!$A$8:$D$42,3,0)</f>
        <v>2.4337473451759684E-2</v>
      </c>
    </row>
    <row r="29" spans="1:56" ht="15" x14ac:dyDescent="0.25">
      <c r="A29" s="42">
        <f t="shared" si="6"/>
        <v>2023</v>
      </c>
      <c r="B29" s="63">
        <f t="shared" si="7"/>
        <v>44958</v>
      </c>
      <c r="C29" s="67">
        <v>25.54</v>
      </c>
      <c r="D29" s="68">
        <v>24.08</v>
      </c>
      <c r="E29" s="68">
        <v>21.99</v>
      </c>
      <c r="F29" s="68">
        <v>19.41</v>
      </c>
      <c r="G29" s="68">
        <v>21.92</v>
      </c>
      <c r="H29" s="68">
        <v>19.25</v>
      </c>
      <c r="I29" s="68">
        <v>23.08</v>
      </c>
      <c r="J29" s="68">
        <v>19.41</v>
      </c>
      <c r="K29" s="68">
        <v>23.08</v>
      </c>
      <c r="L29" s="68">
        <v>19.41</v>
      </c>
      <c r="M29" s="68">
        <v>22.26</v>
      </c>
      <c r="N29" s="75">
        <v>18.63</v>
      </c>
      <c r="P29" s="67">
        <v>63.701000000000001</v>
      </c>
      <c r="Q29" s="68">
        <v>63.701000000000001</v>
      </c>
      <c r="R29" s="68">
        <v>70.75</v>
      </c>
      <c r="S29" s="68">
        <v>63.701000000000001</v>
      </c>
      <c r="T29" s="68">
        <v>52.801000000000002</v>
      </c>
      <c r="U29" s="68">
        <v>55.71</v>
      </c>
      <c r="V29" s="68">
        <v>47.273000000000003</v>
      </c>
      <c r="W29" s="68">
        <v>12.945</v>
      </c>
      <c r="X29" s="68">
        <v>12.945</v>
      </c>
      <c r="Y29" s="75">
        <v>44.863</v>
      </c>
      <c r="AA29" s="67">
        <v>3.13</v>
      </c>
      <c r="AB29" s="68">
        <v>3.05</v>
      </c>
      <c r="AC29" s="68">
        <v>2.92</v>
      </c>
      <c r="AD29" s="68">
        <v>3.36</v>
      </c>
      <c r="AE29" s="68">
        <v>3.09</v>
      </c>
      <c r="AF29" s="68">
        <v>2.94</v>
      </c>
      <c r="AG29" s="68">
        <v>0.28572669989994848</v>
      </c>
      <c r="AI29" s="69">
        <f ca="1">VLOOKUP($A29,'Y2020H2 Annual_Prices-Nominal'!$A$4:$AM$33,28,0)</f>
        <v>2.4175000000000004</v>
      </c>
      <c r="AK29" s="70">
        <v>0</v>
      </c>
      <c r="AL29" s="71">
        <v>0</v>
      </c>
      <c r="AM29" s="72">
        <v>0</v>
      </c>
      <c r="AN29" s="73">
        <v>0</v>
      </c>
      <c r="AO29" s="74">
        <v>0</v>
      </c>
      <c r="AP29" s="75">
        <f ca="1">VLOOKUP($A29,'Y2020H2 Annual_Prices-Nominal'!$A$4:$AM$33,33,0)</f>
        <v>0</v>
      </c>
      <c r="AR29" s="67">
        <f t="shared" si="0"/>
        <v>8.3737704918032794</v>
      </c>
      <c r="AS29" s="68">
        <f t="shared" si="1"/>
        <v>7.4795918367346932</v>
      </c>
      <c r="AT29" s="68">
        <f t="shared" si="2"/>
        <v>7.4557823129251704</v>
      </c>
      <c r="AU29" s="68">
        <f t="shared" si="3"/>
        <v>7.4692556634304204</v>
      </c>
      <c r="AV29" s="68">
        <f t="shared" si="4"/>
        <v>7.4692556634304204</v>
      </c>
      <c r="AW29" s="75">
        <f t="shared" si="5"/>
        <v>6.6250000000000009</v>
      </c>
      <c r="AY29" s="97">
        <v>89.19</v>
      </c>
      <c r="AZ29" s="75">
        <v>25</v>
      </c>
      <c r="BB29" s="69">
        <f ca="1">VLOOKUP($A29,'Y2020H2 Annual_Prices-Nominal'!$A$4:$AZ$33,41,0)</f>
        <v>11.734186782524489</v>
      </c>
      <c r="BD29" s="76">
        <f>VLOOKUP($A29,GDP!$A$8:$D$42,3,0)</f>
        <v>2.4337473451759684E-2</v>
      </c>
    </row>
    <row r="30" spans="1:56" ht="15" x14ac:dyDescent="0.25">
      <c r="A30" s="42">
        <f t="shared" si="6"/>
        <v>2023</v>
      </c>
      <c r="B30" s="63">
        <f t="shared" si="7"/>
        <v>44986</v>
      </c>
      <c r="C30" s="67">
        <v>24.51</v>
      </c>
      <c r="D30" s="68">
        <v>21.49</v>
      </c>
      <c r="E30" s="68">
        <v>20.22</v>
      </c>
      <c r="F30" s="68">
        <v>16.21</v>
      </c>
      <c r="G30" s="68">
        <v>20.37</v>
      </c>
      <c r="H30" s="68">
        <v>16.13</v>
      </c>
      <c r="I30" s="68">
        <v>21.16</v>
      </c>
      <c r="J30" s="68">
        <v>15.82</v>
      </c>
      <c r="K30" s="68">
        <v>21.26</v>
      </c>
      <c r="L30" s="68">
        <v>15.83</v>
      </c>
      <c r="M30" s="68">
        <v>20.36</v>
      </c>
      <c r="N30" s="75">
        <v>15.07</v>
      </c>
      <c r="P30" s="67">
        <v>63.884</v>
      </c>
      <c r="Q30" s="68">
        <v>63.884</v>
      </c>
      <c r="R30" s="68">
        <v>70.947999999999993</v>
      </c>
      <c r="S30" s="68">
        <v>63.884</v>
      </c>
      <c r="T30" s="68">
        <v>52.912999999999997</v>
      </c>
      <c r="U30" s="68">
        <v>55.860999999999997</v>
      </c>
      <c r="V30" s="68">
        <v>47.308</v>
      </c>
      <c r="W30" s="68">
        <v>12.974</v>
      </c>
      <c r="X30" s="68">
        <v>12.974</v>
      </c>
      <c r="Y30" s="75">
        <v>44.96</v>
      </c>
      <c r="AA30" s="67">
        <v>2.87</v>
      </c>
      <c r="AB30" s="68">
        <v>2.72</v>
      </c>
      <c r="AC30" s="68">
        <v>2.66</v>
      </c>
      <c r="AD30" s="68">
        <v>3.02</v>
      </c>
      <c r="AE30" s="68">
        <v>2.77</v>
      </c>
      <c r="AF30" s="68">
        <v>2.58</v>
      </c>
      <c r="AG30" s="68">
        <v>0.28572669989994848</v>
      </c>
      <c r="AI30" s="69">
        <f ca="1">VLOOKUP($A30,'Y2020H2 Annual_Prices-Nominal'!$A$4:$AM$33,28,0)</f>
        <v>2.4175000000000004</v>
      </c>
      <c r="AK30" s="70">
        <v>0</v>
      </c>
      <c r="AL30" s="71">
        <v>0</v>
      </c>
      <c r="AM30" s="72">
        <v>0</v>
      </c>
      <c r="AN30" s="73">
        <v>0</v>
      </c>
      <c r="AO30" s="74">
        <v>0</v>
      </c>
      <c r="AP30" s="75">
        <f ca="1">VLOOKUP($A30,'Y2020H2 Annual_Prices-Nominal'!$A$4:$AM$33,33,0)</f>
        <v>0</v>
      </c>
      <c r="AR30" s="67">
        <f t="shared" si="0"/>
        <v>9.0110294117647065</v>
      </c>
      <c r="AS30" s="68">
        <f t="shared" si="1"/>
        <v>7.8372093023255811</v>
      </c>
      <c r="AT30" s="68">
        <f t="shared" si="2"/>
        <v>7.8953488372093021</v>
      </c>
      <c r="AU30" s="68">
        <f t="shared" si="3"/>
        <v>7.6389891696750905</v>
      </c>
      <c r="AV30" s="68">
        <f t="shared" si="4"/>
        <v>7.6750902527075819</v>
      </c>
      <c r="AW30" s="75">
        <f t="shared" si="5"/>
        <v>6.7417218543046351</v>
      </c>
      <c r="AY30" s="97">
        <v>89.19</v>
      </c>
      <c r="AZ30" s="75">
        <v>25</v>
      </c>
      <c r="BB30" s="69">
        <f ca="1">VLOOKUP($A30,'Y2020H2 Annual_Prices-Nominal'!$A$4:$AZ$33,41,0)</f>
        <v>11.734186782524489</v>
      </c>
      <c r="BD30" s="76">
        <f>VLOOKUP($A30,GDP!$A$8:$D$42,3,0)</f>
        <v>2.4337473451759684E-2</v>
      </c>
    </row>
    <row r="31" spans="1:56" ht="15" x14ac:dyDescent="0.25">
      <c r="A31" s="42">
        <f t="shared" si="6"/>
        <v>2023</v>
      </c>
      <c r="B31" s="63">
        <f t="shared" si="7"/>
        <v>45017</v>
      </c>
      <c r="C31" s="67">
        <v>21.79</v>
      </c>
      <c r="D31" s="68">
        <v>18.68</v>
      </c>
      <c r="E31" s="68">
        <v>18.600000000000001</v>
      </c>
      <c r="F31" s="68">
        <v>15.07</v>
      </c>
      <c r="G31" s="68">
        <v>18.78</v>
      </c>
      <c r="H31" s="68">
        <v>15.15</v>
      </c>
      <c r="I31" s="68">
        <v>18.84</v>
      </c>
      <c r="J31" s="68">
        <v>13.95</v>
      </c>
      <c r="K31" s="68">
        <v>19.07</v>
      </c>
      <c r="L31" s="68">
        <v>14.12</v>
      </c>
      <c r="M31" s="68">
        <v>18.059999999999999</v>
      </c>
      <c r="N31" s="75">
        <v>13.22</v>
      </c>
      <c r="P31" s="67">
        <v>64.066999999999993</v>
      </c>
      <c r="Q31" s="68">
        <v>64.066999999999993</v>
      </c>
      <c r="R31" s="68">
        <v>71.147000000000006</v>
      </c>
      <c r="S31" s="68">
        <v>64.066999999999993</v>
      </c>
      <c r="T31" s="68">
        <v>53.024999999999999</v>
      </c>
      <c r="U31" s="68">
        <v>56.012999999999998</v>
      </c>
      <c r="V31" s="68">
        <v>47.343000000000004</v>
      </c>
      <c r="W31" s="68">
        <v>13.003</v>
      </c>
      <c r="X31" s="68">
        <v>13.003</v>
      </c>
      <c r="Y31" s="75">
        <v>45.057000000000002</v>
      </c>
      <c r="AA31" s="67">
        <v>2.61</v>
      </c>
      <c r="AB31" s="68">
        <v>2.39</v>
      </c>
      <c r="AC31" s="68">
        <v>2.3199999999999998</v>
      </c>
      <c r="AD31" s="68">
        <v>2.61</v>
      </c>
      <c r="AE31" s="68">
        <v>2.5</v>
      </c>
      <c r="AF31" s="68">
        <v>2.23</v>
      </c>
      <c r="AG31" s="68">
        <v>0.28572669989994848</v>
      </c>
      <c r="AI31" s="69">
        <f ca="1">VLOOKUP($A31,'Y2020H2 Annual_Prices-Nominal'!$A$4:$AM$33,28,0)</f>
        <v>2.4175000000000004</v>
      </c>
      <c r="AK31" s="70">
        <v>0</v>
      </c>
      <c r="AL31" s="71">
        <v>0</v>
      </c>
      <c r="AM31" s="72">
        <v>0</v>
      </c>
      <c r="AN31" s="73">
        <v>0</v>
      </c>
      <c r="AO31" s="74">
        <v>0</v>
      </c>
      <c r="AP31" s="75">
        <f ca="1">VLOOKUP($A31,'Y2020H2 Annual_Prices-Nominal'!$A$4:$AM$33,33,0)</f>
        <v>0</v>
      </c>
      <c r="AR31" s="67">
        <f t="shared" si="0"/>
        <v>9.1171548117154799</v>
      </c>
      <c r="AS31" s="68">
        <f t="shared" si="1"/>
        <v>8.3408071748878925</v>
      </c>
      <c r="AT31" s="68">
        <f t="shared" si="2"/>
        <v>8.4215246636771308</v>
      </c>
      <c r="AU31" s="68">
        <f t="shared" si="3"/>
        <v>7.5359999999999996</v>
      </c>
      <c r="AV31" s="68">
        <f t="shared" si="4"/>
        <v>7.6280000000000001</v>
      </c>
      <c r="AW31" s="75">
        <f t="shared" si="5"/>
        <v>6.9195402298850572</v>
      </c>
      <c r="AY31" s="97">
        <v>89.19</v>
      </c>
      <c r="AZ31" s="75">
        <v>25</v>
      </c>
      <c r="BB31" s="69">
        <f ca="1">VLOOKUP($A31,'Y2020H2 Annual_Prices-Nominal'!$A$4:$AZ$33,41,0)</f>
        <v>11.734186782524489</v>
      </c>
      <c r="BD31" s="76">
        <f>VLOOKUP($A31,GDP!$A$8:$D$42,3,0)</f>
        <v>2.4337473451759684E-2</v>
      </c>
    </row>
    <row r="32" spans="1:56" ht="15" x14ac:dyDescent="0.25">
      <c r="A32" s="42">
        <f t="shared" si="6"/>
        <v>2023</v>
      </c>
      <c r="B32" s="63">
        <f t="shared" si="7"/>
        <v>45047</v>
      </c>
      <c r="C32" s="67">
        <v>26.5</v>
      </c>
      <c r="D32" s="68">
        <v>19.02</v>
      </c>
      <c r="E32" s="68">
        <v>24.34</v>
      </c>
      <c r="F32" s="68">
        <v>16.86</v>
      </c>
      <c r="G32" s="68">
        <v>24.42</v>
      </c>
      <c r="H32" s="68">
        <v>16.97</v>
      </c>
      <c r="I32" s="68">
        <v>18.87</v>
      </c>
      <c r="J32" s="68">
        <v>15.22</v>
      </c>
      <c r="K32" s="68">
        <v>18.88</v>
      </c>
      <c r="L32" s="68">
        <v>15.25</v>
      </c>
      <c r="M32" s="68">
        <v>18.09</v>
      </c>
      <c r="N32" s="75">
        <v>14.48</v>
      </c>
      <c r="P32" s="67">
        <v>64.251000000000005</v>
      </c>
      <c r="Q32" s="68">
        <v>64.251000000000005</v>
      </c>
      <c r="R32" s="68">
        <v>71.346000000000004</v>
      </c>
      <c r="S32" s="68">
        <v>64.251000000000005</v>
      </c>
      <c r="T32" s="68">
        <v>53.137</v>
      </c>
      <c r="U32" s="68">
        <v>56.164999999999999</v>
      </c>
      <c r="V32" s="68">
        <v>47.378</v>
      </c>
      <c r="W32" s="68">
        <v>13.032</v>
      </c>
      <c r="X32" s="68">
        <v>13.032</v>
      </c>
      <c r="Y32" s="75">
        <v>45.154000000000003</v>
      </c>
      <c r="AA32" s="67">
        <v>2.54</v>
      </c>
      <c r="AB32" s="68">
        <v>2.2599999999999998</v>
      </c>
      <c r="AC32" s="68">
        <v>2.1800000000000002</v>
      </c>
      <c r="AD32" s="68">
        <v>2.4700000000000002</v>
      </c>
      <c r="AE32" s="68">
        <v>2.44</v>
      </c>
      <c r="AF32" s="68">
        <v>2.12</v>
      </c>
      <c r="AG32" s="68">
        <v>0.28572669989994848</v>
      </c>
      <c r="AI32" s="69">
        <f ca="1">VLOOKUP($A32,'Y2020H2 Annual_Prices-Nominal'!$A$4:$AM$33,28,0)</f>
        <v>2.4175000000000004</v>
      </c>
      <c r="AK32" s="70">
        <v>0</v>
      </c>
      <c r="AL32" s="71">
        <v>0</v>
      </c>
      <c r="AM32" s="72">
        <v>0</v>
      </c>
      <c r="AN32" s="73">
        <v>0</v>
      </c>
      <c r="AO32" s="74">
        <v>0</v>
      </c>
      <c r="AP32" s="75">
        <f ca="1">VLOOKUP($A32,'Y2020H2 Annual_Prices-Nominal'!$A$4:$AM$33,33,0)</f>
        <v>0</v>
      </c>
      <c r="AR32" s="67">
        <f t="shared" si="0"/>
        <v>11.725663716814161</v>
      </c>
      <c r="AS32" s="68">
        <f t="shared" si="1"/>
        <v>11.481132075471697</v>
      </c>
      <c r="AT32" s="68">
        <f t="shared" si="2"/>
        <v>11.518867924528303</v>
      </c>
      <c r="AU32" s="68">
        <f t="shared" si="3"/>
        <v>7.7336065573770494</v>
      </c>
      <c r="AV32" s="68">
        <f t="shared" si="4"/>
        <v>7.7377049180327866</v>
      </c>
      <c r="AW32" s="75">
        <f t="shared" si="5"/>
        <v>7.3238866396761129</v>
      </c>
      <c r="AY32" s="97">
        <v>89.19</v>
      </c>
      <c r="AZ32" s="75">
        <v>25</v>
      </c>
      <c r="BB32" s="69">
        <f ca="1">VLOOKUP($A32,'Y2020H2 Annual_Prices-Nominal'!$A$4:$AZ$33,41,0)</f>
        <v>11.734186782524489</v>
      </c>
      <c r="BD32" s="76">
        <f>VLOOKUP($A32,GDP!$A$8:$D$42,3,0)</f>
        <v>2.4337473451759684E-2</v>
      </c>
    </row>
    <row r="33" spans="1:56" ht="15" x14ac:dyDescent="0.25">
      <c r="A33" s="42">
        <f t="shared" si="6"/>
        <v>2023</v>
      </c>
      <c r="B33" s="63">
        <f t="shared" si="7"/>
        <v>45078</v>
      </c>
      <c r="C33" s="67">
        <v>30.73</v>
      </c>
      <c r="D33" s="68">
        <v>20.63</v>
      </c>
      <c r="E33" s="68">
        <v>29.44</v>
      </c>
      <c r="F33" s="68">
        <v>18.84</v>
      </c>
      <c r="G33" s="68">
        <v>29.48</v>
      </c>
      <c r="H33" s="68">
        <v>19</v>
      </c>
      <c r="I33" s="68">
        <v>22.83</v>
      </c>
      <c r="J33" s="68">
        <v>17.64</v>
      </c>
      <c r="K33" s="68">
        <v>22.83</v>
      </c>
      <c r="L33" s="68">
        <v>17.64</v>
      </c>
      <c r="M33" s="68">
        <v>22.01</v>
      </c>
      <c r="N33" s="75">
        <v>16.87</v>
      </c>
      <c r="P33" s="67">
        <v>64.433420202138095</v>
      </c>
      <c r="Q33" s="68">
        <v>64.433420202138095</v>
      </c>
      <c r="R33" s="68">
        <v>71.545908881568494</v>
      </c>
      <c r="S33" s="68">
        <v>64.433420202138095</v>
      </c>
      <c r="T33" s="68">
        <v>53.249970174267503</v>
      </c>
      <c r="U33" s="68">
        <v>56.317996678236199</v>
      </c>
      <c r="V33" s="68">
        <v>47.410506437675899</v>
      </c>
      <c r="W33" s="68">
        <v>13.0602646445532</v>
      </c>
      <c r="X33" s="68">
        <v>13.0602646445532</v>
      </c>
      <c r="Y33" s="75">
        <v>45.2505747626941</v>
      </c>
      <c r="AA33" s="67">
        <v>2.5499999999999998</v>
      </c>
      <c r="AB33" s="68">
        <v>2.23</v>
      </c>
      <c r="AC33" s="68">
        <v>2.15</v>
      </c>
      <c r="AD33" s="68">
        <v>2.44</v>
      </c>
      <c r="AE33" s="68">
        <v>2.4700000000000002</v>
      </c>
      <c r="AF33" s="68">
        <v>2.1</v>
      </c>
      <c r="AG33" s="68">
        <v>0.28572669989994848</v>
      </c>
      <c r="AI33" s="69">
        <f ca="1">VLOOKUP($A33,'Y2020H2 Annual_Prices-Nominal'!$A$4:$AM$33,28,0)</f>
        <v>2.4175000000000004</v>
      </c>
      <c r="AK33" s="70">
        <v>0</v>
      </c>
      <c r="AL33" s="71">
        <v>0</v>
      </c>
      <c r="AM33" s="72">
        <v>0</v>
      </c>
      <c r="AN33" s="73">
        <v>0</v>
      </c>
      <c r="AO33" s="74">
        <v>0</v>
      </c>
      <c r="AP33" s="75">
        <f ca="1">VLOOKUP($A33,'Y2020H2 Annual_Prices-Nominal'!$A$4:$AM$33,33,0)</f>
        <v>0</v>
      </c>
      <c r="AR33" s="67">
        <f t="shared" si="0"/>
        <v>13.780269058295964</v>
      </c>
      <c r="AS33" s="68">
        <f t="shared" si="1"/>
        <v>14.019047619047619</v>
      </c>
      <c r="AT33" s="68">
        <f t="shared" si="2"/>
        <v>14.038095238095238</v>
      </c>
      <c r="AU33" s="68">
        <f t="shared" si="3"/>
        <v>9.2429149797570833</v>
      </c>
      <c r="AV33" s="68">
        <f t="shared" si="4"/>
        <v>9.2429149797570833</v>
      </c>
      <c r="AW33" s="75">
        <f t="shared" si="5"/>
        <v>9.0204918032786896</v>
      </c>
      <c r="AY33" s="97">
        <v>89.19</v>
      </c>
      <c r="AZ33" s="75">
        <v>25</v>
      </c>
      <c r="BB33" s="69">
        <f ca="1">VLOOKUP($A33,'Y2020H2 Annual_Prices-Nominal'!$A$4:$AZ$33,41,0)</f>
        <v>11.734186782524489</v>
      </c>
      <c r="BD33" s="76">
        <f>VLOOKUP($A33,GDP!$A$8:$D$42,3,0)</f>
        <v>2.4337473451759684E-2</v>
      </c>
    </row>
    <row r="34" spans="1:56" ht="15" x14ac:dyDescent="0.25">
      <c r="A34" s="42">
        <f t="shared" si="6"/>
        <v>2023</v>
      </c>
      <c r="B34" s="63">
        <f t="shared" si="7"/>
        <v>45108</v>
      </c>
      <c r="C34" s="67">
        <v>40.840000000000003</v>
      </c>
      <c r="D34" s="68">
        <v>24.84</v>
      </c>
      <c r="E34" s="68">
        <v>41.78</v>
      </c>
      <c r="F34" s="68">
        <v>25.17</v>
      </c>
      <c r="G34" s="68">
        <v>41.86</v>
      </c>
      <c r="H34" s="68">
        <v>25.34</v>
      </c>
      <c r="I34" s="68">
        <v>36.97</v>
      </c>
      <c r="J34" s="68">
        <v>22.77</v>
      </c>
      <c r="K34" s="68">
        <v>36.85</v>
      </c>
      <c r="L34" s="68">
        <v>22.72</v>
      </c>
      <c r="M34" s="68">
        <v>36.39</v>
      </c>
      <c r="N34" s="75">
        <v>21.96</v>
      </c>
      <c r="P34" s="67">
        <v>64.635999999999996</v>
      </c>
      <c r="Q34" s="68">
        <v>64.635999999999996</v>
      </c>
      <c r="R34" s="68">
        <v>71.760999999999996</v>
      </c>
      <c r="S34" s="68">
        <v>64.635999999999996</v>
      </c>
      <c r="T34" s="68">
        <v>53.357999999999997</v>
      </c>
      <c r="U34" s="68">
        <v>56.448999999999998</v>
      </c>
      <c r="V34" s="68">
        <v>47.45</v>
      </c>
      <c r="W34" s="68">
        <v>13.089</v>
      </c>
      <c r="X34" s="68">
        <v>13.089</v>
      </c>
      <c r="Y34" s="75">
        <v>45.338000000000001</v>
      </c>
      <c r="AA34" s="67">
        <v>2.65</v>
      </c>
      <c r="AB34" s="68">
        <v>2.34</v>
      </c>
      <c r="AC34" s="68">
        <v>2.2599999999999998</v>
      </c>
      <c r="AD34" s="68">
        <v>2.56</v>
      </c>
      <c r="AE34" s="68">
        <v>2.62</v>
      </c>
      <c r="AF34" s="68">
        <v>2.21</v>
      </c>
      <c r="AG34" s="68">
        <v>0.28572669989994848</v>
      </c>
      <c r="AI34" s="69">
        <f ca="1">VLOOKUP($A34,'Y2020H2 Annual_Prices-Nominal'!$A$4:$AM$33,28,0)</f>
        <v>2.4175000000000004</v>
      </c>
      <c r="AK34" s="70">
        <v>0</v>
      </c>
      <c r="AL34" s="71">
        <v>0</v>
      </c>
      <c r="AM34" s="72">
        <v>0</v>
      </c>
      <c r="AN34" s="73">
        <v>0</v>
      </c>
      <c r="AO34" s="74">
        <v>0</v>
      </c>
      <c r="AP34" s="75">
        <f ca="1">VLOOKUP($A34,'Y2020H2 Annual_Prices-Nominal'!$A$4:$AM$33,33,0)</f>
        <v>0</v>
      </c>
      <c r="AR34" s="67">
        <f t="shared" si="0"/>
        <v>17.452991452991455</v>
      </c>
      <c r="AS34" s="68">
        <f t="shared" si="1"/>
        <v>18.904977375565611</v>
      </c>
      <c r="AT34" s="68">
        <f t="shared" si="2"/>
        <v>18.941176470588236</v>
      </c>
      <c r="AU34" s="68">
        <f t="shared" si="3"/>
        <v>14.110687022900763</v>
      </c>
      <c r="AV34" s="68">
        <f t="shared" si="4"/>
        <v>14.064885496183207</v>
      </c>
      <c r="AW34" s="75">
        <f t="shared" si="5"/>
        <v>14.21484375</v>
      </c>
      <c r="AY34" s="97">
        <v>89.19</v>
      </c>
      <c r="AZ34" s="75">
        <v>25</v>
      </c>
      <c r="BB34" s="69">
        <f ca="1">VLOOKUP($A34,'Y2020H2 Annual_Prices-Nominal'!$A$4:$AZ$33,41,0)</f>
        <v>11.734186782524489</v>
      </c>
      <c r="BD34" s="76">
        <f>VLOOKUP($A34,GDP!$A$8:$D$42,3,0)</f>
        <v>2.4337473451759684E-2</v>
      </c>
    </row>
    <row r="35" spans="1:56" ht="15" x14ac:dyDescent="0.25">
      <c r="A35" s="42">
        <f t="shared" si="6"/>
        <v>2023</v>
      </c>
      <c r="B35" s="63">
        <f t="shared" si="7"/>
        <v>45139</v>
      </c>
      <c r="C35" s="67">
        <v>37.630000000000003</v>
      </c>
      <c r="D35" s="68">
        <v>20.41</v>
      </c>
      <c r="E35" s="68">
        <v>38.1</v>
      </c>
      <c r="F35" s="68">
        <v>20.13</v>
      </c>
      <c r="G35" s="68">
        <v>37.83</v>
      </c>
      <c r="H35" s="68">
        <v>20.059999999999999</v>
      </c>
      <c r="I35" s="68">
        <v>41.72</v>
      </c>
      <c r="J35" s="68">
        <v>19.2</v>
      </c>
      <c r="K35" s="68">
        <v>41.65</v>
      </c>
      <c r="L35" s="68">
        <v>19.22</v>
      </c>
      <c r="M35" s="68">
        <v>40.71</v>
      </c>
      <c r="N35" s="75">
        <v>18.41</v>
      </c>
      <c r="P35" s="67">
        <v>64.838999999999999</v>
      </c>
      <c r="Q35" s="68">
        <v>64.838999999999999</v>
      </c>
      <c r="R35" s="68">
        <v>71.975999999999999</v>
      </c>
      <c r="S35" s="68">
        <v>64.838999999999999</v>
      </c>
      <c r="T35" s="68">
        <v>53.466000000000001</v>
      </c>
      <c r="U35" s="68">
        <v>56.581000000000003</v>
      </c>
      <c r="V35" s="68">
        <v>47.488999999999997</v>
      </c>
      <c r="W35" s="68">
        <v>13.117000000000001</v>
      </c>
      <c r="X35" s="68">
        <v>13.117000000000001</v>
      </c>
      <c r="Y35" s="75">
        <v>45.426000000000002</v>
      </c>
      <c r="AA35" s="67">
        <v>2.64</v>
      </c>
      <c r="AB35" s="68">
        <v>2.31</v>
      </c>
      <c r="AC35" s="68">
        <v>2.23</v>
      </c>
      <c r="AD35" s="68">
        <v>2.52</v>
      </c>
      <c r="AE35" s="68">
        <v>2.61</v>
      </c>
      <c r="AF35" s="68">
        <v>2.19</v>
      </c>
      <c r="AG35" s="68">
        <v>0.28572669989994848</v>
      </c>
      <c r="AI35" s="69">
        <f ca="1">VLOOKUP($A35,'Y2020H2 Annual_Prices-Nominal'!$A$4:$AM$33,28,0)</f>
        <v>2.4175000000000004</v>
      </c>
      <c r="AK35" s="70">
        <v>0</v>
      </c>
      <c r="AL35" s="71">
        <v>0</v>
      </c>
      <c r="AM35" s="72">
        <v>0</v>
      </c>
      <c r="AN35" s="73">
        <v>0</v>
      </c>
      <c r="AO35" s="74">
        <v>0</v>
      </c>
      <c r="AP35" s="75">
        <f ca="1">VLOOKUP($A35,'Y2020H2 Annual_Prices-Nominal'!$A$4:$AM$33,33,0)</f>
        <v>0</v>
      </c>
      <c r="AR35" s="67">
        <f t="shared" si="0"/>
        <v>16.29004329004329</v>
      </c>
      <c r="AS35" s="68">
        <f t="shared" si="1"/>
        <v>17.397260273972602</v>
      </c>
      <c r="AT35" s="68">
        <f t="shared" si="2"/>
        <v>17.273972602739725</v>
      </c>
      <c r="AU35" s="68">
        <f t="shared" si="3"/>
        <v>15.984674329501916</v>
      </c>
      <c r="AV35" s="68">
        <f t="shared" si="4"/>
        <v>15.957854406130268</v>
      </c>
      <c r="AW35" s="75">
        <f t="shared" si="5"/>
        <v>16.154761904761905</v>
      </c>
      <c r="AY35" s="97">
        <v>89.19</v>
      </c>
      <c r="AZ35" s="75">
        <v>25</v>
      </c>
      <c r="BB35" s="69">
        <f ca="1">VLOOKUP($A35,'Y2020H2 Annual_Prices-Nominal'!$A$4:$AZ$33,41,0)</f>
        <v>11.734186782524489</v>
      </c>
      <c r="BD35" s="76">
        <f>VLOOKUP($A35,GDP!$A$8:$D$42,3,0)</f>
        <v>2.4337473451759684E-2</v>
      </c>
    </row>
    <row r="36" spans="1:56" ht="15" x14ac:dyDescent="0.25">
      <c r="A36" s="42">
        <f t="shared" si="6"/>
        <v>2023</v>
      </c>
      <c r="B36" s="63">
        <f t="shared" si="7"/>
        <v>45170</v>
      </c>
      <c r="C36" s="67">
        <v>29.65</v>
      </c>
      <c r="D36" s="68">
        <v>19.16</v>
      </c>
      <c r="E36" s="68">
        <v>28.26</v>
      </c>
      <c r="F36" s="68">
        <v>18.77</v>
      </c>
      <c r="G36" s="68">
        <v>28.19</v>
      </c>
      <c r="H36" s="68">
        <v>18.73</v>
      </c>
      <c r="I36" s="68">
        <v>21.01</v>
      </c>
      <c r="J36" s="68">
        <v>17.579999999999998</v>
      </c>
      <c r="K36" s="68">
        <v>21.03</v>
      </c>
      <c r="L36" s="68">
        <v>17.59</v>
      </c>
      <c r="M36" s="68">
        <v>20.23</v>
      </c>
      <c r="N36" s="75">
        <v>16.82</v>
      </c>
      <c r="P36" s="67">
        <v>65.042000000000002</v>
      </c>
      <c r="Q36" s="68">
        <v>65.042000000000002</v>
      </c>
      <c r="R36" s="68">
        <v>72.191999999999993</v>
      </c>
      <c r="S36" s="68">
        <v>65.042000000000002</v>
      </c>
      <c r="T36" s="68">
        <v>53.573999999999998</v>
      </c>
      <c r="U36" s="68">
        <v>56.713000000000001</v>
      </c>
      <c r="V36" s="68">
        <v>47.527999999999999</v>
      </c>
      <c r="W36" s="68">
        <v>13.145</v>
      </c>
      <c r="X36" s="68">
        <v>13.145</v>
      </c>
      <c r="Y36" s="75">
        <v>45.514000000000003</v>
      </c>
      <c r="AA36" s="67">
        <v>2.58</v>
      </c>
      <c r="AB36" s="68">
        <v>2.0099999999999998</v>
      </c>
      <c r="AC36" s="68">
        <v>1.94</v>
      </c>
      <c r="AD36" s="68">
        <v>2.2200000000000002</v>
      </c>
      <c r="AE36" s="68">
        <v>2.5</v>
      </c>
      <c r="AF36" s="68">
        <v>2.15</v>
      </c>
      <c r="AG36" s="68">
        <v>0.28572669989994848</v>
      </c>
      <c r="AI36" s="69">
        <f ca="1">VLOOKUP($A36,'Y2020H2 Annual_Prices-Nominal'!$A$4:$AM$33,28,0)</f>
        <v>2.4175000000000004</v>
      </c>
      <c r="AK36" s="70">
        <v>0</v>
      </c>
      <c r="AL36" s="71">
        <v>0</v>
      </c>
      <c r="AM36" s="72">
        <v>0</v>
      </c>
      <c r="AN36" s="73">
        <v>0</v>
      </c>
      <c r="AO36" s="74">
        <v>0</v>
      </c>
      <c r="AP36" s="75">
        <f ca="1">VLOOKUP($A36,'Y2020H2 Annual_Prices-Nominal'!$A$4:$AM$33,33,0)</f>
        <v>0</v>
      </c>
      <c r="AR36" s="67">
        <f t="shared" si="0"/>
        <v>14.751243781094528</v>
      </c>
      <c r="AS36" s="68">
        <f t="shared" si="1"/>
        <v>13.14418604651163</v>
      </c>
      <c r="AT36" s="68">
        <f t="shared" si="2"/>
        <v>13.111627906976745</v>
      </c>
      <c r="AU36" s="68">
        <f t="shared" si="3"/>
        <v>8.4039999999999999</v>
      </c>
      <c r="AV36" s="68">
        <f t="shared" si="4"/>
        <v>8.4120000000000008</v>
      </c>
      <c r="AW36" s="75">
        <f t="shared" si="5"/>
        <v>9.1126126126126117</v>
      </c>
      <c r="AY36" s="97">
        <v>89.19</v>
      </c>
      <c r="AZ36" s="75">
        <v>25</v>
      </c>
      <c r="BB36" s="69">
        <f ca="1">VLOOKUP($A36,'Y2020H2 Annual_Prices-Nominal'!$A$4:$AZ$33,41,0)</f>
        <v>11.734186782524489</v>
      </c>
      <c r="BD36" s="76">
        <f>VLOOKUP($A36,GDP!$A$8:$D$42,3,0)</f>
        <v>2.4337473451759684E-2</v>
      </c>
    </row>
    <row r="37" spans="1:56" ht="15" x14ac:dyDescent="0.25">
      <c r="A37" s="42">
        <f t="shared" si="6"/>
        <v>2023</v>
      </c>
      <c r="B37" s="63">
        <f t="shared" si="7"/>
        <v>45200</v>
      </c>
      <c r="C37" s="67">
        <v>24.91</v>
      </c>
      <c r="D37" s="68">
        <v>18.41</v>
      </c>
      <c r="E37" s="68">
        <v>21</v>
      </c>
      <c r="F37" s="68">
        <v>15.83</v>
      </c>
      <c r="G37" s="68">
        <v>21.19</v>
      </c>
      <c r="H37" s="68">
        <v>15.96</v>
      </c>
      <c r="I37" s="68">
        <v>20</v>
      </c>
      <c r="J37" s="68">
        <v>15.02</v>
      </c>
      <c r="K37" s="68">
        <v>20.079999999999998</v>
      </c>
      <c r="L37" s="68">
        <v>15.08</v>
      </c>
      <c r="M37" s="68">
        <v>19.21</v>
      </c>
      <c r="N37" s="75">
        <v>14.28</v>
      </c>
      <c r="P37" s="67">
        <v>65.245999999999995</v>
      </c>
      <c r="Q37" s="68">
        <v>65.245999999999995</v>
      </c>
      <c r="R37" s="68">
        <v>72.409000000000006</v>
      </c>
      <c r="S37" s="68">
        <v>65.245999999999995</v>
      </c>
      <c r="T37" s="68">
        <v>53.682000000000002</v>
      </c>
      <c r="U37" s="68">
        <v>56.844999999999999</v>
      </c>
      <c r="V37" s="68">
        <v>47.567</v>
      </c>
      <c r="W37" s="68">
        <v>13.173</v>
      </c>
      <c r="X37" s="68">
        <v>13.173</v>
      </c>
      <c r="Y37" s="75">
        <v>45.601999999999997</v>
      </c>
      <c r="AA37" s="67">
        <v>2.64</v>
      </c>
      <c r="AB37" s="68">
        <v>2.16</v>
      </c>
      <c r="AC37" s="68">
        <v>2.08</v>
      </c>
      <c r="AD37" s="68">
        <v>2.37</v>
      </c>
      <c r="AE37" s="68">
        <v>2.59</v>
      </c>
      <c r="AF37" s="68">
        <v>2.19</v>
      </c>
      <c r="AG37" s="68">
        <v>0.28572669989994848</v>
      </c>
      <c r="AI37" s="69">
        <f ca="1">VLOOKUP($A37,'Y2020H2 Annual_Prices-Nominal'!$A$4:$AM$33,28,0)</f>
        <v>2.4175000000000004</v>
      </c>
      <c r="AK37" s="70">
        <v>0</v>
      </c>
      <c r="AL37" s="71">
        <v>0</v>
      </c>
      <c r="AM37" s="72">
        <v>0</v>
      </c>
      <c r="AN37" s="73">
        <v>0</v>
      </c>
      <c r="AO37" s="74">
        <v>0</v>
      </c>
      <c r="AP37" s="75">
        <f ca="1">VLOOKUP($A37,'Y2020H2 Annual_Prices-Nominal'!$A$4:$AM$33,33,0)</f>
        <v>0</v>
      </c>
      <c r="AR37" s="67">
        <f t="shared" si="0"/>
        <v>11.532407407407407</v>
      </c>
      <c r="AS37" s="68">
        <f t="shared" si="1"/>
        <v>9.589041095890412</v>
      </c>
      <c r="AT37" s="68">
        <f t="shared" si="2"/>
        <v>9.6757990867579924</v>
      </c>
      <c r="AU37" s="68">
        <f t="shared" si="3"/>
        <v>7.7220077220077226</v>
      </c>
      <c r="AV37" s="68">
        <f t="shared" si="4"/>
        <v>7.7528957528957525</v>
      </c>
      <c r="AW37" s="75">
        <f t="shared" si="5"/>
        <v>8.1054852320675099</v>
      </c>
      <c r="AY37" s="97">
        <v>89.19</v>
      </c>
      <c r="AZ37" s="75">
        <v>25</v>
      </c>
      <c r="BB37" s="69">
        <f ca="1">VLOOKUP($A37,'Y2020H2 Annual_Prices-Nominal'!$A$4:$AZ$33,41,0)</f>
        <v>11.734186782524489</v>
      </c>
      <c r="BD37" s="76">
        <f>VLOOKUP($A37,GDP!$A$8:$D$42,3,0)</f>
        <v>2.4337473451759684E-2</v>
      </c>
    </row>
    <row r="38" spans="1:56" ht="15" x14ac:dyDescent="0.25">
      <c r="A38" s="42">
        <f t="shared" si="6"/>
        <v>2023</v>
      </c>
      <c r="B38" s="63">
        <f t="shared" si="7"/>
        <v>45231</v>
      </c>
      <c r="C38" s="67">
        <v>26.13</v>
      </c>
      <c r="D38" s="68">
        <v>22.09</v>
      </c>
      <c r="E38" s="68">
        <v>21.65</v>
      </c>
      <c r="F38" s="68">
        <v>18.170000000000002</v>
      </c>
      <c r="G38" s="68">
        <v>21.85</v>
      </c>
      <c r="H38" s="68">
        <v>18.23</v>
      </c>
      <c r="I38" s="68">
        <v>20.76</v>
      </c>
      <c r="J38" s="68">
        <v>17.61</v>
      </c>
      <c r="K38" s="68">
        <v>20.85</v>
      </c>
      <c r="L38" s="68">
        <v>17.63</v>
      </c>
      <c r="M38" s="68">
        <v>19.97</v>
      </c>
      <c r="N38" s="75">
        <v>16.850000000000001</v>
      </c>
      <c r="P38" s="67">
        <v>65.450999999999993</v>
      </c>
      <c r="Q38" s="68">
        <v>65.450999999999993</v>
      </c>
      <c r="R38" s="68">
        <v>72.626000000000005</v>
      </c>
      <c r="S38" s="68">
        <v>65.450999999999993</v>
      </c>
      <c r="T38" s="68">
        <v>53.79</v>
      </c>
      <c r="U38" s="68">
        <v>56.978000000000002</v>
      </c>
      <c r="V38" s="68">
        <v>47.606999999999999</v>
      </c>
      <c r="W38" s="68">
        <v>13.202</v>
      </c>
      <c r="X38" s="68">
        <v>13.202</v>
      </c>
      <c r="Y38" s="75">
        <v>45.691000000000003</v>
      </c>
      <c r="AA38" s="67">
        <v>2.88</v>
      </c>
      <c r="AB38" s="68">
        <v>2.56</v>
      </c>
      <c r="AC38" s="68">
        <v>2.48</v>
      </c>
      <c r="AD38" s="68">
        <v>2.86</v>
      </c>
      <c r="AE38" s="68">
        <v>2.81</v>
      </c>
      <c r="AF38" s="68">
        <v>2.54</v>
      </c>
      <c r="AG38" s="68">
        <v>0.28572669989994848</v>
      </c>
      <c r="AI38" s="69">
        <f ca="1">VLOOKUP($A38,'Y2020H2 Annual_Prices-Nominal'!$A$4:$AM$33,28,0)</f>
        <v>2.4175000000000004</v>
      </c>
      <c r="AK38" s="70">
        <v>0</v>
      </c>
      <c r="AL38" s="71">
        <v>0</v>
      </c>
      <c r="AM38" s="72">
        <v>0</v>
      </c>
      <c r="AN38" s="73">
        <v>0</v>
      </c>
      <c r="AO38" s="74">
        <v>0</v>
      </c>
      <c r="AP38" s="75">
        <f ca="1">VLOOKUP($A38,'Y2020H2 Annual_Prices-Nominal'!$A$4:$AM$33,33,0)</f>
        <v>0</v>
      </c>
      <c r="AR38" s="67">
        <f t="shared" si="0"/>
        <v>10.20703125</v>
      </c>
      <c r="AS38" s="68">
        <f t="shared" si="1"/>
        <v>8.5236220472440944</v>
      </c>
      <c r="AT38" s="68">
        <f t="shared" si="2"/>
        <v>8.6023622047244093</v>
      </c>
      <c r="AU38" s="68">
        <f t="shared" si="3"/>
        <v>7.3879003558718868</v>
      </c>
      <c r="AV38" s="68">
        <f t="shared" si="4"/>
        <v>7.419928825622776</v>
      </c>
      <c r="AW38" s="75">
        <f t="shared" si="5"/>
        <v>6.9825174825174825</v>
      </c>
      <c r="AY38" s="97">
        <v>89.19</v>
      </c>
      <c r="AZ38" s="75">
        <v>25</v>
      </c>
      <c r="BB38" s="69">
        <f ca="1">VLOOKUP($A38,'Y2020H2 Annual_Prices-Nominal'!$A$4:$AZ$33,41,0)</f>
        <v>11.734186782524489</v>
      </c>
      <c r="BD38" s="76">
        <f>VLOOKUP($A38,GDP!$A$8:$D$42,3,0)</f>
        <v>2.4337473451759684E-2</v>
      </c>
    </row>
    <row r="39" spans="1:56" ht="15" x14ac:dyDescent="0.25">
      <c r="A39" s="42">
        <f t="shared" si="6"/>
        <v>2023</v>
      </c>
      <c r="B39" s="63">
        <f t="shared" si="7"/>
        <v>45261</v>
      </c>
      <c r="C39" s="67">
        <v>26.62</v>
      </c>
      <c r="D39" s="68">
        <v>23.61</v>
      </c>
      <c r="E39" s="68">
        <v>21.56</v>
      </c>
      <c r="F39" s="68">
        <v>19.440000000000001</v>
      </c>
      <c r="G39" s="68">
        <v>21.52</v>
      </c>
      <c r="H39" s="68">
        <v>19.28</v>
      </c>
      <c r="I39" s="68">
        <v>21.78</v>
      </c>
      <c r="J39" s="68">
        <v>20.52</v>
      </c>
      <c r="K39" s="68">
        <v>21.78</v>
      </c>
      <c r="L39" s="68">
        <v>20.52</v>
      </c>
      <c r="M39" s="68">
        <v>20.97</v>
      </c>
      <c r="N39" s="75">
        <v>19.73</v>
      </c>
      <c r="P39" s="67">
        <v>65.656000000000006</v>
      </c>
      <c r="Q39" s="68">
        <v>65.656000000000006</v>
      </c>
      <c r="R39" s="68">
        <v>72.843999999999994</v>
      </c>
      <c r="S39" s="68">
        <v>65.656000000000006</v>
      </c>
      <c r="T39" s="68">
        <v>53.899000000000001</v>
      </c>
      <c r="U39" s="68">
        <v>57.110999999999997</v>
      </c>
      <c r="V39" s="68">
        <v>47.646999999999998</v>
      </c>
      <c r="W39" s="68">
        <v>13.231</v>
      </c>
      <c r="X39" s="68">
        <v>13.231</v>
      </c>
      <c r="Y39" s="75">
        <v>45.78</v>
      </c>
      <c r="AA39" s="67">
        <v>3.04</v>
      </c>
      <c r="AB39" s="68">
        <v>2.87</v>
      </c>
      <c r="AC39" s="68">
        <v>2.73</v>
      </c>
      <c r="AD39" s="68">
        <v>3.17</v>
      </c>
      <c r="AE39" s="68">
        <v>2.98</v>
      </c>
      <c r="AF39" s="68">
        <v>2.77</v>
      </c>
      <c r="AG39" s="68">
        <v>0.28572669989994848</v>
      </c>
      <c r="AI39" s="69">
        <f ca="1">VLOOKUP($A39,'Y2020H2 Annual_Prices-Nominal'!$A$4:$AM$33,28,0)</f>
        <v>2.4175000000000004</v>
      </c>
      <c r="AK39" s="70">
        <v>0</v>
      </c>
      <c r="AL39" s="71">
        <v>0</v>
      </c>
      <c r="AM39" s="72">
        <v>0</v>
      </c>
      <c r="AN39" s="73">
        <v>0</v>
      </c>
      <c r="AO39" s="74">
        <v>0</v>
      </c>
      <c r="AP39" s="75">
        <f ca="1">VLOOKUP($A39,'Y2020H2 Annual_Prices-Nominal'!$A$4:$AM$33,33,0)</f>
        <v>0</v>
      </c>
      <c r="AR39" s="67">
        <f t="shared" si="0"/>
        <v>9.2752613240418125</v>
      </c>
      <c r="AS39" s="68">
        <f t="shared" si="1"/>
        <v>7.7833935018050537</v>
      </c>
      <c r="AT39" s="68">
        <f t="shared" si="2"/>
        <v>7.7689530685920571</v>
      </c>
      <c r="AU39" s="68">
        <f t="shared" si="3"/>
        <v>7.3087248322147653</v>
      </c>
      <c r="AV39" s="68">
        <f t="shared" si="4"/>
        <v>7.3087248322147653</v>
      </c>
      <c r="AW39" s="75">
        <f t="shared" si="5"/>
        <v>6.6151419558359619</v>
      </c>
      <c r="AY39" s="97">
        <v>89.19</v>
      </c>
      <c r="AZ39" s="75">
        <v>25</v>
      </c>
      <c r="BB39" s="69">
        <f ca="1">VLOOKUP($A39,'Y2020H2 Annual_Prices-Nominal'!$A$4:$AZ$33,41,0)</f>
        <v>11.734186782524489</v>
      </c>
      <c r="BD39" s="76">
        <f>VLOOKUP($A39,GDP!$A$8:$D$42,3,0)</f>
        <v>2.4337473451759684E-2</v>
      </c>
    </row>
    <row r="40" spans="1:56" ht="15" x14ac:dyDescent="0.25">
      <c r="A40" s="42">
        <f t="shared" si="6"/>
        <v>2024</v>
      </c>
      <c r="B40" s="63">
        <f t="shared" si="7"/>
        <v>45292</v>
      </c>
      <c r="C40" s="67">
        <v>31.01</v>
      </c>
      <c r="D40" s="68">
        <v>26.49</v>
      </c>
      <c r="E40" s="68">
        <v>24.95</v>
      </c>
      <c r="F40" s="68">
        <v>21.13</v>
      </c>
      <c r="G40" s="68">
        <v>24.79</v>
      </c>
      <c r="H40" s="68">
        <v>20.93</v>
      </c>
      <c r="I40" s="68">
        <v>24.12</v>
      </c>
      <c r="J40" s="68">
        <v>21.89</v>
      </c>
      <c r="K40" s="68">
        <v>24.12</v>
      </c>
      <c r="L40" s="68">
        <v>21.89</v>
      </c>
      <c r="M40" s="68">
        <v>23.27</v>
      </c>
      <c r="N40" s="75">
        <v>21.06</v>
      </c>
      <c r="P40" s="67">
        <v>65.861999999999995</v>
      </c>
      <c r="Q40" s="68">
        <v>65.861999999999995</v>
      </c>
      <c r="R40" s="68">
        <v>73.063000000000002</v>
      </c>
      <c r="S40" s="68">
        <v>65.861999999999995</v>
      </c>
      <c r="T40" s="68">
        <v>54.008000000000003</v>
      </c>
      <c r="U40" s="68">
        <v>57.244</v>
      </c>
      <c r="V40" s="68">
        <v>47.686999999999998</v>
      </c>
      <c r="W40" s="68">
        <v>13.26</v>
      </c>
      <c r="X40" s="68">
        <v>13.26</v>
      </c>
      <c r="Y40" s="75">
        <v>45.869</v>
      </c>
      <c r="AA40" s="67">
        <v>3.41</v>
      </c>
      <c r="AB40" s="68">
        <v>3.32</v>
      </c>
      <c r="AC40" s="68">
        <v>3.17</v>
      </c>
      <c r="AD40" s="68">
        <v>3.63</v>
      </c>
      <c r="AE40" s="68">
        <v>3.32</v>
      </c>
      <c r="AF40" s="68">
        <v>3.17</v>
      </c>
      <c r="AG40" s="68">
        <v>0.29138450103649638</v>
      </c>
      <c r="AI40" s="69">
        <f ca="1">VLOOKUP($A40,'Y2020H2 Annual_Prices-Nominal'!$A$4:$AM$33,28,0)</f>
        <v>2.5316666666666667</v>
      </c>
      <c r="AK40" s="70">
        <v>0</v>
      </c>
      <c r="AL40" s="71">
        <v>0</v>
      </c>
      <c r="AM40" s="72">
        <v>0</v>
      </c>
      <c r="AN40" s="73">
        <v>0</v>
      </c>
      <c r="AO40" s="74">
        <v>0</v>
      </c>
      <c r="AP40" s="75">
        <f ca="1">VLOOKUP($A40,'Y2020H2 Annual_Prices-Nominal'!$A$4:$AM$33,33,0)</f>
        <v>0</v>
      </c>
      <c r="AR40" s="67">
        <f t="shared" si="0"/>
        <v>9.3403614457831328</v>
      </c>
      <c r="AS40" s="68">
        <f t="shared" si="1"/>
        <v>7.8706624605678233</v>
      </c>
      <c r="AT40" s="68">
        <f t="shared" si="2"/>
        <v>7.8201892744479498</v>
      </c>
      <c r="AU40" s="68">
        <f t="shared" si="3"/>
        <v>7.2650602409638561</v>
      </c>
      <c r="AV40" s="68">
        <f t="shared" si="4"/>
        <v>7.2650602409638561</v>
      </c>
      <c r="AW40" s="75">
        <f t="shared" si="5"/>
        <v>6.4104683195592287</v>
      </c>
      <c r="AY40" s="97">
        <v>114.21</v>
      </c>
      <c r="AZ40" s="75">
        <v>25</v>
      </c>
      <c r="BB40" s="69">
        <f ca="1">VLOOKUP($A40,'Y2020H2 Annual_Prices-Nominal'!$A$4:$AZ$33,41,0)</f>
        <v>11.840613374059609</v>
      </c>
      <c r="BD40" s="76">
        <f>VLOOKUP($A40,GDP!$A$8:$D$42,3,0)</f>
        <v>2.281707393934294E-2</v>
      </c>
    </row>
    <row r="41" spans="1:56" ht="15" x14ac:dyDescent="0.25">
      <c r="A41" s="42">
        <f t="shared" si="6"/>
        <v>2024</v>
      </c>
      <c r="B41" s="63">
        <f t="shared" si="7"/>
        <v>45323</v>
      </c>
      <c r="C41" s="67">
        <v>26.97</v>
      </c>
      <c r="D41" s="68">
        <v>25.2</v>
      </c>
      <c r="E41" s="68">
        <v>22.95</v>
      </c>
      <c r="F41" s="68">
        <v>20.78</v>
      </c>
      <c r="G41" s="68">
        <v>22.86</v>
      </c>
      <c r="H41" s="68">
        <v>20.6</v>
      </c>
      <c r="I41" s="68">
        <v>23.81</v>
      </c>
      <c r="J41" s="68">
        <v>20</v>
      </c>
      <c r="K41" s="68">
        <v>23.86</v>
      </c>
      <c r="L41" s="68">
        <v>20</v>
      </c>
      <c r="M41" s="68">
        <v>22.97</v>
      </c>
      <c r="N41" s="75">
        <v>19.2</v>
      </c>
      <c r="P41" s="67">
        <v>66.069000000000003</v>
      </c>
      <c r="Q41" s="68">
        <v>66.069000000000003</v>
      </c>
      <c r="R41" s="68">
        <v>73.281999999999996</v>
      </c>
      <c r="S41" s="68">
        <v>66.069000000000003</v>
      </c>
      <c r="T41" s="68">
        <v>54.116999999999997</v>
      </c>
      <c r="U41" s="68">
        <v>57.377000000000002</v>
      </c>
      <c r="V41" s="68">
        <v>47.726999999999997</v>
      </c>
      <c r="W41" s="68">
        <v>13.289</v>
      </c>
      <c r="X41" s="68">
        <v>13.289</v>
      </c>
      <c r="Y41" s="75">
        <v>45.957999999999998</v>
      </c>
      <c r="AA41" s="67">
        <v>3.3</v>
      </c>
      <c r="AB41" s="68">
        <v>3.21</v>
      </c>
      <c r="AC41" s="68">
        <v>3.08</v>
      </c>
      <c r="AD41" s="68">
        <v>3.52</v>
      </c>
      <c r="AE41" s="68">
        <v>3.25</v>
      </c>
      <c r="AF41" s="68">
        <v>3.05</v>
      </c>
      <c r="AG41" s="68">
        <v>0.29138450103649638</v>
      </c>
      <c r="AI41" s="69">
        <f ca="1">VLOOKUP($A41,'Y2020H2 Annual_Prices-Nominal'!$A$4:$AM$33,28,0)</f>
        <v>2.5316666666666667</v>
      </c>
      <c r="AK41" s="70">
        <v>0</v>
      </c>
      <c r="AL41" s="71">
        <v>0</v>
      </c>
      <c r="AM41" s="72">
        <v>0</v>
      </c>
      <c r="AN41" s="73">
        <v>0</v>
      </c>
      <c r="AO41" s="74">
        <v>0</v>
      </c>
      <c r="AP41" s="75">
        <f ca="1">VLOOKUP($A41,'Y2020H2 Annual_Prices-Nominal'!$A$4:$AM$33,33,0)</f>
        <v>0</v>
      </c>
      <c r="AR41" s="67">
        <f t="shared" si="0"/>
        <v>8.4018691588785046</v>
      </c>
      <c r="AS41" s="68">
        <f t="shared" si="1"/>
        <v>7.5245901639344268</v>
      </c>
      <c r="AT41" s="68">
        <f t="shared" si="2"/>
        <v>7.4950819672131148</v>
      </c>
      <c r="AU41" s="68">
        <f t="shared" si="3"/>
        <v>7.3261538461538454</v>
      </c>
      <c r="AV41" s="68">
        <f t="shared" si="4"/>
        <v>7.3415384615384616</v>
      </c>
      <c r="AW41" s="75">
        <f t="shared" si="5"/>
        <v>6.5255681818181817</v>
      </c>
      <c r="AY41" s="97">
        <v>114.21</v>
      </c>
      <c r="AZ41" s="75">
        <v>25</v>
      </c>
      <c r="BB41" s="69">
        <f ca="1">VLOOKUP($A41,'Y2020H2 Annual_Prices-Nominal'!$A$4:$AZ$33,41,0)</f>
        <v>11.840613374059609</v>
      </c>
      <c r="BD41" s="76">
        <f>VLOOKUP($A41,GDP!$A$8:$D$42,3,0)</f>
        <v>2.281707393934294E-2</v>
      </c>
    </row>
    <row r="42" spans="1:56" ht="15" x14ac:dyDescent="0.25">
      <c r="A42" s="42">
        <f t="shared" si="6"/>
        <v>2024</v>
      </c>
      <c r="B42" s="63">
        <f t="shared" si="7"/>
        <v>45352</v>
      </c>
      <c r="C42" s="67">
        <v>25.56</v>
      </c>
      <c r="D42" s="68">
        <v>22.63</v>
      </c>
      <c r="E42" s="68">
        <v>21.24</v>
      </c>
      <c r="F42" s="68">
        <v>17.760000000000002</v>
      </c>
      <c r="G42" s="68">
        <v>21.38</v>
      </c>
      <c r="H42" s="68">
        <v>17.670000000000002</v>
      </c>
      <c r="I42" s="68">
        <v>22.13</v>
      </c>
      <c r="J42" s="68">
        <v>17.36</v>
      </c>
      <c r="K42" s="68">
        <v>22.28</v>
      </c>
      <c r="L42" s="68">
        <v>17.399999999999999</v>
      </c>
      <c r="M42" s="68">
        <v>21.3</v>
      </c>
      <c r="N42" s="75">
        <v>16.579999999999998</v>
      </c>
      <c r="P42" s="67">
        <v>66.275999999999996</v>
      </c>
      <c r="Q42" s="68">
        <v>66.275999999999996</v>
      </c>
      <c r="R42" s="68">
        <v>73.501999999999995</v>
      </c>
      <c r="S42" s="68">
        <v>66.275999999999996</v>
      </c>
      <c r="T42" s="68">
        <v>54.225999999999999</v>
      </c>
      <c r="U42" s="68">
        <v>57.511000000000003</v>
      </c>
      <c r="V42" s="68">
        <v>47.767000000000003</v>
      </c>
      <c r="W42" s="68">
        <v>13.318</v>
      </c>
      <c r="X42" s="68">
        <v>13.318</v>
      </c>
      <c r="Y42" s="75">
        <v>46.046999999999997</v>
      </c>
      <c r="AA42" s="67">
        <v>3.04</v>
      </c>
      <c r="AB42" s="68">
        <v>2.86</v>
      </c>
      <c r="AC42" s="68">
        <v>2.76</v>
      </c>
      <c r="AD42" s="68">
        <v>3.16</v>
      </c>
      <c r="AE42" s="68">
        <v>2.93</v>
      </c>
      <c r="AF42" s="68">
        <v>2.69</v>
      </c>
      <c r="AG42" s="68">
        <v>0.29138450103649638</v>
      </c>
      <c r="AI42" s="69">
        <f ca="1">VLOOKUP($A42,'Y2020H2 Annual_Prices-Nominal'!$A$4:$AM$33,28,0)</f>
        <v>2.5316666666666667</v>
      </c>
      <c r="AK42" s="70">
        <v>0</v>
      </c>
      <c r="AL42" s="71">
        <v>0</v>
      </c>
      <c r="AM42" s="72">
        <v>0</v>
      </c>
      <c r="AN42" s="73">
        <v>0</v>
      </c>
      <c r="AO42" s="74">
        <v>0</v>
      </c>
      <c r="AP42" s="75">
        <f ca="1">VLOOKUP($A42,'Y2020H2 Annual_Prices-Nominal'!$A$4:$AM$33,33,0)</f>
        <v>0</v>
      </c>
      <c r="AR42" s="67">
        <f t="shared" si="0"/>
        <v>8.9370629370629366</v>
      </c>
      <c r="AS42" s="68">
        <f t="shared" si="1"/>
        <v>7.8959107806691442</v>
      </c>
      <c r="AT42" s="68">
        <f t="shared" si="2"/>
        <v>7.9479553903345721</v>
      </c>
      <c r="AU42" s="68">
        <f t="shared" si="3"/>
        <v>7.5529010238907839</v>
      </c>
      <c r="AV42" s="68">
        <f t="shared" si="4"/>
        <v>7.6040955631399321</v>
      </c>
      <c r="AW42" s="75">
        <f t="shared" si="5"/>
        <v>6.7405063291139236</v>
      </c>
      <c r="AY42" s="97">
        <v>114.21</v>
      </c>
      <c r="AZ42" s="75">
        <v>25</v>
      </c>
      <c r="BB42" s="69">
        <f ca="1">VLOOKUP($A42,'Y2020H2 Annual_Prices-Nominal'!$A$4:$AZ$33,41,0)</f>
        <v>11.840613374059609</v>
      </c>
      <c r="BD42" s="76">
        <f>VLOOKUP($A42,GDP!$A$8:$D$42,3,0)</f>
        <v>2.281707393934294E-2</v>
      </c>
    </row>
    <row r="43" spans="1:56" ht="15" x14ac:dyDescent="0.25">
      <c r="A43" s="42">
        <f t="shared" si="6"/>
        <v>2024</v>
      </c>
      <c r="B43" s="63">
        <f t="shared" si="7"/>
        <v>45383</v>
      </c>
      <c r="C43" s="67">
        <v>22.97</v>
      </c>
      <c r="D43" s="68">
        <v>19.579999999999998</v>
      </c>
      <c r="E43" s="68">
        <v>19.64</v>
      </c>
      <c r="F43" s="68">
        <v>16.100000000000001</v>
      </c>
      <c r="G43" s="68">
        <v>19.829999999999998</v>
      </c>
      <c r="H43" s="68">
        <v>16.170000000000002</v>
      </c>
      <c r="I43" s="68">
        <v>20.48</v>
      </c>
      <c r="J43" s="68">
        <v>14.17</v>
      </c>
      <c r="K43" s="68">
        <v>20.79</v>
      </c>
      <c r="L43" s="68">
        <v>14.34</v>
      </c>
      <c r="M43" s="68">
        <v>19.670000000000002</v>
      </c>
      <c r="N43" s="75">
        <v>13.43</v>
      </c>
      <c r="P43" s="67">
        <v>66.483999999999995</v>
      </c>
      <c r="Q43" s="68">
        <v>66.483999999999995</v>
      </c>
      <c r="R43" s="68">
        <v>73.722999999999999</v>
      </c>
      <c r="S43" s="68">
        <v>66.483999999999995</v>
      </c>
      <c r="T43" s="68">
        <v>54.335999999999999</v>
      </c>
      <c r="U43" s="68">
        <v>57.645000000000003</v>
      </c>
      <c r="V43" s="68">
        <v>47.807000000000002</v>
      </c>
      <c r="W43" s="68">
        <v>13.347</v>
      </c>
      <c r="X43" s="68">
        <v>13.347</v>
      </c>
      <c r="Y43" s="75">
        <v>46.136000000000003</v>
      </c>
      <c r="AA43" s="67">
        <v>2.78</v>
      </c>
      <c r="AB43" s="68">
        <v>2.5</v>
      </c>
      <c r="AC43" s="68">
        <v>2.41</v>
      </c>
      <c r="AD43" s="68">
        <v>2.71</v>
      </c>
      <c r="AE43" s="68">
        <v>2.68</v>
      </c>
      <c r="AF43" s="68">
        <v>2.36</v>
      </c>
      <c r="AG43" s="68">
        <v>0.29138450103649638</v>
      </c>
      <c r="AI43" s="69">
        <f ca="1">VLOOKUP($A43,'Y2020H2 Annual_Prices-Nominal'!$A$4:$AM$33,28,0)</f>
        <v>2.5316666666666667</v>
      </c>
      <c r="AK43" s="70">
        <v>0</v>
      </c>
      <c r="AL43" s="71">
        <v>0</v>
      </c>
      <c r="AM43" s="72">
        <v>0</v>
      </c>
      <c r="AN43" s="73">
        <v>0</v>
      </c>
      <c r="AO43" s="74">
        <v>0</v>
      </c>
      <c r="AP43" s="75">
        <f ca="1">VLOOKUP($A43,'Y2020H2 Annual_Prices-Nominal'!$A$4:$AM$33,33,0)</f>
        <v>0</v>
      </c>
      <c r="AR43" s="67">
        <f t="shared" si="0"/>
        <v>9.1879999999999988</v>
      </c>
      <c r="AS43" s="68">
        <f t="shared" si="1"/>
        <v>8.3220338983050848</v>
      </c>
      <c r="AT43" s="68">
        <f t="shared" si="2"/>
        <v>8.4025423728813564</v>
      </c>
      <c r="AU43" s="68">
        <f t="shared" si="3"/>
        <v>7.6417910447761193</v>
      </c>
      <c r="AV43" s="68">
        <f t="shared" si="4"/>
        <v>7.7574626865671634</v>
      </c>
      <c r="AW43" s="75">
        <f t="shared" si="5"/>
        <v>7.2583025830258308</v>
      </c>
      <c r="AY43" s="97">
        <v>114.21</v>
      </c>
      <c r="AZ43" s="75">
        <v>25</v>
      </c>
      <c r="BB43" s="69">
        <f ca="1">VLOOKUP($A43,'Y2020H2 Annual_Prices-Nominal'!$A$4:$AZ$33,41,0)</f>
        <v>11.840613374059609</v>
      </c>
      <c r="BD43" s="76">
        <f>VLOOKUP($A43,GDP!$A$8:$D$42,3,0)</f>
        <v>2.281707393934294E-2</v>
      </c>
    </row>
    <row r="44" spans="1:56" ht="15" x14ac:dyDescent="0.25">
      <c r="A44" s="42">
        <f t="shared" si="6"/>
        <v>2024</v>
      </c>
      <c r="B44" s="63">
        <f t="shared" si="7"/>
        <v>45413</v>
      </c>
      <c r="C44" s="67">
        <v>26.8</v>
      </c>
      <c r="D44" s="68">
        <v>19.46</v>
      </c>
      <c r="E44" s="68">
        <v>24.28</v>
      </c>
      <c r="F44" s="68">
        <v>17.3</v>
      </c>
      <c r="G44" s="68">
        <v>24.35</v>
      </c>
      <c r="H44" s="68">
        <v>17.39</v>
      </c>
      <c r="I44" s="68">
        <v>20.309999999999999</v>
      </c>
      <c r="J44" s="68">
        <v>16.399999999999999</v>
      </c>
      <c r="K44" s="68">
        <v>20.329999999999998</v>
      </c>
      <c r="L44" s="68">
        <v>16.46</v>
      </c>
      <c r="M44" s="68">
        <v>19.5</v>
      </c>
      <c r="N44" s="75">
        <v>15.63</v>
      </c>
      <c r="P44" s="67">
        <v>66.692999999999998</v>
      </c>
      <c r="Q44" s="68">
        <v>66.692999999999998</v>
      </c>
      <c r="R44" s="68">
        <v>73.944000000000003</v>
      </c>
      <c r="S44" s="68">
        <v>66.692999999999998</v>
      </c>
      <c r="T44" s="68">
        <v>54.445999999999998</v>
      </c>
      <c r="U44" s="68">
        <v>57.779000000000003</v>
      </c>
      <c r="V44" s="68">
        <v>47.847000000000001</v>
      </c>
      <c r="W44" s="68">
        <v>13.375999999999999</v>
      </c>
      <c r="X44" s="68">
        <v>13.375999999999999</v>
      </c>
      <c r="Y44" s="75">
        <v>46.225999999999999</v>
      </c>
      <c r="AA44" s="67">
        <v>2.71</v>
      </c>
      <c r="AB44" s="68">
        <v>2.37</v>
      </c>
      <c r="AC44" s="68">
        <v>2.29</v>
      </c>
      <c r="AD44" s="68">
        <v>2.59</v>
      </c>
      <c r="AE44" s="68">
        <v>2.62</v>
      </c>
      <c r="AF44" s="68">
        <v>2.25</v>
      </c>
      <c r="AG44" s="68">
        <v>0.29138450103649638</v>
      </c>
      <c r="AI44" s="69">
        <f ca="1">VLOOKUP($A44,'Y2020H2 Annual_Prices-Nominal'!$A$4:$AM$33,28,0)</f>
        <v>2.5316666666666667</v>
      </c>
      <c r="AK44" s="70">
        <v>0</v>
      </c>
      <c r="AL44" s="71">
        <v>0</v>
      </c>
      <c r="AM44" s="72">
        <v>0</v>
      </c>
      <c r="AN44" s="73">
        <v>0</v>
      </c>
      <c r="AO44" s="74">
        <v>0</v>
      </c>
      <c r="AP44" s="75">
        <f ca="1">VLOOKUP($A44,'Y2020H2 Annual_Prices-Nominal'!$A$4:$AM$33,33,0)</f>
        <v>0</v>
      </c>
      <c r="AR44" s="67">
        <f t="shared" si="0"/>
        <v>11.308016877637131</v>
      </c>
      <c r="AS44" s="68">
        <f t="shared" si="1"/>
        <v>10.791111111111112</v>
      </c>
      <c r="AT44" s="68">
        <f t="shared" si="2"/>
        <v>10.822222222222223</v>
      </c>
      <c r="AU44" s="68">
        <f t="shared" si="3"/>
        <v>7.7519083969465639</v>
      </c>
      <c r="AV44" s="68">
        <f t="shared" si="4"/>
        <v>7.7595419847328237</v>
      </c>
      <c r="AW44" s="75">
        <f t="shared" si="5"/>
        <v>7.5289575289575295</v>
      </c>
      <c r="AY44" s="97">
        <v>114.21</v>
      </c>
      <c r="AZ44" s="75">
        <v>25</v>
      </c>
      <c r="BB44" s="69">
        <f ca="1">VLOOKUP($A44,'Y2020H2 Annual_Prices-Nominal'!$A$4:$AZ$33,41,0)</f>
        <v>11.840613374059609</v>
      </c>
      <c r="BD44" s="76">
        <f>VLOOKUP($A44,GDP!$A$8:$D$42,3,0)</f>
        <v>2.281707393934294E-2</v>
      </c>
    </row>
    <row r="45" spans="1:56" ht="15" x14ac:dyDescent="0.25">
      <c r="A45" s="42">
        <f t="shared" si="6"/>
        <v>2024</v>
      </c>
      <c r="B45" s="63">
        <f t="shared" si="7"/>
        <v>45444</v>
      </c>
      <c r="C45" s="67">
        <v>31.66</v>
      </c>
      <c r="D45" s="68">
        <v>21.91</v>
      </c>
      <c r="E45" s="68">
        <v>30.76</v>
      </c>
      <c r="F45" s="68">
        <v>20.79</v>
      </c>
      <c r="G45" s="68">
        <v>30.77</v>
      </c>
      <c r="H45" s="68">
        <v>20.97</v>
      </c>
      <c r="I45" s="68">
        <v>37.76</v>
      </c>
      <c r="J45" s="68">
        <v>20.11</v>
      </c>
      <c r="K45" s="68">
        <v>37.72</v>
      </c>
      <c r="L45" s="68">
        <v>20.11</v>
      </c>
      <c r="M45" s="68">
        <v>36.770000000000003</v>
      </c>
      <c r="N45" s="75">
        <v>19.3</v>
      </c>
      <c r="P45" s="67">
        <v>66.902315213683906</v>
      </c>
      <c r="Q45" s="68">
        <v>66.902315213683906</v>
      </c>
      <c r="R45" s="68">
        <v>74.166271877107206</v>
      </c>
      <c r="S45" s="68">
        <v>66.902315213683906</v>
      </c>
      <c r="T45" s="68">
        <v>54.5552216075451</v>
      </c>
      <c r="U45" s="68">
        <v>57.914358213482899</v>
      </c>
      <c r="V45" s="68">
        <v>47.885476888044998</v>
      </c>
      <c r="W45" s="68">
        <v>13.403643993194599</v>
      </c>
      <c r="X45" s="68">
        <v>13.403643993194599</v>
      </c>
      <c r="Y45" s="75">
        <v>46.316076717209697</v>
      </c>
      <c r="AA45" s="67">
        <v>2.72</v>
      </c>
      <c r="AB45" s="68">
        <v>2.35</v>
      </c>
      <c r="AC45" s="68">
        <v>2.27</v>
      </c>
      <c r="AD45" s="68">
        <v>2.56</v>
      </c>
      <c r="AE45" s="68">
        <v>2.65</v>
      </c>
      <c r="AF45" s="68">
        <v>2.25</v>
      </c>
      <c r="AG45" s="68">
        <v>0.29138450103649638</v>
      </c>
      <c r="AI45" s="69">
        <f ca="1">VLOOKUP($A45,'Y2020H2 Annual_Prices-Nominal'!$A$4:$AM$33,28,0)</f>
        <v>2.5316666666666667</v>
      </c>
      <c r="AK45" s="70">
        <v>0</v>
      </c>
      <c r="AL45" s="71">
        <v>0</v>
      </c>
      <c r="AM45" s="72">
        <v>0</v>
      </c>
      <c r="AN45" s="73">
        <v>0</v>
      </c>
      <c r="AO45" s="74">
        <v>0</v>
      </c>
      <c r="AP45" s="75">
        <f ca="1">VLOOKUP($A45,'Y2020H2 Annual_Prices-Nominal'!$A$4:$AM$33,33,0)</f>
        <v>0</v>
      </c>
      <c r="AR45" s="67">
        <f t="shared" si="0"/>
        <v>13.472340425531915</v>
      </c>
      <c r="AS45" s="68">
        <f t="shared" si="1"/>
        <v>13.671111111111111</v>
      </c>
      <c r="AT45" s="68">
        <f t="shared" si="2"/>
        <v>13.675555555555555</v>
      </c>
      <c r="AU45" s="68">
        <f t="shared" si="3"/>
        <v>14.249056603773585</v>
      </c>
      <c r="AV45" s="68">
        <f t="shared" si="4"/>
        <v>14.233962264150943</v>
      </c>
      <c r="AW45" s="75">
        <f t="shared" si="5"/>
        <v>14.363281250000002</v>
      </c>
      <c r="AY45" s="97">
        <v>114.21</v>
      </c>
      <c r="AZ45" s="75">
        <v>25</v>
      </c>
      <c r="BB45" s="69">
        <f ca="1">VLOOKUP($A45,'Y2020H2 Annual_Prices-Nominal'!$A$4:$AZ$33,41,0)</f>
        <v>11.840613374059609</v>
      </c>
      <c r="BD45" s="76">
        <f>VLOOKUP($A45,GDP!$A$8:$D$42,3,0)</f>
        <v>2.281707393934294E-2</v>
      </c>
    </row>
    <row r="46" spans="1:56" ht="15" x14ac:dyDescent="0.25">
      <c r="A46" s="42">
        <f t="shared" si="6"/>
        <v>2024</v>
      </c>
      <c r="B46" s="63">
        <f t="shared" si="7"/>
        <v>45474</v>
      </c>
      <c r="C46" s="67">
        <v>46.28</v>
      </c>
      <c r="D46" s="68">
        <v>25.23</v>
      </c>
      <c r="E46" s="68">
        <v>48.46</v>
      </c>
      <c r="F46" s="68">
        <v>25.88</v>
      </c>
      <c r="G46" s="68">
        <v>48.41</v>
      </c>
      <c r="H46" s="68">
        <v>26.05</v>
      </c>
      <c r="I46" s="68">
        <v>41.59</v>
      </c>
      <c r="J46" s="68">
        <v>24.02</v>
      </c>
      <c r="K46" s="68">
        <v>41.22</v>
      </c>
      <c r="L46" s="68">
        <v>23.94</v>
      </c>
      <c r="M46" s="68">
        <v>41.05</v>
      </c>
      <c r="N46" s="75">
        <v>23.22</v>
      </c>
      <c r="P46" s="67">
        <v>67.096999999999994</v>
      </c>
      <c r="Q46" s="68">
        <v>67.096999999999994</v>
      </c>
      <c r="R46" s="68">
        <v>74.402000000000001</v>
      </c>
      <c r="S46" s="68">
        <v>67.096999999999994</v>
      </c>
      <c r="T46" s="68">
        <v>54.588999999999999</v>
      </c>
      <c r="U46" s="68">
        <v>57.902999999999999</v>
      </c>
      <c r="V46" s="68">
        <v>47.926000000000002</v>
      </c>
      <c r="W46" s="68">
        <v>13.436999999999999</v>
      </c>
      <c r="X46" s="68">
        <v>13.436999999999999</v>
      </c>
      <c r="Y46" s="75">
        <v>46.402999999999999</v>
      </c>
      <c r="AA46" s="67">
        <v>2.82</v>
      </c>
      <c r="AB46" s="68">
        <v>2.4300000000000002</v>
      </c>
      <c r="AC46" s="68">
        <v>2.34</v>
      </c>
      <c r="AD46" s="68">
        <v>2.64</v>
      </c>
      <c r="AE46" s="68">
        <v>2.8</v>
      </c>
      <c r="AF46" s="68">
        <v>2.33</v>
      </c>
      <c r="AG46" s="68">
        <v>0.29138450103649638</v>
      </c>
      <c r="AI46" s="69">
        <f ca="1">VLOOKUP($A46,'Y2020H2 Annual_Prices-Nominal'!$A$4:$AM$33,28,0)</f>
        <v>2.5316666666666667</v>
      </c>
      <c r="AK46" s="70">
        <v>0</v>
      </c>
      <c r="AL46" s="71">
        <v>0</v>
      </c>
      <c r="AM46" s="72">
        <v>0</v>
      </c>
      <c r="AN46" s="73">
        <v>0</v>
      </c>
      <c r="AO46" s="74">
        <v>0</v>
      </c>
      <c r="AP46" s="75">
        <f ca="1">VLOOKUP($A46,'Y2020H2 Annual_Prices-Nominal'!$A$4:$AM$33,33,0)</f>
        <v>0</v>
      </c>
      <c r="AR46" s="67">
        <f t="shared" si="0"/>
        <v>19.045267489711932</v>
      </c>
      <c r="AS46" s="68">
        <f t="shared" si="1"/>
        <v>20.798283261802574</v>
      </c>
      <c r="AT46" s="68">
        <f t="shared" si="2"/>
        <v>20.776824034334762</v>
      </c>
      <c r="AU46" s="68">
        <f t="shared" si="3"/>
        <v>14.853571428571431</v>
      </c>
      <c r="AV46" s="68">
        <f t="shared" si="4"/>
        <v>14.721428571428572</v>
      </c>
      <c r="AW46" s="75">
        <f t="shared" si="5"/>
        <v>15.549242424242422</v>
      </c>
      <c r="AY46" s="97">
        <v>114.21</v>
      </c>
      <c r="AZ46" s="75">
        <v>25</v>
      </c>
      <c r="BB46" s="69">
        <f ca="1">VLOOKUP($A46,'Y2020H2 Annual_Prices-Nominal'!$A$4:$AZ$33,41,0)</f>
        <v>11.840613374059609</v>
      </c>
      <c r="BD46" s="76">
        <f>VLOOKUP($A46,GDP!$A$8:$D$42,3,0)</f>
        <v>2.281707393934294E-2</v>
      </c>
    </row>
    <row r="47" spans="1:56" ht="15" x14ac:dyDescent="0.25">
      <c r="A47" s="42">
        <f t="shared" si="6"/>
        <v>2024</v>
      </c>
      <c r="B47" s="63">
        <f t="shared" si="7"/>
        <v>45505</v>
      </c>
      <c r="C47" s="67">
        <v>41</v>
      </c>
      <c r="D47" s="68">
        <v>23.16</v>
      </c>
      <c r="E47" s="68">
        <v>42.44</v>
      </c>
      <c r="F47" s="68">
        <v>23.53</v>
      </c>
      <c r="G47" s="68">
        <v>42.04</v>
      </c>
      <c r="H47" s="68">
        <v>23.41</v>
      </c>
      <c r="I47" s="68">
        <v>41.72</v>
      </c>
      <c r="J47" s="68">
        <v>20.74</v>
      </c>
      <c r="K47" s="68">
        <v>41.71</v>
      </c>
      <c r="L47" s="68">
        <v>20.77</v>
      </c>
      <c r="M47" s="68">
        <v>40.700000000000003</v>
      </c>
      <c r="N47" s="75">
        <v>19.93</v>
      </c>
      <c r="P47" s="67">
        <v>67.292000000000002</v>
      </c>
      <c r="Q47" s="68">
        <v>67.292000000000002</v>
      </c>
      <c r="R47" s="68">
        <v>74.638999999999996</v>
      </c>
      <c r="S47" s="68">
        <v>67.292000000000002</v>
      </c>
      <c r="T47" s="68">
        <v>54.622</v>
      </c>
      <c r="U47" s="68">
        <v>57.890999999999998</v>
      </c>
      <c r="V47" s="68">
        <v>47.966000000000001</v>
      </c>
      <c r="W47" s="68">
        <v>13.47</v>
      </c>
      <c r="X47" s="68">
        <v>13.47</v>
      </c>
      <c r="Y47" s="75">
        <v>46.49</v>
      </c>
      <c r="AA47" s="67">
        <v>2.81</v>
      </c>
      <c r="AB47" s="68">
        <v>2.41</v>
      </c>
      <c r="AC47" s="68">
        <v>2.3199999999999998</v>
      </c>
      <c r="AD47" s="68">
        <v>2.62</v>
      </c>
      <c r="AE47" s="68">
        <v>2.79</v>
      </c>
      <c r="AF47" s="68">
        <v>2.31</v>
      </c>
      <c r="AG47" s="68">
        <v>0.29138450103649638</v>
      </c>
      <c r="AI47" s="69">
        <f ca="1">VLOOKUP($A47,'Y2020H2 Annual_Prices-Nominal'!$A$4:$AM$33,28,0)</f>
        <v>2.5316666666666667</v>
      </c>
      <c r="AK47" s="70">
        <v>0</v>
      </c>
      <c r="AL47" s="71">
        <v>0</v>
      </c>
      <c r="AM47" s="72">
        <v>0</v>
      </c>
      <c r="AN47" s="73">
        <v>0</v>
      </c>
      <c r="AO47" s="74">
        <v>0</v>
      </c>
      <c r="AP47" s="75">
        <f ca="1">VLOOKUP($A47,'Y2020H2 Annual_Prices-Nominal'!$A$4:$AM$33,33,0)</f>
        <v>0</v>
      </c>
      <c r="AR47" s="67">
        <f t="shared" si="0"/>
        <v>17.012448132780083</v>
      </c>
      <c r="AS47" s="68">
        <f t="shared" si="1"/>
        <v>18.37229437229437</v>
      </c>
      <c r="AT47" s="68">
        <f t="shared" si="2"/>
        <v>18.1991341991342</v>
      </c>
      <c r="AU47" s="68">
        <f t="shared" si="3"/>
        <v>14.953405017921146</v>
      </c>
      <c r="AV47" s="68">
        <f t="shared" si="4"/>
        <v>14.949820788530467</v>
      </c>
      <c r="AW47" s="75">
        <f t="shared" si="5"/>
        <v>15.534351145038169</v>
      </c>
      <c r="AY47" s="97">
        <v>114.21</v>
      </c>
      <c r="AZ47" s="75">
        <v>25</v>
      </c>
      <c r="BB47" s="69">
        <f ca="1">VLOOKUP($A47,'Y2020H2 Annual_Prices-Nominal'!$A$4:$AZ$33,41,0)</f>
        <v>11.840613374059609</v>
      </c>
      <c r="BD47" s="76">
        <f>VLOOKUP($A47,GDP!$A$8:$D$42,3,0)</f>
        <v>2.281707393934294E-2</v>
      </c>
    </row>
    <row r="48" spans="1:56" ht="15" x14ac:dyDescent="0.25">
      <c r="A48" s="42">
        <f t="shared" si="6"/>
        <v>2024</v>
      </c>
      <c r="B48" s="63">
        <f t="shared" si="7"/>
        <v>45536</v>
      </c>
      <c r="C48" s="67">
        <v>32.46</v>
      </c>
      <c r="D48" s="68">
        <v>21.81</v>
      </c>
      <c r="E48" s="68">
        <v>32.4</v>
      </c>
      <c r="F48" s="68">
        <v>21.89</v>
      </c>
      <c r="G48" s="68">
        <v>32.299999999999997</v>
      </c>
      <c r="H48" s="68">
        <v>21.83</v>
      </c>
      <c r="I48" s="68">
        <v>27.15</v>
      </c>
      <c r="J48" s="68">
        <v>19.32</v>
      </c>
      <c r="K48" s="68">
        <v>27.23</v>
      </c>
      <c r="L48" s="68">
        <v>19.350000000000001</v>
      </c>
      <c r="M48" s="68">
        <v>26.4</v>
      </c>
      <c r="N48" s="75">
        <v>18.55</v>
      </c>
      <c r="P48" s="67">
        <v>67.488</v>
      </c>
      <c r="Q48" s="68">
        <v>67.488</v>
      </c>
      <c r="R48" s="68">
        <v>74.876000000000005</v>
      </c>
      <c r="S48" s="68">
        <v>67.488</v>
      </c>
      <c r="T48" s="68">
        <v>54.655000000000001</v>
      </c>
      <c r="U48" s="68">
        <v>57.878999999999998</v>
      </c>
      <c r="V48" s="68">
        <v>48.006</v>
      </c>
      <c r="W48" s="68">
        <v>13.504</v>
      </c>
      <c r="X48" s="68">
        <v>13.504</v>
      </c>
      <c r="Y48" s="75">
        <v>46.578000000000003</v>
      </c>
      <c r="AA48" s="67">
        <v>2.74</v>
      </c>
      <c r="AB48" s="68">
        <v>2.15</v>
      </c>
      <c r="AC48" s="68">
        <v>2.06</v>
      </c>
      <c r="AD48" s="68">
        <v>2.36</v>
      </c>
      <c r="AE48" s="68">
        <v>2.64</v>
      </c>
      <c r="AF48" s="68">
        <v>2.3199999999999998</v>
      </c>
      <c r="AG48" s="68">
        <v>0.29138450103649638</v>
      </c>
      <c r="AI48" s="69">
        <f ca="1">VLOOKUP($A48,'Y2020H2 Annual_Prices-Nominal'!$A$4:$AM$33,28,0)</f>
        <v>2.5316666666666667</v>
      </c>
      <c r="AK48" s="70">
        <v>0</v>
      </c>
      <c r="AL48" s="71">
        <v>0</v>
      </c>
      <c r="AM48" s="72">
        <v>0</v>
      </c>
      <c r="AN48" s="73">
        <v>0</v>
      </c>
      <c r="AO48" s="74">
        <v>0</v>
      </c>
      <c r="AP48" s="75">
        <f ca="1">VLOOKUP($A48,'Y2020H2 Annual_Prices-Nominal'!$A$4:$AM$33,33,0)</f>
        <v>0</v>
      </c>
      <c r="AR48" s="67">
        <f t="shared" si="0"/>
        <v>15.097674418604653</v>
      </c>
      <c r="AS48" s="68">
        <f t="shared" si="1"/>
        <v>13.965517241379311</v>
      </c>
      <c r="AT48" s="68">
        <f t="shared" si="2"/>
        <v>13.922413793103448</v>
      </c>
      <c r="AU48" s="68">
        <f t="shared" si="3"/>
        <v>10.284090909090908</v>
      </c>
      <c r="AV48" s="68">
        <f t="shared" si="4"/>
        <v>10.314393939393939</v>
      </c>
      <c r="AW48" s="75">
        <f t="shared" si="5"/>
        <v>11.186440677966102</v>
      </c>
      <c r="AY48" s="97">
        <v>114.21</v>
      </c>
      <c r="AZ48" s="75">
        <v>25</v>
      </c>
      <c r="BB48" s="69">
        <f ca="1">VLOOKUP($A48,'Y2020H2 Annual_Prices-Nominal'!$A$4:$AZ$33,41,0)</f>
        <v>11.840613374059609</v>
      </c>
      <c r="BD48" s="76">
        <f>VLOOKUP($A48,GDP!$A$8:$D$42,3,0)</f>
        <v>2.281707393934294E-2</v>
      </c>
    </row>
    <row r="49" spans="1:56" ht="15" x14ac:dyDescent="0.25">
      <c r="A49" s="42">
        <f t="shared" si="6"/>
        <v>2024</v>
      </c>
      <c r="B49" s="63">
        <f t="shared" si="7"/>
        <v>45566</v>
      </c>
      <c r="C49" s="67">
        <v>25.83</v>
      </c>
      <c r="D49" s="68">
        <v>19.12</v>
      </c>
      <c r="E49" s="68">
        <v>22.5</v>
      </c>
      <c r="F49" s="68">
        <v>17</v>
      </c>
      <c r="G49" s="68">
        <v>22.67</v>
      </c>
      <c r="H49" s="68">
        <v>17.07</v>
      </c>
      <c r="I49" s="68">
        <v>20.81</v>
      </c>
      <c r="J49" s="68">
        <v>16.36</v>
      </c>
      <c r="K49" s="68">
        <v>20.92</v>
      </c>
      <c r="L49" s="68">
        <v>16.43</v>
      </c>
      <c r="M49" s="68">
        <v>20</v>
      </c>
      <c r="N49" s="75">
        <v>15.59</v>
      </c>
      <c r="P49" s="67">
        <v>67.683999999999997</v>
      </c>
      <c r="Q49" s="68">
        <v>67.683999999999997</v>
      </c>
      <c r="R49" s="68">
        <v>75.114000000000004</v>
      </c>
      <c r="S49" s="68">
        <v>67.683999999999997</v>
      </c>
      <c r="T49" s="68">
        <v>54.688000000000002</v>
      </c>
      <c r="U49" s="68">
        <v>57.866999999999997</v>
      </c>
      <c r="V49" s="68">
        <v>48.045999999999999</v>
      </c>
      <c r="W49" s="68">
        <v>13.538</v>
      </c>
      <c r="X49" s="68">
        <v>13.538</v>
      </c>
      <c r="Y49" s="75">
        <v>46.665999999999997</v>
      </c>
      <c r="AA49" s="67">
        <v>2.81</v>
      </c>
      <c r="AB49" s="68">
        <v>2.2999999999999998</v>
      </c>
      <c r="AC49" s="68">
        <v>2.2200000000000002</v>
      </c>
      <c r="AD49" s="68">
        <v>2.52</v>
      </c>
      <c r="AE49" s="68">
        <v>2.72</v>
      </c>
      <c r="AF49" s="68">
        <v>2.38</v>
      </c>
      <c r="AG49" s="68">
        <v>0.29138450103649638</v>
      </c>
      <c r="AI49" s="69">
        <f ca="1">VLOOKUP($A49,'Y2020H2 Annual_Prices-Nominal'!$A$4:$AM$33,28,0)</f>
        <v>2.5316666666666667</v>
      </c>
      <c r="AK49" s="70">
        <v>0</v>
      </c>
      <c r="AL49" s="71">
        <v>0</v>
      </c>
      <c r="AM49" s="72">
        <v>0</v>
      </c>
      <c r="AN49" s="73">
        <v>0</v>
      </c>
      <c r="AO49" s="74">
        <v>0</v>
      </c>
      <c r="AP49" s="75">
        <f ca="1">VLOOKUP($A49,'Y2020H2 Annual_Prices-Nominal'!$A$4:$AM$33,33,0)</f>
        <v>0</v>
      </c>
      <c r="AR49" s="67">
        <f t="shared" si="0"/>
        <v>11.230434782608695</v>
      </c>
      <c r="AS49" s="68">
        <f t="shared" si="1"/>
        <v>9.4537815126050422</v>
      </c>
      <c r="AT49" s="68">
        <f t="shared" si="2"/>
        <v>9.5252100840336151</v>
      </c>
      <c r="AU49" s="68">
        <f t="shared" si="3"/>
        <v>7.6507352941176459</v>
      </c>
      <c r="AV49" s="68">
        <f t="shared" si="4"/>
        <v>7.6911764705882355</v>
      </c>
      <c r="AW49" s="75">
        <f t="shared" si="5"/>
        <v>7.9365079365079367</v>
      </c>
      <c r="AY49" s="97">
        <v>114.21</v>
      </c>
      <c r="AZ49" s="75">
        <v>25</v>
      </c>
      <c r="BB49" s="69">
        <f ca="1">VLOOKUP($A49,'Y2020H2 Annual_Prices-Nominal'!$A$4:$AZ$33,41,0)</f>
        <v>11.840613374059609</v>
      </c>
      <c r="BD49" s="76">
        <f>VLOOKUP($A49,GDP!$A$8:$D$42,3,0)</f>
        <v>2.281707393934294E-2</v>
      </c>
    </row>
    <row r="50" spans="1:56" ht="15" x14ac:dyDescent="0.25">
      <c r="A50" s="42">
        <f t="shared" si="6"/>
        <v>2024</v>
      </c>
      <c r="B50" s="63">
        <f t="shared" si="7"/>
        <v>45597</v>
      </c>
      <c r="C50" s="67">
        <v>26.33</v>
      </c>
      <c r="D50" s="68">
        <v>22.66</v>
      </c>
      <c r="E50" s="68">
        <v>22.35</v>
      </c>
      <c r="F50" s="68">
        <v>19.13</v>
      </c>
      <c r="G50" s="68">
        <v>22.56</v>
      </c>
      <c r="H50" s="68">
        <v>19.170000000000002</v>
      </c>
      <c r="I50" s="68">
        <v>21.94</v>
      </c>
      <c r="J50" s="68">
        <v>19.13</v>
      </c>
      <c r="K50" s="68">
        <v>21.96</v>
      </c>
      <c r="L50" s="68">
        <v>19.18</v>
      </c>
      <c r="M50" s="68">
        <v>21.12</v>
      </c>
      <c r="N50" s="75">
        <v>18.34</v>
      </c>
      <c r="P50" s="67">
        <v>67.881</v>
      </c>
      <c r="Q50" s="68">
        <v>67.881</v>
      </c>
      <c r="R50" s="68">
        <v>75.352999999999994</v>
      </c>
      <c r="S50" s="68">
        <v>67.881</v>
      </c>
      <c r="T50" s="68">
        <v>54.720999999999997</v>
      </c>
      <c r="U50" s="68">
        <v>57.854999999999997</v>
      </c>
      <c r="V50" s="68">
        <v>48.085999999999999</v>
      </c>
      <c r="W50" s="68">
        <v>13.571999999999999</v>
      </c>
      <c r="X50" s="68">
        <v>13.571999999999999</v>
      </c>
      <c r="Y50" s="75">
        <v>46.753999999999998</v>
      </c>
      <c r="AA50" s="67">
        <v>3.06</v>
      </c>
      <c r="AB50" s="68">
        <v>2.69</v>
      </c>
      <c r="AC50" s="68">
        <v>2.6</v>
      </c>
      <c r="AD50" s="68">
        <v>2.99</v>
      </c>
      <c r="AE50" s="68">
        <v>2.97</v>
      </c>
      <c r="AF50" s="68">
        <v>2.71</v>
      </c>
      <c r="AG50" s="68">
        <v>0.29138450103649638</v>
      </c>
      <c r="AI50" s="69">
        <f ca="1">VLOOKUP($A50,'Y2020H2 Annual_Prices-Nominal'!$A$4:$AM$33,28,0)</f>
        <v>2.5316666666666667</v>
      </c>
      <c r="AK50" s="70">
        <v>0</v>
      </c>
      <c r="AL50" s="71">
        <v>0</v>
      </c>
      <c r="AM50" s="72">
        <v>0</v>
      </c>
      <c r="AN50" s="73">
        <v>0</v>
      </c>
      <c r="AO50" s="74">
        <v>0</v>
      </c>
      <c r="AP50" s="75">
        <f ca="1">VLOOKUP($A50,'Y2020H2 Annual_Prices-Nominal'!$A$4:$AM$33,33,0)</f>
        <v>0</v>
      </c>
      <c r="AR50" s="67">
        <f t="shared" si="0"/>
        <v>9.7881040892193312</v>
      </c>
      <c r="AS50" s="68">
        <f t="shared" si="1"/>
        <v>8.2472324723247237</v>
      </c>
      <c r="AT50" s="68">
        <f t="shared" si="2"/>
        <v>8.3247232472324715</v>
      </c>
      <c r="AU50" s="68">
        <f t="shared" si="3"/>
        <v>7.3872053872053876</v>
      </c>
      <c r="AV50" s="68">
        <f t="shared" si="4"/>
        <v>7.3939393939393936</v>
      </c>
      <c r="AW50" s="75">
        <f t="shared" si="5"/>
        <v>7.063545150501672</v>
      </c>
      <c r="AY50" s="97">
        <v>114.21</v>
      </c>
      <c r="AZ50" s="75">
        <v>25</v>
      </c>
      <c r="BB50" s="69">
        <f ca="1">VLOOKUP($A50,'Y2020H2 Annual_Prices-Nominal'!$A$4:$AZ$33,41,0)</f>
        <v>11.840613374059609</v>
      </c>
      <c r="BD50" s="76">
        <f>VLOOKUP($A50,GDP!$A$8:$D$42,3,0)</f>
        <v>2.281707393934294E-2</v>
      </c>
    </row>
    <row r="51" spans="1:56" ht="15.75" thickBot="1" x14ac:dyDescent="0.3">
      <c r="A51" s="42">
        <f t="shared" si="6"/>
        <v>2024</v>
      </c>
      <c r="B51" s="63">
        <f t="shared" si="7"/>
        <v>45627</v>
      </c>
      <c r="C51" s="67">
        <v>27.89</v>
      </c>
      <c r="D51" s="68">
        <v>24.47</v>
      </c>
      <c r="E51" s="68">
        <v>23.11</v>
      </c>
      <c r="F51" s="68">
        <v>20.39</v>
      </c>
      <c r="G51" s="68">
        <v>23.12</v>
      </c>
      <c r="H51" s="68">
        <v>20.23</v>
      </c>
      <c r="I51" s="68">
        <v>22.95</v>
      </c>
      <c r="J51" s="68">
        <v>21.67</v>
      </c>
      <c r="K51" s="68">
        <v>22.95</v>
      </c>
      <c r="L51" s="68">
        <v>21.67</v>
      </c>
      <c r="M51" s="68">
        <v>22.12</v>
      </c>
      <c r="N51" s="75">
        <v>20.85</v>
      </c>
      <c r="P51" s="67">
        <v>68.078000000000003</v>
      </c>
      <c r="Q51" s="68">
        <v>68.078000000000003</v>
      </c>
      <c r="R51" s="68">
        <v>75.593000000000004</v>
      </c>
      <c r="S51" s="68">
        <v>68.078000000000003</v>
      </c>
      <c r="T51" s="68">
        <v>54.753999999999998</v>
      </c>
      <c r="U51" s="68">
        <v>57.843000000000004</v>
      </c>
      <c r="V51" s="68">
        <v>48.125999999999998</v>
      </c>
      <c r="W51" s="68">
        <v>13.606</v>
      </c>
      <c r="X51" s="68">
        <v>13.606</v>
      </c>
      <c r="Y51" s="75">
        <v>46.841999999999999</v>
      </c>
      <c r="AA51" s="67">
        <v>3.21</v>
      </c>
      <c r="AB51" s="68">
        <v>3.01</v>
      </c>
      <c r="AC51" s="68">
        <v>2.86</v>
      </c>
      <c r="AD51" s="68">
        <v>3.32</v>
      </c>
      <c r="AE51" s="68">
        <v>3.13</v>
      </c>
      <c r="AF51" s="68">
        <v>2.94</v>
      </c>
      <c r="AG51" s="68">
        <v>0.29138450103649638</v>
      </c>
      <c r="AI51" s="69">
        <f ca="1">VLOOKUP($A51,'Y2020H2 Annual_Prices-Nominal'!$A$4:$AM$33,28,0)</f>
        <v>2.5316666666666667</v>
      </c>
      <c r="AK51" s="70">
        <v>0</v>
      </c>
      <c r="AL51" s="71">
        <v>0</v>
      </c>
      <c r="AM51" s="72">
        <v>0</v>
      </c>
      <c r="AN51" s="73">
        <v>0</v>
      </c>
      <c r="AO51" s="74">
        <v>0</v>
      </c>
      <c r="AP51" s="75">
        <f ca="1">VLOOKUP($A51,'Y2020H2 Annual_Prices-Nominal'!$A$4:$AM$33,33,0)</f>
        <v>0</v>
      </c>
      <c r="AR51" s="67">
        <f t="shared" si="0"/>
        <v>9.2657807308970099</v>
      </c>
      <c r="AS51" s="68">
        <f t="shared" si="1"/>
        <v>7.8605442176870746</v>
      </c>
      <c r="AT51" s="68">
        <f t="shared" si="2"/>
        <v>7.8639455782312933</v>
      </c>
      <c r="AU51" s="68">
        <f t="shared" si="3"/>
        <v>7.3322683706070286</v>
      </c>
      <c r="AV51" s="68">
        <f t="shared" si="4"/>
        <v>7.3322683706070286</v>
      </c>
      <c r="AW51" s="75">
        <f t="shared" si="5"/>
        <v>6.6626506024096388</v>
      </c>
      <c r="AY51" s="97">
        <v>114.21</v>
      </c>
      <c r="AZ51" s="75">
        <v>25</v>
      </c>
      <c r="BB51" s="69">
        <f ca="1">VLOOKUP($A51,'Y2020H2 Annual_Prices-Nominal'!$A$4:$AZ$33,41,0)</f>
        <v>11.840613374059609</v>
      </c>
      <c r="BD51" s="76">
        <f>VLOOKUP($A51,GDP!$A$8:$D$42,3,0)</f>
        <v>2.281707393934294E-2</v>
      </c>
    </row>
    <row r="52" spans="1:56" ht="15" x14ac:dyDescent="0.25">
      <c r="A52" s="42">
        <f t="shared" si="6"/>
        <v>2025</v>
      </c>
      <c r="B52" s="63">
        <f t="shared" si="7"/>
        <v>45658</v>
      </c>
      <c r="C52" s="64">
        <v>31.97</v>
      </c>
      <c r="D52" s="65">
        <v>27.78</v>
      </c>
      <c r="E52" s="65">
        <v>26.15</v>
      </c>
      <c r="F52" s="65">
        <v>22.67</v>
      </c>
      <c r="G52" s="65">
        <v>26.21</v>
      </c>
      <c r="H52" s="65">
        <v>22.51</v>
      </c>
      <c r="I52" s="65">
        <v>26.29</v>
      </c>
      <c r="J52" s="65">
        <v>23.71</v>
      </c>
      <c r="K52" s="65">
        <v>26.31</v>
      </c>
      <c r="L52" s="65">
        <v>23.71</v>
      </c>
      <c r="M52" s="65">
        <v>25.41</v>
      </c>
      <c r="N52" s="66">
        <v>22.85</v>
      </c>
      <c r="P52" s="64">
        <v>68.275999999999996</v>
      </c>
      <c r="Q52" s="65">
        <v>68.275999999999996</v>
      </c>
      <c r="R52" s="65">
        <v>75.832999999999998</v>
      </c>
      <c r="S52" s="65">
        <v>68.275999999999996</v>
      </c>
      <c r="T52" s="65">
        <v>54.786999999999999</v>
      </c>
      <c r="U52" s="65">
        <v>57.831000000000003</v>
      </c>
      <c r="V52" s="65">
        <v>48.165999999999997</v>
      </c>
      <c r="W52" s="65">
        <v>13.64</v>
      </c>
      <c r="X52" s="65">
        <v>13.64</v>
      </c>
      <c r="Y52" s="66">
        <v>46.93</v>
      </c>
      <c r="AA52" s="67">
        <v>3.73</v>
      </c>
      <c r="AB52" s="68">
        <v>3.62</v>
      </c>
      <c r="AC52" s="68">
        <v>3.47</v>
      </c>
      <c r="AD52" s="68">
        <v>3.94</v>
      </c>
      <c r="AE52" s="68">
        <v>3.65</v>
      </c>
      <c r="AF52" s="68">
        <v>3.49</v>
      </c>
      <c r="AG52" s="68">
        <v>0.29721469322188487</v>
      </c>
      <c r="AI52" s="69">
        <f ca="1">VLOOKUP($A52,'Y2020H2 Annual_Prices-Nominal'!$A$4:$AM$33,28,0)</f>
        <v>2.86</v>
      </c>
      <c r="AK52" s="70">
        <v>0</v>
      </c>
      <c r="AL52" s="71">
        <v>0</v>
      </c>
      <c r="AM52" s="72">
        <v>0</v>
      </c>
      <c r="AN52" s="73">
        <v>0</v>
      </c>
      <c r="AO52" s="74">
        <v>0</v>
      </c>
      <c r="AP52" s="75">
        <f ca="1">VLOOKUP($A52,'Y2020H2 Annual_Prices-Nominal'!$A$4:$AM$33,33,0)</f>
        <v>0</v>
      </c>
      <c r="AR52" s="67">
        <f t="shared" si="0"/>
        <v>8.8314917127071819</v>
      </c>
      <c r="AS52" s="68">
        <f t="shared" si="1"/>
        <v>7.4928366762177641</v>
      </c>
      <c r="AT52" s="68">
        <f t="shared" si="2"/>
        <v>7.5100286532951284</v>
      </c>
      <c r="AU52" s="68">
        <f t="shared" si="3"/>
        <v>7.2027397260273975</v>
      </c>
      <c r="AV52" s="68">
        <f t="shared" si="4"/>
        <v>7.2082191780821914</v>
      </c>
      <c r="AW52" s="75">
        <f t="shared" si="5"/>
        <v>6.4492385786802036</v>
      </c>
      <c r="AY52" s="97">
        <v>139.12</v>
      </c>
      <c r="AZ52" s="75">
        <v>25</v>
      </c>
      <c r="BB52" s="69">
        <f ca="1">VLOOKUP($A52,'Y2020H2 Annual_Prices-Nominal'!$A$4:$AZ$33,41,0)</f>
        <v>10.616436905671792</v>
      </c>
      <c r="BD52" s="76">
        <f>VLOOKUP($A52,GDP!$A$8:$D$42,3,0)</f>
        <v>2.2692799924159852E-2</v>
      </c>
    </row>
    <row r="53" spans="1:56" ht="15" x14ac:dyDescent="0.25">
      <c r="A53" s="42">
        <f t="shared" si="6"/>
        <v>2025</v>
      </c>
      <c r="B53" s="63">
        <f t="shared" si="7"/>
        <v>45689</v>
      </c>
      <c r="C53" s="67">
        <v>28.01</v>
      </c>
      <c r="D53" s="68">
        <v>26.45</v>
      </c>
      <c r="E53" s="68">
        <v>23.68</v>
      </c>
      <c r="F53" s="68">
        <v>21.75</v>
      </c>
      <c r="G53" s="68">
        <v>23.73</v>
      </c>
      <c r="H53" s="68">
        <v>21.62</v>
      </c>
      <c r="I53" s="68">
        <v>26.05</v>
      </c>
      <c r="J53" s="68">
        <v>22.41</v>
      </c>
      <c r="K53" s="68">
        <v>26.16</v>
      </c>
      <c r="L53" s="68">
        <v>22.42</v>
      </c>
      <c r="M53" s="68">
        <v>25.17</v>
      </c>
      <c r="N53" s="75">
        <v>21.56</v>
      </c>
      <c r="P53" s="67">
        <v>68.474000000000004</v>
      </c>
      <c r="Q53" s="68">
        <v>68.474000000000004</v>
      </c>
      <c r="R53" s="68">
        <v>76.073999999999998</v>
      </c>
      <c r="S53" s="68">
        <v>68.474000000000004</v>
      </c>
      <c r="T53" s="68">
        <v>54.82</v>
      </c>
      <c r="U53" s="68">
        <v>57.819000000000003</v>
      </c>
      <c r="V53" s="68">
        <v>48.206000000000003</v>
      </c>
      <c r="W53" s="68">
        <v>13.673999999999999</v>
      </c>
      <c r="X53" s="68">
        <v>13.673999999999999</v>
      </c>
      <c r="Y53" s="75">
        <v>47.018000000000001</v>
      </c>
      <c r="AA53" s="67">
        <v>3.63</v>
      </c>
      <c r="AB53" s="68">
        <v>3.51</v>
      </c>
      <c r="AC53" s="68">
        <v>3.37</v>
      </c>
      <c r="AD53" s="68">
        <v>3.83</v>
      </c>
      <c r="AE53" s="68">
        <v>3.58</v>
      </c>
      <c r="AF53" s="68">
        <v>3.38</v>
      </c>
      <c r="AG53" s="68">
        <v>0.29721469322188487</v>
      </c>
      <c r="AI53" s="69">
        <f ca="1">VLOOKUP($A53,'Y2020H2 Annual_Prices-Nominal'!$A$4:$AM$33,28,0)</f>
        <v>2.86</v>
      </c>
      <c r="AK53" s="70">
        <v>0</v>
      </c>
      <c r="AL53" s="71">
        <v>0</v>
      </c>
      <c r="AM53" s="72">
        <v>0</v>
      </c>
      <c r="AN53" s="73">
        <v>0</v>
      </c>
      <c r="AO53" s="74">
        <v>0</v>
      </c>
      <c r="AP53" s="75">
        <f ca="1">VLOOKUP($A53,'Y2020H2 Annual_Prices-Nominal'!$A$4:$AM$33,33,0)</f>
        <v>0</v>
      </c>
      <c r="AR53" s="67">
        <f t="shared" si="0"/>
        <v>7.9800569800569807</v>
      </c>
      <c r="AS53" s="68">
        <f t="shared" si="1"/>
        <v>7.0059171597633139</v>
      </c>
      <c r="AT53" s="68">
        <f t="shared" si="2"/>
        <v>7.0207100591715976</v>
      </c>
      <c r="AU53" s="68">
        <f t="shared" si="3"/>
        <v>7.2765363128491618</v>
      </c>
      <c r="AV53" s="68">
        <f t="shared" si="4"/>
        <v>7.3072625698324023</v>
      </c>
      <c r="AW53" s="75">
        <f t="shared" si="5"/>
        <v>6.5718015665796345</v>
      </c>
      <c r="AY53" s="97">
        <v>139.12</v>
      </c>
      <c r="AZ53" s="75">
        <v>25</v>
      </c>
      <c r="BB53" s="69">
        <f ca="1">VLOOKUP($A53,'Y2020H2 Annual_Prices-Nominal'!$A$4:$AZ$33,41,0)</f>
        <v>10.616436905671792</v>
      </c>
      <c r="BD53" s="76">
        <f>VLOOKUP($A53,GDP!$A$8:$D$42,3,0)</f>
        <v>2.2692799924159852E-2</v>
      </c>
    </row>
    <row r="54" spans="1:56" ht="15" x14ac:dyDescent="0.25">
      <c r="A54" s="42">
        <f t="shared" si="6"/>
        <v>2025</v>
      </c>
      <c r="B54" s="63">
        <f t="shared" si="7"/>
        <v>45717</v>
      </c>
      <c r="C54" s="67">
        <v>26.15</v>
      </c>
      <c r="D54" s="68">
        <v>24.15</v>
      </c>
      <c r="E54" s="68">
        <v>22.03</v>
      </c>
      <c r="F54" s="68">
        <v>19.23</v>
      </c>
      <c r="G54" s="68">
        <v>22.13</v>
      </c>
      <c r="H54" s="68">
        <v>19.13</v>
      </c>
      <c r="I54" s="68">
        <v>24.14</v>
      </c>
      <c r="J54" s="68">
        <v>19.71</v>
      </c>
      <c r="K54" s="68">
        <v>24.36</v>
      </c>
      <c r="L54" s="68">
        <v>19.78</v>
      </c>
      <c r="M54" s="68">
        <v>23.28</v>
      </c>
      <c r="N54" s="75">
        <v>18.89</v>
      </c>
      <c r="P54" s="67">
        <v>68.673000000000002</v>
      </c>
      <c r="Q54" s="68">
        <v>68.673000000000002</v>
      </c>
      <c r="R54" s="68">
        <v>76.316000000000003</v>
      </c>
      <c r="S54" s="68">
        <v>68.673000000000002</v>
      </c>
      <c r="T54" s="68">
        <v>54.853000000000002</v>
      </c>
      <c r="U54" s="68">
        <v>57.807000000000002</v>
      </c>
      <c r="V54" s="68">
        <v>48.246000000000002</v>
      </c>
      <c r="W54" s="68">
        <v>13.708</v>
      </c>
      <c r="X54" s="68">
        <v>13.708</v>
      </c>
      <c r="Y54" s="75">
        <v>47.106999999999999</v>
      </c>
      <c r="AA54" s="67">
        <v>3.37</v>
      </c>
      <c r="AB54" s="68">
        <v>3.17</v>
      </c>
      <c r="AC54" s="68">
        <v>3.05</v>
      </c>
      <c r="AD54" s="68">
        <v>3.47</v>
      </c>
      <c r="AE54" s="68">
        <v>3.26</v>
      </c>
      <c r="AF54" s="68">
        <v>3.01</v>
      </c>
      <c r="AG54" s="68">
        <v>0.29721469322188487</v>
      </c>
      <c r="AI54" s="69">
        <f ca="1">VLOOKUP($A54,'Y2020H2 Annual_Prices-Nominal'!$A$4:$AM$33,28,0)</f>
        <v>2.86</v>
      </c>
      <c r="AK54" s="70">
        <v>0</v>
      </c>
      <c r="AL54" s="71">
        <v>0</v>
      </c>
      <c r="AM54" s="72">
        <v>0</v>
      </c>
      <c r="AN54" s="73">
        <v>0</v>
      </c>
      <c r="AO54" s="74">
        <v>0</v>
      </c>
      <c r="AP54" s="75">
        <f ca="1">VLOOKUP($A54,'Y2020H2 Annual_Prices-Nominal'!$A$4:$AM$33,33,0)</f>
        <v>0</v>
      </c>
      <c r="AR54" s="67">
        <f t="shared" si="0"/>
        <v>8.2492113564668763</v>
      </c>
      <c r="AS54" s="68">
        <f t="shared" si="1"/>
        <v>7.3189368770764132</v>
      </c>
      <c r="AT54" s="68">
        <f t="shared" si="2"/>
        <v>7.3521594684385381</v>
      </c>
      <c r="AU54" s="68">
        <f t="shared" si="3"/>
        <v>7.404907975460123</v>
      </c>
      <c r="AV54" s="68">
        <f t="shared" si="4"/>
        <v>7.4723926380368102</v>
      </c>
      <c r="AW54" s="75">
        <f t="shared" si="5"/>
        <v>6.7089337175792503</v>
      </c>
      <c r="AY54" s="97">
        <v>139.12</v>
      </c>
      <c r="AZ54" s="75">
        <v>25</v>
      </c>
      <c r="BB54" s="69">
        <f ca="1">VLOOKUP($A54,'Y2020H2 Annual_Prices-Nominal'!$A$4:$AZ$33,41,0)</f>
        <v>10.616436905671792</v>
      </c>
      <c r="BD54" s="76">
        <f>VLOOKUP($A54,GDP!$A$8:$D$42,3,0)</f>
        <v>2.2692799924159852E-2</v>
      </c>
    </row>
    <row r="55" spans="1:56" ht="15" x14ac:dyDescent="0.25">
      <c r="A55" s="42">
        <f t="shared" si="6"/>
        <v>2025</v>
      </c>
      <c r="B55" s="63">
        <f t="shared" si="7"/>
        <v>45748</v>
      </c>
      <c r="C55" s="67">
        <v>24.65</v>
      </c>
      <c r="D55" s="68">
        <v>21.62</v>
      </c>
      <c r="E55" s="68">
        <v>21.13</v>
      </c>
      <c r="F55" s="68">
        <v>17.989999999999998</v>
      </c>
      <c r="G55" s="68">
        <v>21.31</v>
      </c>
      <c r="H55" s="68">
        <v>18.010000000000002</v>
      </c>
      <c r="I55" s="68">
        <v>22.52</v>
      </c>
      <c r="J55" s="68">
        <v>16.649999999999999</v>
      </c>
      <c r="K55" s="68">
        <v>22.91</v>
      </c>
      <c r="L55" s="68">
        <v>16.829999999999998</v>
      </c>
      <c r="M55" s="68">
        <v>21.68</v>
      </c>
      <c r="N55" s="75">
        <v>15.86</v>
      </c>
      <c r="P55" s="67">
        <v>68.873000000000005</v>
      </c>
      <c r="Q55" s="68">
        <v>68.873000000000005</v>
      </c>
      <c r="R55" s="68">
        <v>76.558999999999997</v>
      </c>
      <c r="S55" s="68">
        <v>68.873000000000005</v>
      </c>
      <c r="T55" s="68">
        <v>54.887</v>
      </c>
      <c r="U55" s="68">
        <v>57.795000000000002</v>
      </c>
      <c r="V55" s="68">
        <v>48.286999999999999</v>
      </c>
      <c r="W55" s="68">
        <v>13.742000000000001</v>
      </c>
      <c r="X55" s="68">
        <v>13.742000000000001</v>
      </c>
      <c r="Y55" s="75">
        <v>47.195999999999998</v>
      </c>
      <c r="AA55" s="67">
        <v>3.1</v>
      </c>
      <c r="AB55" s="68">
        <v>2.83</v>
      </c>
      <c r="AC55" s="68">
        <v>2.74</v>
      </c>
      <c r="AD55" s="68">
        <v>3.05</v>
      </c>
      <c r="AE55" s="68">
        <v>2.99</v>
      </c>
      <c r="AF55" s="68">
        <v>2.7</v>
      </c>
      <c r="AG55" s="68">
        <v>0.29721469322188487</v>
      </c>
      <c r="AI55" s="69">
        <f ca="1">VLOOKUP($A55,'Y2020H2 Annual_Prices-Nominal'!$A$4:$AM$33,28,0)</f>
        <v>2.86</v>
      </c>
      <c r="AK55" s="70">
        <v>0</v>
      </c>
      <c r="AL55" s="71">
        <v>0</v>
      </c>
      <c r="AM55" s="72">
        <v>0</v>
      </c>
      <c r="AN55" s="73">
        <v>0</v>
      </c>
      <c r="AO55" s="74">
        <v>0</v>
      </c>
      <c r="AP55" s="75">
        <f ca="1">VLOOKUP($A55,'Y2020H2 Annual_Prices-Nominal'!$A$4:$AM$33,33,0)</f>
        <v>0</v>
      </c>
      <c r="AR55" s="67">
        <f t="shared" si="0"/>
        <v>8.7102473498233213</v>
      </c>
      <c r="AS55" s="68">
        <f t="shared" si="1"/>
        <v>7.8259259259259251</v>
      </c>
      <c r="AT55" s="68">
        <f t="shared" si="2"/>
        <v>7.8925925925925915</v>
      </c>
      <c r="AU55" s="68">
        <f t="shared" si="3"/>
        <v>7.5317725752508355</v>
      </c>
      <c r="AV55" s="68">
        <f t="shared" si="4"/>
        <v>7.6622073578595309</v>
      </c>
      <c r="AW55" s="75">
        <f t="shared" si="5"/>
        <v>7.1081967213114758</v>
      </c>
      <c r="AY55" s="97">
        <v>139.12</v>
      </c>
      <c r="AZ55" s="75">
        <v>25</v>
      </c>
      <c r="BB55" s="69">
        <f ca="1">VLOOKUP($A55,'Y2020H2 Annual_Prices-Nominal'!$A$4:$AZ$33,41,0)</f>
        <v>10.616436905671792</v>
      </c>
      <c r="BD55" s="76">
        <f>VLOOKUP($A55,GDP!$A$8:$D$42,3,0)</f>
        <v>2.2692799924159852E-2</v>
      </c>
    </row>
    <row r="56" spans="1:56" ht="15" x14ac:dyDescent="0.25">
      <c r="A56" s="42">
        <f t="shared" si="6"/>
        <v>2025</v>
      </c>
      <c r="B56" s="63">
        <f t="shared" si="7"/>
        <v>45778</v>
      </c>
      <c r="C56" s="67">
        <v>27.87</v>
      </c>
      <c r="D56" s="68">
        <v>21.67</v>
      </c>
      <c r="E56" s="68">
        <v>23.56</v>
      </c>
      <c r="F56" s="68">
        <v>19.05</v>
      </c>
      <c r="G56" s="68">
        <v>23.82</v>
      </c>
      <c r="H56" s="68">
        <v>19.11</v>
      </c>
      <c r="I56" s="68">
        <v>22.48</v>
      </c>
      <c r="J56" s="68">
        <v>19.02</v>
      </c>
      <c r="K56" s="68">
        <v>22.53</v>
      </c>
      <c r="L56" s="68">
        <v>19.11</v>
      </c>
      <c r="M56" s="68">
        <v>21.65</v>
      </c>
      <c r="N56" s="75">
        <v>18.21</v>
      </c>
      <c r="P56" s="67">
        <v>69.072999999999993</v>
      </c>
      <c r="Q56" s="68">
        <v>69.072999999999993</v>
      </c>
      <c r="R56" s="68">
        <v>76.802000000000007</v>
      </c>
      <c r="S56" s="68">
        <v>69.072999999999993</v>
      </c>
      <c r="T56" s="68">
        <v>54.920999999999999</v>
      </c>
      <c r="U56" s="68">
        <v>57.783000000000001</v>
      </c>
      <c r="V56" s="68">
        <v>48.328000000000003</v>
      </c>
      <c r="W56" s="68">
        <v>13.776</v>
      </c>
      <c r="X56" s="68">
        <v>13.776</v>
      </c>
      <c r="Y56" s="75">
        <v>47.284999999999997</v>
      </c>
      <c r="AA56" s="67">
        <v>3.03</v>
      </c>
      <c r="AB56" s="68">
        <v>2.71</v>
      </c>
      <c r="AC56" s="68">
        <v>2.62</v>
      </c>
      <c r="AD56" s="68">
        <v>2.93</v>
      </c>
      <c r="AE56" s="68">
        <v>2.93</v>
      </c>
      <c r="AF56" s="68">
        <v>2.59</v>
      </c>
      <c r="AG56" s="68">
        <v>0.29721469322188487</v>
      </c>
      <c r="AI56" s="69">
        <f ca="1">VLOOKUP($A56,'Y2020H2 Annual_Prices-Nominal'!$A$4:$AM$33,28,0)</f>
        <v>2.86</v>
      </c>
      <c r="AK56" s="70">
        <v>0</v>
      </c>
      <c r="AL56" s="71">
        <v>0</v>
      </c>
      <c r="AM56" s="72">
        <v>0</v>
      </c>
      <c r="AN56" s="73">
        <v>0</v>
      </c>
      <c r="AO56" s="74">
        <v>0</v>
      </c>
      <c r="AP56" s="75">
        <f ca="1">VLOOKUP($A56,'Y2020H2 Annual_Prices-Nominal'!$A$4:$AM$33,33,0)</f>
        <v>0</v>
      </c>
      <c r="AR56" s="67">
        <f t="shared" si="0"/>
        <v>10.284132841328415</v>
      </c>
      <c r="AS56" s="68">
        <f t="shared" si="1"/>
        <v>9.096525096525097</v>
      </c>
      <c r="AT56" s="68">
        <f t="shared" si="2"/>
        <v>9.1969111969111967</v>
      </c>
      <c r="AU56" s="68">
        <f t="shared" si="3"/>
        <v>7.6723549488054603</v>
      </c>
      <c r="AV56" s="68">
        <f t="shared" si="4"/>
        <v>7.689419795221843</v>
      </c>
      <c r="AW56" s="75">
        <f t="shared" si="5"/>
        <v>7.3890784982935145</v>
      </c>
      <c r="AY56" s="97">
        <v>139.12</v>
      </c>
      <c r="AZ56" s="75">
        <v>25</v>
      </c>
      <c r="BB56" s="69">
        <f ca="1">VLOOKUP($A56,'Y2020H2 Annual_Prices-Nominal'!$A$4:$AZ$33,41,0)</f>
        <v>10.616436905671792</v>
      </c>
      <c r="BD56" s="76">
        <f>VLOOKUP($A56,GDP!$A$8:$D$42,3,0)</f>
        <v>2.2692799924159852E-2</v>
      </c>
    </row>
    <row r="57" spans="1:56" ht="15" x14ac:dyDescent="0.25">
      <c r="A57" s="42">
        <f t="shared" si="6"/>
        <v>2025</v>
      </c>
      <c r="B57" s="63">
        <f t="shared" si="7"/>
        <v>45809</v>
      </c>
      <c r="C57" s="67">
        <v>32.28</v>
      </c>
      <c r="D57" s="68">
        <v>23.46</v>
      </c>
      <c r="E57" s="68">
        <v>28.63</v>
      </c>
      <c r="F57" s="68">
        <v>20.86</v>
      </c>
      <c r="G57" s="68">
        <v>29.33</v>
      </c>
      <c r="H57" s="68">
        <v>20.99</v>
      </c>
      <c r="I57" s="68">
        <v>25.95</v>
      </c>
      <c r="J57" s="68">
        <v>20.77</v>
      </c>
      <c r="K57" s="68">
        <v>25.95</v>
      </c>
      <c r="L57" s="68">
        <v>20.77</v>
      </c>
      <c r="M57" s="68">
        <v>25.07</v>
      </c>
      <c r="N57" s="75">
        <v>19.940000000000001</v>
      </c>
      <c r="P57" s="67">
        <v>69.2738020651243</v>
      </c>
      <c r="Q57" s="68">
        <v>69.2738020651243</v>
      </c>
      <c r="R57" s="68">
        <v>77.045367905188101</v>
      </c>
      <c r="S57" s="68">
        <v>69.2738020651243</v>
      </c>
      <c r="T57" s="68">
        <v>54.956429776833701</v>
      </c>
      <c r="U57" s="68">
        <v>57.775696091603301</v>
      </c>
      <c r="V57" s="68">
        <v>48.370141391528499</v>
      </c>
      <c r="W57" s="68">
        <v>13.809914519671</v>
      </c>
      <c r="X57" s="68">
        <v>13.809914519671</v>
      </c>
      <c r="Y57" s="75">
        <v>47.374116272086901</v>
      </c>
      <c r="AA57" s="67">
        <v>3.04</v>
      </c>
      <c r="AB57" s="68">
        <v>2.69</v>
      </c>
      <c r="AC57" s="68">
        <v>2.6</v>
      </c>
      <c r="AD57" s="68">
        <v>2.91</v>
      </c>
      <c r="AE57" s="68">
        <v>2.96</v>
      </c>
      <c r="AF57" s="68">
        <v>2.59</v>
      </c>
      <c r="AG57" s="68">
        <v>0.29721469322188487</v>
      </c>
      <c r="AI57" s="69">
        <f ca="1">VLOOKUP($A57,'Y2020H2 Annual_Prices-Nominal'!$A$4:$AM$33,28,0)</f>
        <v>2.86</v>
      </c>
      <c r="AK57" s="70">
        <v>0</v>
      </c>
      <c r="AL57" s="71">
        <v>0</v>
      </c>
      <c r="AM57" s="72">
        <v>0</v>
      </c>
      <c r="AN57" s="73">
        <v>0</v>
      </c>
      <c r="AO57" s="74">
        <v>0</v>
      </c>
      <c r="AP57" s="75">
        <f ca="1">VLOOKUP($A57,'Y2020H2 Annual_Prices-Nominal'!$A$4:$AM$33,33,0)</f>
        <v>0</v>
      </c>
      <c r="AR57" s="67">
        <f t="shared" si="0"/>
        <v>12</v>
      </c>
      <c r="AS57" s="68">
        <f t="shared" si="1"/>
        <v>11.054054054054054</v>
      </c>
      <c r="AT57" s="68">
        <f t="shared" si="2"/>
        <v>11.324324324324325</v>
      </c>
      <c r="AU57" s="68">
        <f t="shared" si="3"/>
        <v>8.7668918918918912</v>
      </c>
      <c r="AV57" s="68">
        <f t="shared" si="4"/>
        <v>8.7668918918918912</v>
      </c>
      <c r="AW57" s="75">
        <f t="shared" si="5"/>
        <v>8.6151202749140889</v>
      </c>
      <c r="AY57" s="97">
        <v>139.12</v>
      </c>
      <c r="AZ57" s="75">
        <v>25</v>
      </c>
      <c r="BB57" s="69">
        <f ca="1">VLOOKUP($A57,'Y2020H2 Annual_Prices-Nominal'!$A$4:$AZ$33,41,0)</f>
        <v>10.616436905671792</v>
      </c>
      <c r="BD57" s="76">
        <f>VLOOKUP($A57,GDP!$A$8:$D$42,3,0)</f>
        <v>2.2692799924159852E-2</v>
      </c>
    </row>
    <row r="58" spans="1:56" ht="15" x14ac:dyDescent="0.25">
      <c r="A58" s="42">
        <f t="shared" si="6"/>
        <v>2025</v>
      </c>
      <c r="B58" s="63">
        <f t="shared" si="7"/>
        <v>45839</v>
      </c>
      <c r="C58" s="67">
        <v>44.97</v>
      </c>
      <c r="D58" s="68">
        <v>28.11</v>
      </c>
      <c r="E58" s="68">
        <v>43.74</v>
      </c>
      <c r="F58" s="68">
        <v>27.5</v>
      </c>
      <c r="G58" s="68">
        <v>44.6</v>
      </c>
      <c r="H58" s="68">
        <v>27.92</v>
      </c>
      <c r="I58" s="68">
        <v>31.44</v>
      </c>
      <c r="J58" s="68">
        <v>22.63</v>
      </c>
      <c r="K58" s="68">
        <v>31.28</v>
      </c>
      <c r="L58" s="68">
        <v>22.59</v>
      </c>
      <c r="M58" s="68">
        <v>31.09</v>
      </c>
      <c r="N58" s="75">
        <v>21.87</v>
      </c>
      <c r="P58" s="67">
        <v>69.48</v>
      </c>
      <c r="Q58" s="68">
        <v>69.48</v>
      </c>
      <c r="R58" s="68">
        <v>77.320999999999998</v>
      </c>
      <c r="S58" s="68">
        <v>69.48</v>
      </c>
      <c r="T58" s="68">
        <v>55.052</v>
      </c>
      <c r="U58" s="68">
        <v>57.884</v>
      </c>
      <c r="V58" s="68">
        <v>48.418999999999997</v>
      </c>
      <c r="W58" s="68">
        <v>13.840999999999999</v>
      </c>
      <c r="X58" s="68">
        <v>13.840999999999999</v>
      </c>
      <c r="Y58" s="75">
        <v>47.468000000000004</v>
      </c>
      <c r="AA58" s="67">
        <v>3.14</v>
      </c>
      <c r="AB58" s="68">
        <v>2.8</v>
      </c>
      <c r="AC58" s="68">
        <v>2.71</v>
      </c>
      <c r="AD58" s="68">
        <v>3.02</v>
      </c>
      <c r="AE58" s="68">
        <v>3.1</v>
      </c>
      <c r="AF58" s="68">
        <v>2.67</v>
      </c>
      <c r="AG58" s="68">
        <v>0.29721469322188487</v>
      </c>
      <c r="AI58" s="69">
        <f ca="1">VLOOKUP($A58,'Y2020H2 Annual_Prices-Nominal'!$A$4:$AM$33,28,0)</f>
        <v>2.86</v>
      </c>
      <c r="AK58" s="70">
        <v>0</v>
      </c>
      <c r="AL58" s="71">
        <v>0</v>
      </c>
      <c r="AM58" s="72">
        <v>0</v>
      </c>
      <c r="AN58" s="73">
        <v>0</v>
      </c>
      <c r="AO58" s="74">
        <v>0</v>
      </c>
      <c r="AP58" s="75">
        <f ca="1">VLOOKUP($A58,'Y2020H2 Annual_Prices-Nominal'!$A$4:$AM$33,33,0)</f>
        <v>0</v>
      </c>
      <c r="AR58" s="67">
        <f t="shared" si="0"/>
        <v>16.060714285714287</v>
      </c>
      <c r="AS58" s="68">
        <f t="shared" si="1"/>
        <v>16.382022471910112</v>
      </c>
      <c r="AT58" s="68">
        <f t="shared" si="2"/>
        <v>16.704119850187269</v>
      </c>
      <c r="AU58" s="68">
        <f t="shared" si="3"/>
        <v>10.141935483870968</v>
      </c>
      <c r="AV58" s="68">
        <f t="shared" si="4"/>
        <v>10.090322580645161</v>
      </c>
      <c r="AW58" s="75">
        <f t="shared" si="5"/>
        <v>10.294701986754967</v>
      </c>
      <c r="AY58" s="97">
        <v>139.12</v>
      </c>
      <c r="AZ58" s="75">
        <v>25</v>
      </c>
      <c r="BB58" s="69">
        <f ca="1">VLOOKUP($A58,'Y2020H2 Annual_Prices-Nominal'!$A$4:$AZ$33,41,0)</f>
        <v>10.616436905671792</v>
      </c>
      <c r="BD58" s="76">
        <f>VLOOKUP($A58,GDP!$A$8:$D$42,3,0)</f>
        <v>2.2692799924159852E-2</v>
      </c>
    </row>
    <row r="59" spans="1:56" ht="15" x14ac:dyDescent="0.25">
      <c r="A59" s="42">
        <f t="shared" si="6"/>
        <v>2025</v>
      </c>
      <c r="B59" s="63">
        <f t="shared" si="7"/>
        <v>45870</v>
      </c>
      <c r="C59" s="67">
        <v>40.1</v>
      </c>
      <c r="D59" s="68">
        <v>24.83</v>
      </c>
      <c r="E59" s="68">
        <v>39.56</v>
      </c>
      <c r="F59" s="68">
        <v>23.96</v>
      </c>
      <c r="G59" s="68">
        <v>39.659999999999997</v>
      </c>
      <c r="H59" s="68">
        <v>24.01</v>
      </c>
      <c r="I59" s="68">
        <v>43.27</v>
      </c>
      <c r="J59" s="68">
        <v>22.77</v>
      </c>
      <c r="K59" s="68">
        <v>43.25</v>
      </c>
      <c r="L59" s="68">
        <v>22.83</v>
      </c>
      <c r="M59" s="68">
        <v>42.25</v>
      </c>
      <c r="N59" s="75">
        <v>21.93</v>
      </c>
      <c r="P59" s="67">
        <v>69.686999999999998</v>
      </c>
      <c r="Q59" s="68">
        <v>69.686999999999998</v>
      </c>
      <c r="R59" s="68">
        <v>77.596999999999994</v>
      </c>
      <c r="S59" s="68">
        <v>69.686999999999998</v>
      </c>
      <c r="T59" s="68">
        <v>55.148000000000003</v>
      </c>
      <c r="U59" s="68">
        <v>57.993000000000002</v>
      </c>
      <c r="V59" s="68">
        <v>48.468000000000004</v>
      </c>
      <c r="W59" s="68">
        <v>13.872</v>
      </c>
      <c r="X59" s="68">
        <v>13.872</v>
      </c>
      <c r="Y59" s="75">
        <v>47.561999999999998</v>
      </c>
      <c r="AA59" s="67">
        <v>3.13</v>
      </c>
      <c r="AB59" s="68">
        <v>2.78</v>
      </c>
      <c r="AC59" s="68">
        <v>2.69</v>
      </c>
      <c r="AD59" s="68">
        <v>3</v>
      </c>
      <c r="AE59" s="68">
        <v>3.09</v>
      </c>
      <c r="AF59" s="68">
        <v>2.65</v>
      </c>
      <c r="AG59" s="68">
        <v>0.29721469322188487</v>
      </c>
      <c r="AI59" s="69">
        <f ca="1">VLOOKUP($A59,'Y2020H2 Annual_Prices-Nominal'!$A$4:$AM$33,28,0)</f>
        <v>2.86</v>
      </c>
      <c r="AK59" s="70">
        <v>0</v>
      </c>
      <c r="AL59" s="71">
        <v>0</v>
      </c>
      <c r="AM59" s="72">
        <v>0</v>
      </c>
      <c r="AN59" s="73">
        <v>0</v>
      </c>
      <c r="AO59" s="74">
        <v>0</v>
      </c>
      <c r="AP59" s="75">
        <f ca="1">VLOOKUP($A59,'Y2020H2 Annual_Prices-Nominal'!$A$4:$AM$33,33,0)</f>
        <v>0</v>
      </c>
      <c r="AR59" s="67">
        <f t="shared" si="0"/>
        <v>14.424460431654678</v>
      </c>
      <c r="AS59" s="68">
        <f t="shared" si="1"/>
        <v>14.928301886792454</v>
      </c>
      <c r="AT59" s="68">
        <f t="shared" si="2"/>
        <v>14.966037735849056</v>
      </c>
      <c r="AU59" s="68">
        <f t="shared" si="3"/>
        <v>14.003236245954694</v>
      </c>
      <c r="AV59" s="68">
        <f t="shared" si="4"/>
        <v>13.996763754045308</v>
      </c>
      <c r="AW59" s="75">
        <f t="shared" si="5"/>
        <v>14.083333333333334</v>
      </c>
      <c r="AY59" s="97">
        <v>139.12</v>
      </c>
      <c r="AZ59" s="75">
        <v>25</v>
      </c>
      <c r="BB59" s="69">
        <f ca="1">VLOOKUP($A59,'Y2020H2 Annual_Prices-Nominal'!$A$4:$AZ$33,41,0)</f>
        <v>10.616436905671792</v>
      </c>
      <c r="BD59" s="76">
        <f>VLOOKUP($A59,GDP!$A$8:$D$42,3,0)</f>
        <v>2.2692799924159852E-2</v>
      </c>
    </row>
    <row r="60" spans="1:56" ht="15" x14ac:dyDescent="0.25">
      <c r="A60" s="42">
        <f t="shared" si="6"/>
        <v>2025</v>
      </c>
      <c r="B60" s="63">
        <f t="shared" si="7"/>
        <v>45901</v>
      </c>
      <c r="C60" s="67">
        <v>32.950000000000003</v>
      </c>
      <c r="D60" s="68">
        <v>22.04</v>
      </c>
      <c r="E60" s="68">
        <v>30.64</v>
      </c>
      <c r="F60" s="68">
        <v>21.22</v>
      </c>
      <c r="G60" s="68">
        <v>31.02</v>
      </c>
      <c r="H60" s="68">
        <v>21.19</v>
      </c>
      <c r="I60" s="68">
        <v>26.79</v>
      </c>
      <c r="J60" s="68">
        <v>20.88</v>
      </c>
      <c r="K60" s="68">
        <v>26.97</v>
      </c>
      <c r="L60" s="68">
        <v>20.99</v>
      </c>
      <c r="M60" s="68">
        <v>26.13</v>
      </c>
      <c r="N60" s="75">
        <v>20.13</v>
      </c>
      <c r="P60" s="67">
        <v>69.894999999999996</v>
      </c>
      <c r="Q60" s="68">
        <v>69.894999999999996</v>
      </c>
      <c r="R60" s="68">
        <v>77.873999999999995</v>
      </c>
      <c r="S60" s="68">
        <v>69.894999999999996</v>
      </c>
      <c r="T60" s="68">
        <v>55.244</v>
      </c>
      <c r="U60" s="68">
        <v>58.101999999999997</v>
      </c>
      <c r="V60" s="68">
        <v>48.517000000000003</v>
      </c>
      <c r="W60" s="68">
        <v>13.903</v>
      </c>
      <c r="X60" s="68">
        <v>13.903</v>
      </c>
      <c r="Y60" s="75">
        <v>47.655999999999999</v>
      </c>
      <c r="AA60" s="67">
        <v>3.07</v>
      </c>
      <c r="AB60" s="68">
        <v>2.4900000000000002</v>
      </c>
      <c r="AC60" s="68">
        <v>2.4</v>
      </c>
      <c r="AD60" s="68">
        <v>2.71</v>
      </c>
      <c r="AE60" s="68">
        <v>2.97</v>
      </c>
      <c r="AF60" s="68">
        <v>2.65</v>
      </c>
      <c r="AG60" s="68">
        <v>0.29721469322188487</v>
      </c>
      <c r="AI60" s="69">
        <f ca="1">VLOOKUP($A60,'Y2020H2 Annual_Prices-Nominal'!$A$4:$AM$33,28,0)</f>
        <v>2.86</v>
      </c>
      <c r="AK60" s="70">
        <v>0</v>
      </c>
      <c r="AL60" s="71">
        <v>0</v>
      </c>
      <c r="AM60" s="72">
        <v>0</v>
      </c>
      <c r="AN60" s="73">
        <v>0</v>
      </c>
      <c r="AO60" s="74">
        <v>0</v>
      </c>
      <c r="AP60" s="75">
        <f ca="1">VLOOKUP($A60,'Y2020H2 Annual_Prices-Nominal'!$A$4:$AM$33,33,0)</f>
        <v>0</v>
      </c>
      <c r="AR60" s="67">
        <f t="shared" si="0"/>
        <v>13.23293172690763</v>
      </c>
      <c r="AS60" s="68">
        <f t="shared" si="1"/>
        <v>11.562264150943397</v>
      </c>
      <c r="AT60" s="68">
        <f t="shared" si="2"/>
        <v>11.705660377358491</v>
      </c>
      <c r="AU60" s="68">
        <f t="shared" si="3"/>
        <v>9.020202020202019</v>
      </c>
      <c r="AV60" s="68">
        <f t="shared" si="4"/>
        <v>9.0808080808080796</v>
      </c>
      <c r="AW60" s="75">
        <f t="shared" si="5"/>
        <v>9.6420664206642073</v>
      </c>
      <c r="AY60" s="97">
        <v>139.12</v>
      </c>
      <c r="AZ60" s="75">
        <v>25</v>
      </c>
      <c r="BB60" s="69">
        <f ca="1">VLOOKUP($A60,'Y2020H2 Annual_Prices-Nominal'!$A$4:$AZ$33,41,0)</f>
        <v>10.616436905671792</v>
      </c>
      <c r="BD60" s="76">
        <f>VLOOKUP($A60,GDP!$A$8:$D$42,3,0)</f>
        <v>2.2692799924159852E-2</v>
      </c>
    </row>
    <row r="61" spans="1:56" ht="15" x14ac:dyDescent="0.25">
      <c r="A61" s="42">
        <f t="shared" si="6"/>
        <v>2025</v>
      </c>
      <c r="B61" s="63">
        <f t="shared" si="7"/>
        <v>45931</v>
      </c>
      <c r="C61" s="67">
        <v>26.12</v>
      </c>
      <c r="D61" s="68">
        <v>20.9</v>
      </c>
      <c r="E61" s="68">
        <v>22.65</v>
      </c>
      <c r="F61" s="68">
        <v>18.63</v>
      </c>
      <c r="G61" s="68">
        <v>22.82</v>
      </c>
      <c r="H61" s="68">
        <v>18.62</v>
      </c>
      <c r="I61" s="68">
        <v>23.23</v>
      </c>
      <c r="J61" s="68">
        <v>18.100000000000001</v>
      </c>
      <c r="K61" s="68">
        <v>23.37</v>
      </c>
      <c r="L61" s="68">
        <v>18.190000000000001</v>
      </c>
      <c r="M61" s="68">
        <v>22.38</v>
      </c>
      <c r="N61" s="75">
        <v>17.3</v>
      </c>
      <c r="P61" s="67">
        <v>70.102999999999994</v>
      </c>
      <c r="Q61" s="68">
        <v>70.102999999999994</v>
      </c>
      <c r="R61" s="68">
        <v>78.152000000000001</v>
      </c>
      <c r="S61" s="68">
        <v>70.102999999999994</v>
      </c>
      <c r="T61" s="68">
        <v>55.34</v>
      </c>
      <c r="U61" s="68">
        <v>58.210999999999999</v>
      </c>
      <c r="V61" s="68">
        <v>48.566000000000003</v>
      </c>
      <c r="W61" s="68">
        <v>13.935</v>
      </c>
      <c r="X61" s="68">
        <v>13.935</v>
      </c>
      <c r="Y61" s="75">
        <v>47.75</v>
      </c>
      <c r="AA61" s="67">
        <v>3.13</v>
      </c>
      <c r="AB61" s="68">
        <v>2.64</v>
      </c>
      <c r="AC61" s="68">
        <v>2.5499999999999998</v>
      </c>
      <c r="AD61" s="68">
        <v>2.86</v>
      </c>
      <c r="AE61" s="68">
        <v>3.05</v>
      </c>
      <c r="AF61" s="68">
        <v>2.71</v>
      </c>
      <c r="AG61" s="68">
        <v>0.29721469322188487</v>
      </c>
      <c r="AI61" s="69">
        <f ca="1">VLOOKUP($A61,'Y2020H2 Annual_Prices-Nominal'!$A$4:$AM$33,28,0)</f>
        <v>2.86</v>
      </c>
      <c r="AK61" s="70">
        <v>0</v>
      </c>
      <c r="AL61" s="71">
        <v>0</v>
      </c>
      <c r="AM61" s="72">
        <v>0</v>
      </c>
      <c r="AN61" s="73">
        <v>0</v>
      </c>
      <c r="AO61" s="74">
        <v>0</v>
      </c>
      <c r="AP61" s="75">
        <f ca="1">VLOOKUP($A61,'Y2020H2 Annual_Prices-Nominal'!$A$4:$AM$33,33,0)</f>
        <v>0</v>
      </c>
      <c r="AR61" s="67">
        <f t="shared" si="0"/>
        <v>9.8939393939393945</v>
      </c>
      <c r="AS61" s="68">
        <f t="shared" si="1"/>
        <v>8.3579335793357927</v>
      </c>
      <c r="AT61" s="68">
        <f t="shared" si="2"/>
        <v>8.4206642066420674</v>
      </c>
      <c r="AU61" s="68">
        <f t="shared" si="3"/>
        <v>7.6163934426229511</v>
      </c>
      <c r="AV61" s="68">
        <f t="shared" si="4"/>
        <v>7.6622950819672138</v>
      </c>
      <c r="AW61" s="75">
        <f t="shared" si="5"/>
        <v>7.825174825174825</v>
      </c>
      <c r="AY61" s="97">
        <v>139.12</v>
      </c>
      <c r="AZ61" s="75">
        <v>25</v>
      </c>
      <c r="BB61" s="69">
        <f ca="1">VLOOKUP($A61,'Y2020H2 Annual_Prices-Nominal'!$A$4:$AZ$33,41,0)</f>
        <v>10.616436905671792</v>
      </c>
      <c r="BD61" s="76">
        <f>VLOOKUP($A61,GDP!$A$8:$D$42,3,0)</f>
        <v>2.2692799924159852E-2</v>
      </c>
    </row>
    <row r="62" spans="1:56" ht="15" x14ac:dyDescent="0.25">
      <c r="A62" s="42">
        <f t="shared" si="6"/>
        <v>2025</v>
      </c>
      <c r="B62" s="63">
        <f t="shared" si="7"/>
        <v>45962</v>
      </c>
      <c r="C62" s="67">
        <v>27.18</v>
      </c>
      <c r="D62" s="68">
        <v>24.12</v>
      </c>
      <c r="E62" s="68">
        <v>23.14</v>
      </c>
      <c r="F62" s="68">
        <v>20.69</v>
      </c>
      <c r="G62" s="68">
        <v>23.34</v>
      </c>
      <c r="H62" s="68">
        <v>20.63</v>
      </c>
      <c r="I62" s="68">
        <v>24.1</v>
      </c>
      <c r="J62" s="68">
        <v>21.29</v>
      </c>
      <c r="K62" s="68">
        <v>24.23</v>
      </c>
      <c r="L62" s="68">
        <v>21.39</v>
      </c>
      <c r="M62" s="68">
        <v>23.29</v>
      </c>
      <c r="N62" s="75">
        <v>20.48</v>
      </c>
      <c r="P62" s="67">
        <v>70.311999999999998</v>
      </c>
      <c r="Q62" s="68">
        <v>70.311999999999998</v>
      </c>
      <c r="R62" s="68">
        <v>78.430999999999997</v>
      </c>
      <c r="S62" s="68">
        <v>70.311999999999998</v>
      </c>
      <c r="T62" s="68">
        <v>55.436</v>
      </c>
      <c r="U62" s="68">
        <v>58.32</v>
      </c>
      <c r="V62" s="68">
        <v>48.615000000000002</v>
      </c>
      <c r="W62" s="68">
        <v>13.967000000000001</v>
      </c>
      <c r="X62" s="68">
        <v>13.967000000000001</v>
      </c>
      <c r="Y62" s="75">
        <v>47.844999999999999</v>
      </c>
      <c r="AA62" s="67">
        <v>3.38</v>
      </c>
      <c r="AB62" s="68">
        <v>3.03</v>
      </c>
      <c r="AC62" s="68">
        <v>2.93</v>
      </c>
      <c r="AD62" s="68">
        <v>3.34</v>
      </c>
      <c r="AE62" s="68">
        <v>3.3</v>
      </c>
      <c r="AF62" s="68">
        <v>3.02</v>
      </c>
      <c r="AG62" s="68">
        <v>0.29721469322188487</v>
      </c>
      <c r="AI62" s="69">
        <f ca="1">VLOOKUP($A62,'Y2020H2 Annual_Prices-Nominal'!$A$4:$AM$33,28,0)</f>
        <v>2.86</v>
      </c>
      <c r="AK62" s="70">
        <v>0</v>
      </c>
      <c r="AL62" s="71">
        <v>0</v>
      </c>
      <c r="AM62" s="72">
        <v>0</v>
      </c>
      <c r="AN62" s="73">
        <v>0</v>
      </c>
      <c r="AO62" s="74">
        <v>0</v>
      </c>
      <c r="AP62" s="75">
        <f ca="1">VLOOKUP($A62,'Y2020H2 Annual_Prices-Nominal'!$A$4:$AM$33,33,0)</f>
        <v>0</v>
      </c>
      <c r="AR62" s="67">
        <f t="shared" si="0"/>
        <v>8.9702970297029712</v>
      </c>
      <c r="AS62" s="68">
        <f t="shared" si="1"/>
        <v>7.6622516556291389</v>
      </c>
      <c r="AT62" s="68">
        <f t="shared" si="2"/>
        <v>7.7284768211920527</v>
      </c>
      <c r="AU62" s="68">
        <f t="shared" si="3"/>
        <v>7.3030303030303036</v>
      </c>
      <c r="AV62" s="68">
        <f t="shared" si="4"/>
        <v>7.3424242424242427</v>
      </c>
      <c r="AW62" s="75">
        <f t="shared" si="5"/>
        <v>6.9730538922155691</v>
      </c>
      <c r="AY62" s="97">
        <v>139.12</v>
      </c>
      <c r="AZ62" s="75">
        <v>25</v>
      </c>
      <c r="BB62" s="69">
        <f ca="1">VLOOKUP($A62,'Y2020H2 Annual_Prices-Nominal'!$A$4:$AZ$33,41,0)</f>
        <v>10.616436905671792</v>
      </c>
      <c r="BD62" s="76">
        <f>VLOOKUP($A62,GDP!$A$8:$D$42,3,0)</f>
        <v>2.2692799924159852E-2</v>
      </c>
    </row>
    <row r="63" spans="1:56" ht="15" x14ac:dyDescent="0.25">
      <c r="A63" s="42">
        <f t="shared" si="6"/>
        <v>2025</v>
      </c>
      <c r="B63" s="63">
        <f t="shared" si="7"/>
        <v>45992</v>
      </c>
      <c r="C63" s="67">
        <v>29.17</v>
      </c>
      <c r="D63" s="68">
        <v>25.71</v>
      </c>
      <c r="E63" s="68">
        <v>24.41</v>
      </c>
      <c r="F63" s="68">
        <v>21.88</v>
      </c>
      <c r="G63" s="68">
        <v>24.51</v>
      </c>
      <c r="H63" s="68">
        <v>21.73</v>
      </c>
      <c r="I63" s="68">
        <v>25.29</v>
      </c>
      <c r="J63" s="68">
        <v>23.5</v>
      </c>
      <c r="K63" s="68">
        <v>25.29</v>
      </c>
      <c r="L63" s="68">
        <v>23.5</v>
      </c>
      <c r="M63" s="68">
        <v>24.42</v>
      </c>
      <c r="N63" s="75">
        <v>22.65</v>
      </c>
      <c r="P63" s="67">
        <v>70.522000000000006</v>
      </c>
      <c r="Q63" s="68">
        <v>70.522000000000006</v>
      </c>
      <c r="R63" s="68">
        <v>78.710999999999999</v>
      </c>
      <c r="S63" s="68">
        <v>70.522000000000006</v>
      </c>
      <c r="T63" s="68">
        <v>55.531999999999996</v>
      </c>
      <c r="U63" s="68">
        <v>58.43</v>
      </c>
      <c r="V63" s="68">
        <v>48.664000000000001</v>
      </c>
      <c r="W63" s="68">
        <v>13.999000000000001</v>
      </c>
      <c r="X63" s="68">
        <v>13.999000000000001</v>
      </c>
      <c r="Y63" s="75">
        <v>47.94</v>
      </c>
      <c r="AA63" s="67">
        <v>3.54</v>
      </c>
      <c r="AB63" s="68">
        <v>3.33</v>
      </c>
      <c r="AC63" s="68">
        <v>3.19</v>
      </c>
      <c r="AD63" s="68">
        <v>3.64</v>
      </c>
      <c r="AE63" s="68">
        <v>3.47</v>
      </c>
      <c r="AF63" s="68">
        <v>3.24</v>
      </c>
      <c r="AG63" s="68">
        <v>0.29721469322188487</v>
      </c>
      <c r="AI63" s="69">
        <f ca="1">VLOOKUP($A63,'Y2020H2 Annual_Prices-Nominal'!$A$4:$AM$33,28,0)</f>
        <v>2.86</v>
      </c>
      <c r="AK63" s="70">
        <v>0</v>
      </c>
      <c r="AL63" s="71">
        <v>0</v>
      </c>
      <c r="AM63" s="72">
        <v>0</v>
      </c>
      <c r="AN63" s="73">
        <v>0</v>
      </c>
      <c r="AO63" s="74">
        <v>0</v>
      </c>
      <c r="AP63" s="75">
        <f ca="1">VLOOKUP($A63,'Y2020H2 Annual_Prices-Nominal'!$A$4:$AM$33,33,0)</f>
        <v>0</v>
      </c>
      <c r="AR63" s="67">
        <f t="shared" si="0"/>
        <v>8.7597597597597598</v>
      </c>
      <c r="AS63" s="68">
        <f t="shared" si="1"/>
        <v>7.5339506172839501</v>
      </c>
      <c r="AT63" s="68">
        <f t="shared" si="2"/>
        <v>7.5648148148148149</v>
      </c>
      <c r="AU63" s="68">
        <f t="shared" si="3"/>
        <v>7.2881844380403455</v>
      </c>
      <c r="AV63" s="68">
        <f t="shared" si="4"/>
        <v>7.2881844380403455</v>
      </c>
      <c r="AW63" s="75">
        <f t="shared" si="5"/>
        <v>6.7087912087912089</v>
      </c>
      <c r="AY63" s="97">
        <v>139.12</v>
      </c>
      <c r="AZ63" s="75">
        <v>25</v>
      </c>
      <c r="BB63" s="69">
        <f ca="1">VLOOKUP($A63,'Y2020H2 Annual_Prices-Nominal'!$A$4:$AZ$33,41,0)</f>
        <v>10.616436905671792</v>
      </c>
      <c r="BD63" s="76">
        <f>VLOOKUP($A63,GDP!$A$8:$D$42,3,0)</f>
        <v>2.2692799924159852E-2</v>
      </c>
    </row>
    <row r="64" spans="1:56" ht="15" x14ac:dyDescent="0.25">
      <c r="A64" s="42">
        <f t="shared" si="6"/>
        <v>2026</v>
      </c>
      <c r="B64" s="63">
        <f t="shared" si="7"/>
        <v>46023</v>
      </c>
      <c r="C64" s="67">
        <v>33.869999999999997</v>
      </c>
      <c r="D64" s="68">
        <v>29.44</v>
      </c>
      <c r="E64" s="68">
        <v>28.76</v>
      </c>
      <c r="F64" s="68">
        <v>24.49</v>
      </c>
      <c r="G64" s="68">
        <v>28.88</v>
      </c>
      <c r="H64" s="68">
        <v>24.37</v>
      </c>
      <c r="I64" s="68">
        <v>29.18</v>
      </c>
      <c r="J64" s="68">
        <v>26.24</v>
      </c>
      <c r="K64" s="68">
        <v>29.17</v>
      </c>
      <c r="L64" s="68">
        <v>26.23</v>
      </c>
      <c r="M64" s="68">
        <v>28.25</v>
      </c>
      <c r="N64" s="75">
        <v>25.34</v>
      </c>
      <c r="P64" s="67">
        <v>70.731999999999999</v>
      </c>
      <c r="Q64" s="68">
        <v>70.731999999999999</v>
      </c>
      <c r="R64" s="68">
        <v>78.992000000000004</v>
      </c>
      <c r="S64" s="68">
        <v>70.731999999999999</v>
      </c>
      <c r="T64" s="68">
        <v>55.628999999999998</v>
      </c>
      <c r="U64" s="68">
        <v>58.54</v>
      </c>
      <c r="V64" s="68">
        <v>48.713000000000001</v>
      </c>
      <c r="W64" s="68">
        <v>14.031000000000001</v>
      </c>
      <c r="X64" s="68">
        <v>14.031000000000001</v>
      </c>
      <c r="Y64" s="75">
        <v>48.034999999999997</v>
      </c>
      <c r="AA64" s="67">
        <v>4.0999999999999996</v>
      </c>
      <c r="AB64" s="68">
        <v>3.97</v>
      </c>
      <c r="AC64" s="68">
        <v>3.82</v>
      </c>
      <c r="AD64" s="68">
        <v>4.29</v>
      </c>
      <c r="AE64" s="68">
        <v>4.0199999999999996</v>
      </c>
      <c r="AF64" s="68">
        <v>3.84</v>
      </c>
      <c r="AG64" s="68">
        <v>0.30321076221860055</v>
      </c>
      <c r="AI64" s="69">
        <f ca="1">VLOOKUP($A64,'Y2020H2 Annual_Prices-Nominal'!$A$4:$AM$33,28,0)</f>
        <v>3.1816666666666666</v>
      </c>
      <c r="AK64" s="70">
        <v>0</v>
      </c>
      <c r="AL64" s="71">
        <v>0</v>
      </c>
      <c r="AM64" s="72">
        <v>0</v>
      </c>
      <c r="AN64" s="73">
        <v>0</v>
      </c>
      <c r="AO64" s="74">
        <v>0</v>
      </c>
      <c r="AP64" s="75">
        <f ca="1">VLOOKUP($A64,'Y2020H2 Annual_Prices-Nominal'!$A$4:$AM$33,33,0)</f>
        <v>0</v>
      </c>
      <c r="AR64" s="67">
        <f t="shared" si="0"/>
        <v>8.5314861460957161</v>
      </c>
      <c r="AS64" s="68">
        <f t="shared" si="1"/>
        <v>7.4895833333333339</v>
      </c>
      <c r="AT64" s="68">
        <f t="shared" si="2"/>
        <v>7.520833333333333</v>
      </c>
      <c r="AU64" s="68">
        <f t="shared" si="3"/>
        <v>7.2587064676616926</v>
      </c>
      <c r="AV64" s="68">
        <f t="shared" si="4"/>
        <v>7.2562189054726378</v>
      </c>
      <c r="AW64" s="75">
        <f t="shared" si="5"/>
        <v>6.5850815850815847</v>
      </c>
      <c r="AY64" s="97">
        <v>163.99</v>
      </c>
      <c r="AZ64" s="75">
        <v>25</v>
      </c>
      <c r="BB64" s="69">
        <f ca="1">VLOOKUP($A64,'Y2020H2 Annual_Prices-Nominal'!$A$4:$AZ$33,41,0)</f>
        <v>9.8055522726236202</v>
      </c>
      <c r="BD64" s="76">
        <f>VLOOKUP($A64,GDP!$A$8:$D$42,3,0)</f>
        <v>2.343680598202473E-2</v>
      </c>
    </row>
    <row r="65" spans="1:56" ht="15" x14ac:dyDescent="0.25">
      <c r="A65" s="42">
        <f t="shared" si="6"/>
        <v>2026</v>
      </c>
      <c r="B65" s="63">
        <f t="shared" si="7"/>
        <v>46054</v>
      </c>
      <c r="C65" s="67">
        <v>30.03</v>
      </c>
      <c r="D65" s="68">
        <v>28.28</v>
      </c>
      <c r="E65" s="68">
        <v>26.36</v>
      </c>
      <c r="F65" s="68">
        <v>23.97</v>
      </c>
      <c r="G65" s="68">
        <v>26.61</v>
      </c>
      <c r="H65" s="68">
        <v>23.94</v>
      </c>
      <c r="I65" s="68">
        <v>28.42</v>
      </c>
      <c r="J65" s="68">
        <v>24.6</v>
      </c>
      <c r="K65" s="68">
        <v>28.53</v>
      </c>
      <c r="L65" s="68">
        <v>24.6</v>
      </c>
      <c r="M65" s="68">
        <v>27.5</v>
      </c>
      <c r="N65" s="75">
        <v>23.72</v>
      </c>
      <c r="P65" s="67">
        <v>70.942999999999998</v>
      </c>
      <c r="Q65" s="68">
        <v>70.942999999999998</v>
      </c>
      <c r="R65" s="68">
        <v>79.274000000000001</v>
      </c>
      <c r="S65" s="68">
        <v>70.942999999999998</v>
      </c>
      <c r="T65" s="68">
        <v>55.725999999999999</v>
      </c>
      <c r="U65" s="68">
        <v>58.65</v>
      </c>
      <c r="V65" s="68">
        <v>48.762</v>
      </c>
      <c r="W65" s="68">
        <v>14.063000000000001</v>
      </c>
      <c r="X65" s="68">
        <v>14.063000000000001</v>
      </c>
      <c r="Y65" s="75">
        <v>48.13</v>
      </c>
      <c r="AA65" s="67">
        <v>3.99</v>
      </c>
      <c r="AB65" s="68">
        <v>3.85</v>
      </c>
      <c r="AC65" s="68">
        <v>3.71</v>
      </c>
      <c r="AD65" s="68">
        <v>4.17</v>
      </c>
      <c r="AE65" s="68">
        <v>3.95</v>
      </c>
      <c r="AF65" s="68">
        <v>3.73</v>
      </c>
      <c r="AG65" s="68">
        <v>0.30321076221860055</v>
      </c>
      <c r="AI65" s="69">
        <f ca="1">VLOOKUP($A65,'Y2020H2 Annual_Prices-Nominal'!$A$4:$AM$33,28,0)</f>
        <v>3.1816666666666666</v>
      </c>
      <c r="AK65" s="70">
        <v>0</v>
      </c>
      <c r="AL65" s="71">
        <v>0</v>
      </c>
      <c r="AM65" s="72">
        <v>0</v>
      </c>
      <c r="AN65" s="73">
        <v>0</v>
      </c>
      <c r="AO65" s="74">
        <v>0</v>
      </c>
      <c r="AP65" s="75">
        <f ca="1">VLOOKUP($A65,'Y2020H2 Annual_Prices-Nominal'!$A$4:$AM$33,33,0)</f>
        <v>0</v>
      </c>
      <c r="AR65" s="67">
        <f t="shared" si="0"/>
        <v>7.8</v>
      </c>
      <c r="AS65" s="68">
        <f t="shared" si="1"/>
        <v>7.0670241286863273</v>
      </c>
      <c r="AT65" s="68">
        <f t="shared" si="2"/>
        <v>7.1340482573726538</v>
      </c>
      <c r="AU65" s="68">
        <f t="shared" si="3"/>
        <v>7.1949367088607596</v>
      </c>
      <c r="AV65" s="68">
        <f t="shared" si="4"/>
        <v>7.2227848101265826</v>
      </c>
      <c r="AW65" s="75">
        <f t="shared" si="5"/>
        <v>6.5947242206235011</v>
      </c>
      <c r="AY65" s="97">
        <v>163.99</v>
      </c>
      <c r="AZ65" s="75">
        <v>25</v>
      </c>
      <c r="BB65" s="69">
        <f ca="1">VLOOKUP($A65,'Y2020H2 Annual_Prices-Nominal'!$A$4:$AZ$33,41,0)</f>
        <v>9.8055522726236202</v>
      </c>
      <c r="BD65" s="76">
        <f>VLOOKUP($A65,GDP!$A$8:$D$42,3,0)</f>
        <v>2.343680598202473E-2</v>
      </c>
    </row>
    <row r="66" spans="1:56" ht="15" x14ac:dyDescent="0.25">
      <c r="A66" s="42">
        <f t="shared" si="6"/>
        <v>2026</v>
      </c>
      <c r="B66" s="63">
        <f t="shared" si="7"/>
        <v>46082</v>
      </c>
      <c r="C66" s="67">
        <v>27.53</v>
      </c>
      <c r="D66" s="68">
        <v>25.65</v>
      </c>
      <c r="E66" s="68">
        <v>23.97</v>
      </c>
      <c r="F66" s="68">
        <v>20.55</v>
      </c>
      <c r="G66" s="68">
        <v>23.92</v>
      </c>
      <c r="H66" s="68">
        <v>20.43</v>
      </c>
      <c r="I66" s="68">
        <v>26.65</v>
      </c>
      <c r="J66" s="68">
        <v>21.4</v>
      </c>
      <c r="K66" s="68">
        <v>26.82</v>
      </c>
      <c r="L66" s="68">
        <v>21.44</v>
      </c>
      <c r="M66" s="68">
        <v>25.75</v>
      </c>
      <c r="N66" s="75">
        <v>20.55</v>
      </c>
      <c r="P66" s="67">
        <v>71.153999999999996</v>
      </c>
      <c r="Q66" s="68">
        <v>71.153999999999996</v>
      </c>
      <c r="R66" s="68">
        <v>79.557000000000002</v>
      </c>
      <c r="S66" s="68">
        <v>71.153999999999996</v>
      </c>
      <c r="T66" s="68">
        <v>55.823</v>
      </c>
      <c r="U66" s="68">
        <v>58.76</v>
      </c>
      <c r="V66" s="68">
        <v>48.811</v>
      </c>
      <c r="W66" s="68">
        <v>14.095000000000001</v>
      </c>
      <c r="X66" s="68">
        <v>14.095000000000001</v>
      </c>
      <c r="Y66" s="75">
        <v>48.225000000000001</v>
      </c>
      <c r="AA66" s="67">
        <v>3.73</v>
      </c>
      <c r="AB66" s="68">
        <v>3.5</v>
      </c>
      <c r="AC66" s="68">
        <v>3.39</v>
      </c>
      <c r="AD66" s="68">
        <v>3.82</v>
      </c>
      <c r="AE66" s="68">
        <v>3.63</v>
      </c>
      <c r="AF66" s="68">
        <v>3.34</v>
      </c>
      <c r="AG66" s="68">
        <v>0.30321076221860055</v>
      </c>
      <c r="AI66" s="69">
        <f ca="1">VLOOKUP($A66,'Y2020H2 Annual_Prices-Nominal'!$A$4:$AM$33,28,0)</f>
        <v>3.1816666666666666</v>
      </c>
      <c r="AK66" s="70">
        <v>0</v>
      </c>
      <c r="AL66" s="71">
        <v>0</v>
      </c>
      <c r="AM66" s="72">
        <v>0</v>
      </c>
      <c r="AN66" s="73">
        <v>0</v>
      </c>
      <c r="AO66" s="74">
        <v>0</v>
      </c>
      <c r="AP66" s="75">
        <f ca="1">VLOOKUP($A66,'Y2020H2 Annual_Prices-Nominal'!$A$4:$AM$33,33,0)</f>
        <v>0</v>
      </c>
      <c r="AR66" s="67">
        <f t="shared" si="0"/>
        <v>7.8657142857142857</v>
      </c>
      <c r="AS66" s="68">
        <f t="shared" si="1"/>
        <v>7.1766467065868262</v>
      </c>
      <c r="AT66" s="68">
        <f t="shared" si="2"/>
        <v>7.1616766467065878</v>
      </c>
      <c r="AU66" s="68">
        <f t="shared" si="3"/>
        <v>7.3415977961432501</v>
      </c>
      <c r="AV66" s="68">
        <f t="shared" si="4"/>
        <v>7.3884297520661164</v>
      </c>
      <c r="AW66" s="75">
        <f t="shared" si="5"/>
        <v>6.7408376963350785</v>
      </c>
      <c r="AY66" s="97">
        <v>163.99</v>
      </c>
      <c r="AZ66" s="75">
        <v>25</v>
      </c>
      <c r="BB66" s="69">
        <f ca="1">VLOOKUP($A66,'Y2020H2 Annual_Prices-Nominal'!$A$4:$AZ$33,41,0)</f>
        <v>9.8055522726236202</v>
      </c>
      <c r="BD66" s="76">
        <f>VLOOKUP($A66,GDP!$A$8:$D$42,3,0)</f>
        <v>2.343680598202473E-2</v>
      </c>
    </row>
    <row r="67" spans="1:56" ht="15" x14ac:dyDescent="0.25">
      <c r="A67" s="42">
        <f t="shared" si="6"/>
        <v>2026</v>
      </c>
      <c r="B67" s="63">
        <f t="shared" si="7"/>
        <v>46113</v>
      </c>
      <c r="C67" s="67">
        <v>25.78</v>
      </c>
      <c r="D67" s="68">
        <v>23.27</v>
      </c>
      <c r="E67" s="68">
        <v>23.23</v>
      </c>
      <c r="F67" s="68">
        <v>19.8</v>
      </c>
      <c r="G67" s="68">
        <v>23.3</v>
      </c>
      <c r="H67" s="68">
        <v>19.66</v>
      </c>
      <c r="I67" s="68">
        <v>25.57</v>
      </c>
      <c r="J67" s="68">
        <v>18.28</v>
      </c>
      <c r="K67" s="68">
        <v>26.03</v>
      </c>
      <c r="L67" s="68">
        <v>18.43</v>
      </c>
      <c r="M67" s="68">
        <v>24.68</v>
      </c>
      <c r="N67" s="75">
        <v>17.46</v>
      </c>
      <c r="P67" s="67">
        <v>71.366</v>
      </c>
      <c r="Q67" s="68">
        <v>71.366</v>
      </c>
      <c r="R67" s="68">
        <v>79.840999999999994</v>
      </c>
      <c r="S67" s="68">
        <v>71.366</v>
      </c>
      <c r="T67" s="68">
        <v>55.92</v>
      </c>
      <c r="U67" s="68">
        <v>58.87</v>
      </c>
      <c r="V67" s="68">
        <v>48.86</v>
      </c>
      <c r="W67" s="68">
        <v>14.127000000000001</v>
      </c>
      <c r="X67" s="68">
        <v>14.127000000000001</v>
      </c>
      <c r="Y67" s="75">
        <v>48.32</v>
      </c>
      <c r="AA67" s="67">
        <v>3.46</v>
      </c>
      <c r="AB67" s="68">
        <v>3.17</v>
      </c>
      <c r="AC67" s="68">
        <v>3.07</v>
      </c>
      <c r="AD67" s="68">
        <v>3.4</v>
      </c>
      <c r="AE67" s="68">
        <v>3.36</v>
      </c>
      <c r="AF67" s="68">
        <v>3.05</v>
      </c>
      <c r="AG67" s="68">
        <v>0.30321076221860055</v>
      </c>
      <c r="AI67" s="69">
        <f ca="1">VLOOKUP($A67,'Y2020H2 Annual_Prices-Nominal'!$A$4:$AM$33,28,0)</f>
        <v>3.1816666666666666</v>
      </c>
      <c r="AK67" s="70">
        <v>0</v>
      </c>
      <c r="AL67" s="71">
        <v>0</v>
      </c>
      <c r="AM67" s="72">
        <v>0</v>
      </c>
      <c r="AN67" s="73">
        <v>0</v>
      </c>
      <c r="AO67" s="74">
        <v>0</v>
      </c>
      <c r="AP67" s="75">
        <f ca="1">VLOOKUP($A67,'Y2020H2 Annual_Prices-Nominal'!$A$4:$AM$33,33,0)</f>
        <v>0</v>
      </c>
      <c r="AR67" s="67">
        <f t="shared" si="0"/>
        <v>8.1324921135646697</v>
      </c>
      <c r="AS67" s="68">
        <f t="shared" si="1"/>
        <v>7.6163934426229511</v>
      </c>
      <c r="AT67" s="68">
        <f t="shared" si="2"/>
        <v>7.6393442622950829</v>
      </c>
      <c r="AU67" s="68">
        <f t="shared" si="3"/>
        <v>7.6101190476190483</v>
      </c>
      <c r="AV67" s="68">
        <f t="shared" si="4"/>
        <v>7.7470238095238102</v>
      </c>
      <c r="AW67" s="75">
        <f t="shared" si="5"/>
        <v>7.2588235294117647</v>
      </c>
      <c r="AY67" s="97">
        <v>163.99</v>
      </c>
      <c r="AZ67" s="75">
        <v>25</v>
      </c>
      <c r="BB67" s="69">
        <f ca="1">VLOOKUP($A67,'Y2020H2 Annual_Prices-Nominal'!$A$4:$AZ$33,41,0)</f>
        <v>9.8055522726236202</v>
      </c>
      <c r="BD67" s="76">
        <f>VLOOKUP($A67,GDP!$A$8:$D$42,3,0)</f>
        <v>2.343680598202473E-2</v>
      </c>
    </row>
    <row r="68" spans="1:56" ht="15" x14ac:dyDescent="0.25">
      <c r="A68" s="42">
        <f t="shared" si="6"/>
        <v>2026</v>
      </c>
      <c r="B68" s="63">
        <f t="shared" si="7"/>
        <v>46143</v>
      </c>
      <c r="C68" s="67">
        <v>28.23</v>
      </c>
      <c r="D68" s="68">
        <v>23.28</v>
      </c>
      <c r="E68" s="68">
        <v>24.92</v>
      </c>
      <c r="F68" s="68">
        <v>20.75</v>
      </c>
      <c r="G68" s="68">
        <v>25.14</v>
      </c>
      <c r="H68" s="68">
        <v>20.7</v>
      </c>
      <c r="I68" s="68">
        <v>25.03</v>
      </c>
      <c r="J68" s="68">
        <v>21.62</v>
      </c>
      <c r="K68" s="68">
        <v>25.07</v>
      </c>
      <c r="L68" s="68">
        <v>21.7</v>
      </c>
      <c r="M68" s="68">
        <v>24.16</v>
      </c>
      <c r="N68" s="75">
        <v>20.77</v>
      </c>
      <c r="P68" s="67">
        <v>71.578999999999994</v>
      </c>
      <c r="Q68" s="68">
        <v>71.578999999999994</v>
      </c>
      <c r="R68" s="68">
        <v>80.126000000000005</v>
      </c>
      <c r="S68" s="68">
        <v>71.578999999999994</v>
      </c>
      <c r="T68" s="68">
        <v>56.017000000000003</v>
      </c>
      <c r="U68" s="68">
        <v>58.981000000000002</v>
      </c>
      <c r="V68" s="68">
        <v>48.908999999999999</v>
      </c>
      <c r="W68" s="68">
        <v>14.159000000000001</v>
      </c>
      <c r="X68" s="68">
        <v>14.159000000000001</v>
      </c>
      <c r="Y68" s="75">
        <v>48.415999999999997</v>
      </c>
      <c r="AA68" s="67">
        <v>3.38</v>
      </c>
      <c r="AB68" s="68">
        <v>3.03</v>
      </c>
      <c r="AC68" s="68">
        <v>2.94</v>
      </c>
      <c r="AD68" s="68">
        <v>3.26</v>
      </c>
      <c r="AE68" s="68">
        <v>3.3</v>
      </c>
      <c r="AF68" s="68">
        <v>2.93</v>
      </c>
      <c r="AG68" s="68">
        <v>0.30321076221860055</v>
      </c>
      <c r="AI68" s="69">
        <f ca="1">VLOOKUP($A68,'Y2020H2 Annual_Prices-Nominal'!$A$4:$AM$33,28,0)</f>
        <v>3.1816666666666666</v>
      </c>
      <c r="AK68" s="70">
        <v>0</v>
      </c>
      <c r="AL68" s="71">
        <v>0</v>
      </c>
      <c r="AM68" s="72">
        <v>0</v>
      </c>
      <c r="AN68" s="73">
        <v>0</v>
      </c>
      <c r="AO68" s="74">
        <v>0</v>
      </c>
      <c r="AP68" s="75">
        <f ca="1">VLOOKUP($A68,'Y2020H2 Annual_Prices-Nominal'!$A$4:$AM$33,33,0)</f>
        <v>0</v>
      </c>
      <c r="AR68" s="67">
        <f t="shared" ref="AR68:AR131" si="8">+C68/AB68</f>
        <v>9.3168316831683171</v>
      </c>
      <c r="AS68" s="68">
        <f t="shared" ref="AS68:AS131" si="9">+E68/AF68</f>
        <v>8.5051194539249142</v>
      </c>
      <c r="AT68" s="68">
        <f t="shared" ref="AT68:AT131" si="10">+G68/AF68</f>
        <v>8.5802047781569968</v>
      </c>
      <c r="AU68" s="68">
        <f t="shared" ref="AU68:AU131" si="11">+I68/AE68</f>
        <v>7.5848484848484858</v>
      </c>
      <c r="AV68" s="68">
        <f t="shared" ref="AV68:AV131" si="12">+K68/AE68</f>
        <v>7.5969696969696976</v>
      </c>
      <c r="AW68" s="75">
        <f t="shared" ref="AW68:AW131" si="13">+M68/AD68</f>
        <v>7.4110429447852768</v>
      </c>
      <c r="AY68" s="97">
        <v>163.99</v>
      </c>
      <c r="AZ68" s="75">
        <v>25</v>
      </c>
      <c r="BB68" s="69">
        <f ca="1">VLOOKUP($A68,'Y2020H2 Annual_Prices-Nominal'!$A$4:$AZ$33,41,0)</f>
        <v>9.8055522726236202</v>
      </c>
      <c r="BD68" s="76">
        <f>VLOOKUP($A68,GDP!$A$8:$D$42,3,0)</f>
        <v>2.343680598202473E-2</v>
      </c>
    </row>
    <row r="69" spans="1:56" ht="15" x14ac:dyDescent="0.25">
      <c r="A69" s="42">
        <f t="shared" ref="A69:A132" si="14">YEAR(B69)</f>
        <v>2026</v>
      </c>
      <c r="B69" s="63">
        <f t="shared" si="7"/>
        <v>46174</v>
      </c>
      <c r="C69" s="67">
        <v>31.54</v>
      </c>
      <c r="D69" s="68">
        <v>24.02</v>
      </c>
      <c r="E69" s="68">
        <v>28.62</v>
      </c>
      <c r="F69" s="68">
        <v>21.63</v>
      </c>
      <c r="G69" s="68">
        <v>28.91</v>
      </c>
      <c r="H69" s="68">
        <v>21.69</v>
      </c>
      <c r="I69" s="68">
        <v>28.18</v>
      </c>
      <c r="J69" s="68">
        <v>22.85</v>
      </c>
      <c r="K69" s="68">
        <v>28.18</v>
      </c>
      <c r="L69" s="68">
        <v>22.85</v>
      </c>
      <c r="M69" s="68">
        <v>27.26</v>
      </c>
      <c r="N69" s="75">
        <v>21.99</v>
      </c>
      <c r="P69" s="67">
        <v>71.791970359075705</v>
      </c>
      <c r="Q69" s="68">
        <v>71.791970359075705</v>
      </c>
      <c r="R69" s="68">
        <v>80.412921335077698</v>
      </c>
      <c r="S69" s="68">
        <v>71.791970359075705</v>
      </c>
      <c r="T69" s="68">
        <v>56.114120982472699</v>
      </c>
      <c r="U69" s="68">
        <v>59.092746405224901</v>
      </c>
      <c r="V69" s="68">
        <v>48.955310002094201</v>
      </c>
      <c r="W69" s="68">
        <v>14.190694035268899</v>
      </c>
      <c r="X69" s="68">
        <v>14.190694035268899</v>
      </c>
      <c r="Y69" s="75">
        <v>48.511900551873701</v>
      </c>
      <c r="AA69" s="67">
        <v>3.4</v>
      </c>
      <c r="AB69" s="68">
        <v>3.01</v>
      </c>
      <c r="AC69" s="68">
        <v>2.91</v>
      </c>
      <c r="AD69" s="68">
        <v>3.23</v>
      </c>
      <c r="AE69" s="68">
        <v>3.33</v>
      </c>
      <c r="AF69" s="68">
        <v>2.93</v>
      </c>
      <c r="AG69" s="68">
        <v>0.30321076221860055</v>
      </c>
      <c r="AI69" s="69">
        <f ca="1">VLOOKUP($A69,'Y2020H2 Annual_Prices-Nominal'!$A$4:$AM$33,28,0)</f>
        <v>3.1816666666666666</v>
      </c>
      <c r="AK69" s="70">
        <v>0</v>
      </c>
      <c r="AL69" s="71">
        <v>0</v>
      </c>
      <c r="AM69" s="72">
        <v>0</v>
      </c>
      <c r="AN69" s="73">
        <v>0</v>
      </c>
      <c r="AO69" s="74">
        <v>0</v>
      </c>
      <c r="AP69" s="75">
        <f ca="1">VLOOKUP($A69,'Y2020H2 Annual_Prices-Nominal'!$A$4:$AM$33,33,0)</f>
        <v>0</v>
      </c>
      <c r="AR69" s="67">
        <f t="shared" si="8"/>
        <v>10.478405315614618</v>
      </c>
      <c r="AS69" s="68">
        <f t="shared" si="9"/>
        <v>9.7679180887372006</v>
      </c>
      <c r="AT69" s="68">
        <f t="shared" si="10"/>
        <v>9.8668941979522184</v>
      </c>
      <c r="AU69" s="68">
        <f t="shared" si="11"/>
        <v>8.4624624624624616</v>
      </c>
      <c r="AV69" s="68">
        <f t="shared" si="12"/>
        <v>8.4624624624624616</v>
      </c>
      <c r="AW69" s="75">
        <f t="shared" si="13"/>
        <v>8.439628482972136</v>
      </c>
      <c r="AY69" s="97">
        <v>163.99</v>
      </c>
      <c r="AZ69" s="75">
        <v>25</v>
      </c>
      <c r="BB69" s="69">
        <f ca="1">VLOOKUP($A69,'Y2020H2 Annual_Prices-Nominal'!$A$4:$AZ$33,41,0)</f>
        <v>9.8055522726236202</v>
      </c>
      <c r="BD69" s="76">
        <f>VLOOKUP($A69,GDP!$A$8:$D$42,3,0)</f>
        <v>2.343680598202473E-2</v>
      </c>
    </row>
    <row r="70" spans="1:56" ht="15" x14ac:dyDescent="0.25">
      <c r="A70" s="42">
        <f t="shared" si="14"/>
        <v>2026</v>
      </c>
      <c r="B70" s="63">
        <f t="shared" ref="B70:B133" si="15">EDATE(B69,1)</f>
        <v>46204</v>
      </c>
      <c r="C70" s="67">
        <v>45.52</v>
      </c>
      <c r="D70" s="68">
        <v>29.52</v>
      </c>
      <c r="E70" s="68">
        <v>44.15</v>
      </c>
      <c r="F70" s="68">
        <v>28.91</v>
      </c>
      <c r="G70" s="68">
        <v>44.69</v>
      </c>
      <c r="H70" s="68">
        <v>29.16</v>
      </c>
      <c r="I70" s="68">
        <v>35.04</v>
      </c>
      <c r="J70" s="68">
        <v>25.13</v>
      </c>
      <c r="K70" s="68">
        <v>34.93</v>
      </c>
      <c r="L70" s="68">
        <v>25.12</v>
      </c>
      <c r="M70" s="68">
        <v>34.76</v>
      </c>
      <c r="N70" s="75">
        <v>24.37</v>
      </c>
      <c r="P70" s="67">
        <v>72.003</v>
      </c>
      <c r="Q70" s="68">
        <v>72.003</v>
      </c>
      <c r="R70" s="68">
        <v>80.718000000000004</v>
      </c>
      <c r="S70" s="68">
        <v>72.003</v>
      </c>
      <c r="T70" s="68">
        <v>56.215000000000003</v>
      </c>
      <c r="U70" s="68">
        <v>59.213000000000001</v>
      </c>
      <c r="V70" s="68">
        <v>49.006999999999998</v>
      </c>
      <c r="W70" s="68">
        <v>14.22</v>
      </c>
      <c r="X70" s="68">
        <v>14.22</v>
      </c>
      <c r="Y70" s="75">
        <v>48.607999999999997</v>
      </c>
      <c r="AA70" s="67">
        <v>3.5</v>
      </c>
      <c r="AB70" s="68">
        <v>3.09</v>
      </c>
      <c r="AC70" s="68">
        <v>2.99</v>
      </c>
      <c r="AD70" s="68">
        <v>3.32</v>
      </c>
      <c r="AE70" s="68">
        <v>3.48</v>
      </c>
      <c r="AF70" s="68">
        <v>3</v>
      </c>
      <c r="AG70" s="68">
        <v>0.30321076221860055</v>
      </c>
      <c r="AI70" s="69">
        <f ca="1">VLOOKUP($A70,'Y2020H2 Annual_Prices-Nominal'!$A$4:$AM$33,28,0)</f>
        <v>3.1816666666666666</v>
      </c>
      <c r="AK70" s="70">
        <v>0</v>
      </c>
      <c r="AL70" s="71">
        <v>0</v>
      </c>
      <c r="AM70" s="72">
        <v>0</v>
      </c>
      <c r="AN70" s="73">
        <v>0</v>
      </c>
      <c r="AO70" s="74">
        <v>0</v>
      </c>
      <c r="AP70" s="75">
        <f ca="1">VLOOKUP($A70,'Y2020H2 Annual_Prices-Nominal'!$A$4:$AM$33,33,0)</f>
        <v>0</v>
      </c>
      <c r="AR70" s="67">
        <f t="shared" si="8"/>
        <v>14.73139158576052</v>
      </c>
      <c r="AS70" s="68">
        <f t="shared" si="9"/>
        <v>14.716666666666667</v>
      </c>
      <c r="AT70" s="68">
        <f t="shared" si="10"/>
        <v>14.896666666666667</v>
      </c>
      <c r="AU70" s="68">
        <f t="shared" si="11"/>
        <v>10.068965517241379</v>
      </c>
      <c r="AV70" s="68">
        <f t="shared" si="12"/>
        <v>10.037356321839081</v>
      </c>
      <c r="AW70" s="75">
        <f t="shared" si="13"/>
        <v>10.46987951807229</v>
      </c>
      <c r="AY70" s="97">
        <v>163.99</v>
      </c>
      <c r="AZ70" s="75">
        <v>25</v>
      </c>
      <c r="BB70" s="69">
        <f ca="1">VLOOKUP($A70,'Y2020H2 Annual_Prices-Nominal'!$A$4:$AZ$33,41,0)</f>
        <v>9.8055522726236202</v>
      </c>
      <c r="BD70" s="76">
        <f>VLOOKUP($A70,GDP!$A$8:$D$42,3,0)</f>
        <v>2.343680598202473E-2</v>
      </c>
    </row>
    <row r="71" spans="1:56" ht="15" x14ac:dyDescent="0.25">
      <c r="A71" s="42">
        <f t="shared" si="14"/>
        <v>2026</v>
      </c>
      <c r="B71" s="63">
        <f t="shared" si="15"/>
        <v>46235</v>
      </c>
      <c r="C71" s="67">
        <v>40.53</v>
      </c>
      <c r="D71" s="68">
        <v>26.49</v>
      </c>
      <c r="E71" s="68">
        <v>39.950000000000003</v>
      </c>
      <c r="F71" s="68">
        <v>25.62</v>
      </c>
      <c r="G71" s="68">
        <v>40</v>
      </c>
      <c r="H71" s="68">
        <v>25.6</v>
      </c>
      <c r="I71" s="68">
        <v>46.46</v>
      </c>
      <c r="J71" s="68">
        <v>25.05</v>
      </c>
      <c r="K71" s="68">
        <v>46.46</v>
      </c>
      <c r="L71" s="68">
        <v>25.1</v>
      </c>
      <c r="M71" s="68">
        <v>45.42</v>
      </c>
      <c r="N71" s="75">
        <v>24.17</v>
      </c>
      <c r="P71" s="67">
        <v>72.215000000000003</v>
      </c>
      <c r="Q71" s="68">
        <v>72.215000000000003</v>
      </c>
      <c r="R71" s="68">
        <v>81.024000000000001</v>
      </c>
      <c r="S71" s="68">
        <v>72.215000000000003</v>
      </c>
      <c r="T71" s="68">
        <v>56.316000000000003</v>
      </c>
      <c r="U71" s="68">
        <v>59.334000000000003</v>
      </c>
      <c r="V71" s="68">
        <v>49.058</v>
      </c>
      <c r="W71" s="68">
        <v>14.25</v>
      </c>
      <c r="X71" s="68">
        <v>14.25</v>
      </c>
      <c r="Y71" s="75">
        <v>48.704000000000001</v>
      </c>
      <c r="AA71" s="67">
        <v>3.49</v>
      </c>
      <c r="AB71" s="68">
        <v>3.07</v>
      </c>
      <c r="AC71" s="68">
        <v>2.97</v>
      </c>
      <c r="AD71" s="68">
        <v>3.29</v>
      </c>
      <c r="AE71" s="68">
        <v>3.47</v>
      </c>
      <c r="AF71" s="68">
        <v>2.98</v>
      </c>
      <c r="AG71" s="68">
        <v>0.30321076221860055</v>
      </c>
      <c r="AI71" s="69">
        <f ca="1">VLOOKUP($A71,'Y2020H2 Annual_Prices-Nominal'!$A$4:$AM$33,28,0)</f>
        <v>3.1816666666666666</v>
      </c>
      <c r="AK71" s="70">
        <v>0</v>
      </c>
      <c r="AL71" s="71">
        <v>0</v>
      </c>
      <c r="AM71" s="72">
        <v>0</v>
      </c>
      <c r="AN71" s="73">
        <v>0</v>
      </c>
      <c r="AO71" s="74">
        <v>0</v>
      </c>
      <c r="AP71" s="75">
        <f ca="1">VLOOKUP($A71,'Y2020H2 Annual_Prices-Nominal'!$A$4:$AM$33,33,0)</f>
        <v>0</v>
      </c>
      <c r="AR71" s="67">
        <f t="shared" si="8"/>
        <v>13.201954397394138</v>
      </c>
      <c r="AS71" s="68">
        <f t="shared" si="9"/>
        <v>13.406040268456376</v>
      </c>
      <c r="AT71" s="68">
        <f t="shared" si="10"/>
        <v>13.422818791946309</v>
      </c>
      <c r="AU71" s="68">
        <f t="shared" si="11"/>
        <v>13.389048991354466</v>
      </c>
      <c r="AV71" s="68">
        <f t="shared" si="12"/>
        <v>13.389048991354466</v>
      </c>
      <c r="AW71" s="75">
        <f t="shared" si="13"/>
        <v>13.805471124620061</v>
      </c>
      <c r="AY71" s="97">
        <v>163.99</v>
      </c>
      <c r="AZ71" s="75">
        <v>25</v>
      </c>
      <c r="BB71" s="69">
        <f ca="1">VLOOKUP($A71,'Y2020H2 Annual_Prices-Nominal'!$A$4:$AZ$33,41,0)</f>
        <v>9.8055522726236202</v>
      </c>
      <c r="BD71" s="76">
        <f>VLOOKUP($A71,GDP!$A$8:$D$42,3,0)</f>
        <v>2.343680598202473E-2</v>
      </c>
    </row>
    <row r="72" spans="1:56" ht="15" x14ac:dyDescent="0.25">
      <c r="A72" s="42">
        <f t="shared" si="14"/>
        <v>2026</v>
      </c>
      <c r="B72" s="63">
        <f t="shared" si="15"/>
        <v>46266</v>
      </c>
      <c r="C72" s="67">
        <v>32.69</v>
      </c>
      <c r="D72" s="68">
        <v>23.18</v>
      </c>
      <c r="E72" s="68">
        <v>30.9</v>
      </c>
      <c r="F72" s="68">
        <v>22.4</v>
      </c>
      <c r="G72" s="68">
        <v>31.02</v>
      </c>
      <c r="H72" s="68">
        <v>22.33</v>
      </c>
      <c r="I72" s="68">
        <v>27.83</v>
      </c>
      <c r="J72" s="68">
        <v>23.07</v>
      </c>
      <c r="K72" s="68">
        <v>28.21</v>
      </c>
      <c r="L72" s="68">
        <v>23.33</v>
      </c>
      <c r="M72" s="68">
        <v>27.34</v>
      </c>
      <c r="N72" s="75">
        <v>22.39</v>
      </c>
      <c r="P72" s="67">
        <v>72.427000000000007</v>
      </c>
      <c r="Q72" s="68">
        <v>72.427000000000007</v>
      </c>
      <c r="R72" s="68">
        <v>81.331000000000003</v>
      </c>
      <c r="S72" s="68">
        <v>72.427000000000007</v>
      </c>
      <c r="T72" s="68">
        <v>56.417999999999999</v>
      </c>
      <c r="U72" s="68">
        <v>59.454999999999998</v>
      </c>
      <c r="V72" s="68">
        <v>49.109000000000002</v>
      </c>
      <c r="W72" s="68">
        <v>14.28</v>
      </c>
      <c r="X72" s="68">
        <v>14.28</v>
      </c>
      <c r="Y72" s="75">
        <v>48.8</v>
      </c>
      <c r="AA72" s="67">
        <v>3.42</v>
      </c>
      <c r="AB72" s="68">
        <v>2.82</v>
      </c>
      <c r="AC72" s="68">
        <v>2.73</v>
      </c>
      <c r="AD72" s="68">
        <v>3.05</v>
      </c>
      <c r="AE72" s="68">
        <v>3.33</v>
      </c>
      <c r="AF72" s="68">
        <v>2.99</v>
      </c>
      <c r="AG72" s="68">
        <v>0.30321076221860055</v>
      </c>
      <c r="AI72" s="69">
        <f ca="1">VLOOKUP($A72,'Y2020H2 Annual_Prices-Nominal'!$A$4:$AM$33,28,0)</f>
        <v>3.1816666666666666</v>
      </c>
      <c r="AK72" s="70">
        <v>0</v>
      </c>
      <c r="AL72" s="71">
        <v>0</v>
      </c>
      <c r="AM72" s="72">
        <v>0</v>
      </c>
      <c r="AN72" s="73">
        <v>0</v>
      </c>
      <c r="AO72" s="74">
        <v>0</v>
      </c>
      <c r="AP72" s="75">
        <f ca="1">VLOOKUP($A72,'Y2020H2 Annual_Prices-Nominal'!$A$4:$AM$33,33,0)</f>
        <v>0</v>
      </c>
      <c r="AR72" s="67">
        <f t="shared" si="8"/>
        <v>11.592198581560284</v>
      </c>
      <c r="AS72" s="68">
        <f t="shared" si="9"/>
        <v>10.334448160535116</v>
      </c>
      <c r="AT72" s="68">
        <f t="shared" si="10"/>
        <v>10.374581939799331</v>
      </c>
      <c r="AU72" s="68">
        <f t="shared" si="11"/>
        <v>8.3573573573573565</v>
      </c>
      <c r="AV72" s="68">
        <f t="shared" si="12"/>
        <v>8.4714714714714709</v>
      </c>
      <c r="AW72" s="75">
        <f t="shared" si="13"/>
        <v>8.9639344262295086</v>
      </c>
      <c r="AY72" s="97">
        <v>163.99</v>
      </c>
      <c r="AZ72" s="75">
        <v>25</v>
      </c>
      <c r="BB72" s="69">
        <f ca="1">VLOOKUP($A72,'Y2020H2 Annual_Prices-Nominal'!$A$4:$AZ$33,41,0)</f>
        <v>9.8055522726236202</v>
      </c>
      <c r="BD72" s="76">
        <f>VLOOKUP($A72,GDP!$A$8:$D$42,3,0)</f>
        <v>2.343680598202473E-2</v>
      </c>
    </row>
    <row r="73" spans="1:56" ht="15" x14ac:dyDescent="0.25">
      <c r="A73" s="42">
        <f t="shared" si="14"/>
        <v>2026</v>
      </c>
      <c r="B73" s="63">
        <f t="shared" si="15"/>
        <v>46296</v>
      </c>
      <c r="C73" s="67">
        <v>26.88</v>
      </c>
      <c r="D73" s="68">
        <v>22.67</v>
      </c>
      <c r="E73" s="68">
        <v>24.26</v>
      </c>
      <c r="F73" s="68">
        <v>20.11</v>
      </c>
      <c r="G73" s="68">
        <v>24.33</v>
      </c>
      <c r="H73" s="68">
        <v>20</v>
      </c>
      <c r="I73" s="68">
        <v>25.7</v>
      </c>
      <c r="J73" s="68">
        <v>20.92</v>
      </c>
      <c r="K73" s="68">
        <v>26.07</v>
      </c>
      <c r="L73" s="68">
        <v>21.12</v>
      </c>
      <c r="M73" s="68">
        <v>24.81</v>
      </c>
      <c r="N73" s="75">
        <v>20.079999999999998</v>
      </c>
      <c r="P73" s="67">
        <v>72.64</v>
      </c>
      <c r="Q73" s="68">
        <v>72.64</v>
      </c>
      <c r="R73" s="68">
        <v>81.638999999999996</v>
      </c>
      <c r="S73" s="68">
        <v>72.64</v>
      </c>
      <c r="T73" s="68">
        <v>56.52</v>
      </c>
      <c r="U73" s="68">
        <v>59.576000000000001</v>
      </c>
      <c r="V73" s="68">
        <v>49.16</v>
      </c>
      <c r="W73" s="68">
        <v>14.31</v>
      </c>
      <c r="X73" s="68">
        <v>14.31</v>
      </c>
      <c r="Y73" s="75">
        <v>48.896000000000001</v>
      </c>
      <c r="AA73" s="67">
        <v>3.49</v>
      </c>
      <c r="AB73" s="68">
        <v>2.97</v>
      </c>
      <c r="AC73" s="68">
        <v>2.87</v>
      </c>
      <c r="AD73" s="68">
        <v>3.19</v>
      </c>
      <c r="AE73" s="68">
        <v>3.42</v>
      </c>
      <c r="AF73" s="68">
        <v>3.06</v>
      </c>
      <c r="AG73" s="68">
        <v>0.30321076221860055</v>
      </c>
      <c r="AI73" s="69">
        <f ca="1">VLOOKUP($A73,'Y2020H2 Annual_Prices-Nominal'!$A$4:$AM$33,28,0)</f>
        <v>3.1816666666666666</v>
      </c>
      <c r="AK73" s="70">
        <v>0</v>
      </c>
      <c r="AL73" s="71">
        <v>0</v>
      </c>
      <c r="AM73" s="72">
        <v>0</v>
      </c>
      <c r="AN73" s="73">
        <v>0</v>
      </c>
      <c r="AO73" s="74">
        <v>0</v>
      </c>
      <c r="AP73" s="75">
        <f ca="1">VLOOKUP($A73,'Y2020H2 Annual_Prices-Nominal'!$A$4:$AM$33,33,0)</f>
        <v>0</v>
      </c>
      <c r="AR73" s="67">
        <f t="shared" si="8"/>
        <v>9.0505050505050502</v>
      </c>
      <c r="AS73" s="68">
        <f t="shared" si="9"/>
        <v>7.9281045751633989</v>
      </c>
      <c r="AT73" s="68">
        <f t="shared" si="10"/>
        <v>7.950980392156862</v>
      </c>
      <c r="AU73" s="68">
        <f t="shared" si="11"/>
        <v>7.5146198830409352</v>
      </c>
      <c r="AV73" s="68">
        <f t="shared" si="12"/>
        <v>7.6228070175438596</v>
      </c>
      <c r="AW73" s="75">
        <f t="shared" si="13"/>
        <v>7.7774294670846391</v>
      </c>
      <c r="AY73" s="97">
        <v>163.99</v>
      </c>
      <c r="AZ73" s="75">
        <v>25</v>
      </c>
      <c r="BB73" s="69">
        <f ca="1">VLOOKUP($A73,'Y2020H2 Annual_Prices-Nominal'!$A$4:$AZ$33,41,0)</f>
        <v>9.8055522726236202</v>
      </c>
      <c r="BD73" s="76">
        <f>VLOOKUP($A73,GDP!$A$8:$D$42,3,0)</f>
        <v>2.343680598202473E-2</v>
      </c>
    </row>
    <row r="74" spans="1:56" ht="15" x14ac:dyDescent="0.25">
      <c r="A74" s="42">
        <f t="shared" si="14"/>
        <v>2026</v>
      </c>
      <c r="B74" s="63">
        <f t="shared" si="15"/>
        <v>46327</v>
      </c>
      <c r="C74" s="67">
        <v>28.44</v>
      </c>
      <c r="D74" s="68">
        <v>25.71</v>
      </c>
      <c r="E74" s="68">
        <v>25.48</v>
      </c>
      <c r="F74" s="68">
        <v>22.32</v>
      </c>
      <c r="G74" s="68">
        <v>25.65</v>
      </c>
      <c r="H74" s="68">
        <v>22.19</v>
      </c>
      <c r="I74" s="68">
        <v>26.92</v>
      </c>
      <c r="J74" s="68">
        <v>23.24</v>
      </c>
      <c r="K74" s="68">
        <v>26.96</v>
      </c>
      <c r="L74" s="68">
        <v>23.29</v>
      </c>
      <c r="M74" s="68">
        <v>26.03</v>
      </c>
      <c r="N74" s="75">
        <v>22.39</v>
      </c>
      <c r="P74" s="67">
        <v>72.853999999999999</v>
      </c>
      <c r="Q74" s="68">
        <v>72.853999999999999</v>
      </c>
      <c r="R74" s="68">
        <v>81.947999999999993</v>
      </c>
      <c r="S74" s="68">
        <v>72.853999999999999</v>
      </c>
      <c r="T74" s="68">
        <v>56.622</v>
      </c>
      <c r="U74" s="68">
        <v>59.697000000000003</v>
      </c>
      <c r="V74" s="68">
        <v>49.210999999999999</v>
      </c>
      <c r="W74" s="68">
        <v>14.34</v>
      </c>
      <c r="X74" s="68">
        <v>14.34</v>
      </c>
      <c r="Y74" s="75">
        <v>48.993000000000002</v>
      </c>
      <c r="AA74" s="67">
        <v>3.74</v>
      </c>
      <c r="AB74" s="68">
        <v>3.36</v>
      </c>
      <c r="AC74" s="68">
        <v>3.26</v>
      </c>
      <c r="AD74" s="68">
        <v>3.67</v>
      </c>
      <c r="AE74" s="68">
        <v>3.67</v>
      </c>
      <c r="AF74" s="68">
        <v>3.37</v>
      </c>
      <c r="AG74" s="68">
        <v>0.30321076221860055</v>
      </c>
      <c r="AI74" s="69">
        <f ca="1">VLOOKUP($A74,'Y2020H2 Annual_Prices-Nominal'!$A$4:$AM$33,28,0)</f>
        <v>3.1816666666666666</v>
      </c>
      <c r="AK74" s="70">
        <v>0</v>
      </c>
      <c r="AL74" s="71">
        <v>0</v>
      </c>
      <c r="AM74" s="72">
        <v>0</v>
      </c>
      <c r="AN74" s="73">
        <v>0</v>
      </c>
      <c r="AO74" s="74">
        <v>0</v>
      </c>
      <c r="AP74" s="75">
        <f ca="1">VLOOKUP($A74,'Y2020H2 Annual_Prices-Nominal'!$A$4:$AM$33,33,0)</f>
        <v>0</v>
      </c>
      <c r="AR74" s="67">
        <f t="shared" si="8"/>
        <v>8.4642857142857153</v>
      </c>
      <c r="AS74" s="68">
        <f t="shared" si="9"/>
        <v>7.5608308605341241</v>
      </c>
      <c r="AT74" s="68">
        <f t="shared" si="10"/>
        <v>7.611275964391691</v>
      </c>
      <c r="AU74" s="68">
        <f t="shared" si="11"/>
        <v>7.3351498637602184</v>
      </c>
      <c r="AV74" s="68">
        <f t="shared" si="12"/>
        <v>7.346049046321526</v>
      </c>
      <c r="AW74" s="75">
        <f t="shared" si="13"/>
        <v>7.0926430517711179</v>
      </c>
      <c r="AY74" s="97">
        <v>163.99</v>
      </c>
      <c r="AZ74" s="75">
        <v>25</v>
      </c>
      <c r="BB74" s="69">
        <f ca="1">VLOOKUP($A74,'Y2020H2 Annual_Prices-Nominal'!$A$4:$AZ$33,41,0)</f>
        <v>9.8055522726236202</v>
      </c>
      <c r="BD74" s="76">
        <f>VLOOKUP($A74,GDP!$A$8:$D$42,3,0)</f>
        <v>2.343680598202473E-2</v>
      </c>
    </row>
    <row r="75" spans="1:56" ht="15.75" thickBot="1" x14ac:dyDescent="0.3">
      <c r="A75" s="42">
        <f t="shared" si="14"/>
        <v>2026</v>
      </c>
      <c r="B75" s="63">
        <f t="shared" si="15"/>
        <v>46357</v>
      </c>
      <c r="C75" s="67">
        <v>31.2</v>
      </c>
      <c r="D75" s="68">
        <v>27.37</v>
      </c>
      <c r="E75" s="68">
        <v>26.94</v>
      </c>
      <c r="F75" s="68">
        <v>23.49</v>
      </c>
      <c r="G75" s="68">
        <v>27.11</v>
      </c>
      <c r="H75" s="68">
        <v>23.37</v>
      </c>
      <c r="I75" s="68">
        <v>27.98</v>
      </c>
      <c r="J75" s="68">
        <v>25.47</v>
      </c>
      <c r="K75" s="68">
        <v>27.97</v>
      </c>
      <c r="L75" s="68">
        <v>25.47</v>
      </c>
      <c r="M75" s="68">
        <v>27.06</v>
      </c>
      <c r="N75" s="75">
        <v>24.58</v>
      </c>
      <c r="P75" s="67">
        <v>73.067999999999998</v>
      </c>
      <c r="Q75" s="68">
        <v>73.067999999999998</v>
      </c>
      <c r="R75" s="68">
        <v>82.259</v>
      </c>
      <c r="S75" s="68">
        <v>73.067999999999998</v>
      </c>
      <c r="T75" s="68">
        <v>56.723999999999997</v>
      </c>
      <c r="U75" s="68">
        <v>59.819000000000003</v>
      </c>
      <c r="V75" s="68">
        <v>49.262999999999998</v>
      </c>
      <c r="W75" s="68">
        <v>14.37</v>
      </c>
      <c r="X75" s="68">
        <v>14.37</v>
      </c>
      <c r="Y75" s="75">
        <v>49.09</v>
      </c>
      <c r="AA75" s="67">
        <v>3.9</v>
      </c>
      <c r="AB75" s="68">
        <v>3.67</v>
      </c>
      <c r="AC75" s="68">
        <v>3.52</v>
      </c>
      <c r="AD75" s="68">
        <v>3.99</v>
      </c>
      <c r="AE75" s="68">
        <v>3.84</v>
      </c>
      <c r="AF75" s="68">
        <v>3.59</v>
      </c>
      <c r="AG75" s="68">
        <v>0.30321076221860055</v>
      </c>
      <c r="AI75" s="69">
        <f ca="1">VLOOKUP($A75,'Y2020H2 Annual_Prices-Nominal'!$A$4:$AM$33,28,0)</f>
        <v>3.1816666666666666</v>
      </c>
      <c r="AK75" s="70">
        <v>0</v>
      </c>
      <c r="AL75" s="71">
        <v>0</v>
      </c>
      <c r="AM75" s="72">
        <v>0</v>
      </c>
      <c r="AN75" s="73">
        <v>0</v>
      </c>
      <c r="AO75" s="74">
        <v>0</v>
      </c>
      <c r="AP75" s="75">
        <f ca="1">VLOOKUP($A75,'Y2020H2 Annual_Prices-Nominal'!$A$4:$AM$33,33,0)</f>
        <v>0</v>
      </c>
      <c r="AR75" s="67">
        <f t="shared" si="8"/>
        <v>8.5013623978201629</v>
      </c>
      <c r="AS75" s="68">
        <f t="shared" si="9"/>
        <v>7.5041782729805018</v>
      </c>
      <c r="AT75" s="68">
        <f t="shared" si="10"/>
        <v>7.5515320334261844</v>
      </c>
      <c r="AU75" s="68">
        <f t="shared" si="11"/>
        <v>7.2864583333333339</v>
      </c>
      <c r="AV75" s="68">
        <f t="shared" si="12"/>
        <v>7.283854166666667</v>
      </c>
      <c r="AW75" s="75">
        <f t="shared" si="13"/>
        <v>6.7819548872180446</v>
      </c>
      <c r="AY75" s="97">
        <v>163.99</v>
      </c>
      <c r="AZ75" s="75">
        <v>25</v>
      </c>
      <c r="BB75" s="69">
        <f ca="1">VLOOKUP($A75,'Y2020H2 Annual_Prices-Nominal'!$A$4:$AZ$33,41,0)</f>
        <v>9.8055522726236202</v>
      </c>
      <c r="BD75" s="76">
        <f>VLOOKUP($A75,GDP!$A$8:$D$42,3,0)</f>
        <v>2.343680598202473E-2</v>
      </c>
    </row>
    <row r="76" spans="1:56" ht="15" x14ac:dyDescent="0.25">
      <c r="A76" s="42">
        <f t="shared" si="14"/>
        <v>2027</v>
      </c>
      <c r="B76" s="63">
        <f t="shared" si="15"/>
        <v>46388</v>
      </c>
      <c r="C76" s="64">
        <v>36.6</v>
      </c>
      <c r="D76" s="65">
        <v>31.41</v>
      </c>
      <c r="E76" s="65">
        <v>30.81</v>
      </c>
      <c r="F76" s="65">
        <v>26.06</v>
      </c>
      <c r="G76" s="65">
        <v>30.91</v>
      </c>
      <c r="H76" s="65">
        <v>25.89</v>
      </c>
      <c r="I76" s="65">
        <v>30.99</v>
      </c>
      <c r="J76" s="65">
        <v>27.26</v>
      </c>
      <c r="K76" s="65">
        <v>30.99</v>
      </c>
      <c r="L76" s="65">
        <v>27.26</v>
      </c>
      <c r="M76" s="65">
        <v>30.03</v>
      </c>
      <c r="N76" s="66">
        <v>26.34</v>
      </c>
      <c r="P76" s="64">
        <v>73.283000000000001</v>
      </c>
      <c r="Q76" s="65">
        <v>73.283000000000001</v>
      </c>
      <c r="R76" s="65">
        <v>82.570999999999998</v>
      </c>
      <c r="S76" s="65">
        <v>73.283000000000001</v>
      </c>
      <c r="T76" s="65">
        <v>56.826000000000001</v>
      </c>
      <c r="U76" s="65">
        <v>59.941000000000003</v>
      </c>
      <c r="V76" s="65">
        <v>49.314999999999998</v>
      </c>
      <c r="W76" s="65">
        <v>14.4</v>
      </c>
      <c r="X76" s="65">
        <v>14.4</v>
      </c>
      <c r="Y76" s="66">
        <v>49.186999999999998</v>
      </c>
      <c r="AA76" s="67">
        <v>4.37</v>
      </c>
      <c r="AB76" s="68">
        <v>4.17</v>
      </c>
      <c r="AC76" s="68">
        <v>4.01</v>
      </c>
      <c r="AD76" s="68">
        <v>4.49</v>
      </c>
      <c r="AE76" s="68">
        <v>4.29</v>
      </c>
      <c r="AF76" s="68">
        <v>4.09</v>
      </c>
      <c r="AG76" s="68">
        <v>0.30931116527720776</v>
      </c>
      <c r="AI76" s="69">
        <f ca="1">VLOOKUP($A76,'Y2020H2 Annual_Prices-Nominal'!$A$4:$AM$33,28,0)</f>
        <v>3.3941666666666666</v>
      </c>
      <c r="AK76" s="70">
        <v>0</v>
      </c>
      <c r="AL76" s="71">
        <v>0</v>
      </c>
      <c r="AM76" s="72">
        <v>0</v>
      </c>
      <c r="AN76" s="73">
        <v>0</v>
      </c>
      <c r="AO76" s="74">
        <v>0</v>
      </c>
      <c r="AP76" s="75">
        <f ca="1">VLOOKUP($A76,'Y2020H2 Annual_Prices-Nominal'!$A$4:$AM$33,33,0)</f>
        <v>0</v>
      </c>
      <c r="AR76" s="67">
        <f t="shared" si="8"/>
        <v>8.7769784172661875</v>
      </c>
      <c r="AS76" s="68">
        <f t="shared" si="9"/>
        <v>7.5330073349633251</v>
      </c>
      <c r="AT76" s="68">
        <f t="shared" si="10"/>
        <v>7.5574572127139366</v>
      </c>
      <c r="AU76" s="68">
        <f t="shared" si="11"/>
        <v>7.2237762237762233</v>
      </c>
      <c r="AV76" s="68">
        <f t="shared" si="12"/>
        <v>7.2237762237762233</v>
      </c>
      <c r="AW76" s="75">
        <f t="shared" si="13"/>
        <v>6.6881959910913142</v>
      </c>
      <c r="AY76" s="97">
        <v>188.79</v>
      </c>
      <c r="AZ76" s="75">
        <v>31.16</v>
      </c>
      <c r="BB76" s="69">
        <f ca="1">VLOOKUP($A76,'Y2020H2 Annual_Prices-Nominal'!$A$4:$AZ$33,41,0)</f>
        <v>9.6076439104231071</v>
      </c>
      <c r="BD76" s="76">
        <f>VLOOKUP($A76,GDP!$A$8:$D$42,3,0)</f>
        <v>2.3921321473184407E-2</v>
      </c>
    </row>
    <row r="77" spans="1:56" ht="15" x14ac:dyDescent="0.25">
      <c r="A77" s="42">
        <f t="shared" si="14"/>
        <v>2027</v>
      </c>
      <c r="B77" s="63">
        <f t="shared" si="15"/>
        <v>46419</v>
      </c>
      <c r="C77" s="67">
        <v>32.229999999999997</v>
      </c>
      <c r="D77" s="68">
        <v>30.13</v>
      </c>
      <c r="E77" s="68">
        <v>27.9</v>
      </c>
      <c r="F77" s="68">
        <v>24.99</v>
      </c>
      <c r="G77" s="68">
        <v>27.89</v>
      </c>
      <c r="H77" s="68">
        <v>24.82</v>
      </c>
      <c r="I77" s="68">
        <v>30.7</v>
      </c>
      <c r="J77" s="68">
        <v>24.91</v>
      </c>
      <c r="K77" s="68">
        <v>30.72</v>
      </c>
      <c r="L77" s="68">
        <v>24.91</v>
      </c>
      <c r="M77" s="68">
        <v>29.75</v>
      </c>
      <c r="N77" s="75">
        <v>24.01</v>
      </c>
      <c r="P77" s="67">
        <v>73.498999999999995</v>
      </c>
      <c r="Q77" s="68">
        <v>73.498999999999995</v>
      </c>
      <c r="R77" s="68">
        <v>82.884</v>
      </c>
      <c r="S77" s="68">
        <v>73.498999999999995</v>
      </c>
      <c r="T77" s="68">
        <v>56.929000000000002</v>
      </c>
      <c r="U77" s="68">
        <v>60.063000000000002</v>
      </c>
      <c r="V77" s="68">
        <v>49.366999999999997</v>
      </c>
      <c r="W77" s="68">
        <v>14.43</v>
      </c>
      <c r="X77" s="68">
        <v>14.43</v>
      </c>
      <c r="Y77" s="75">
        <v>49.283999999999999</v>
      </c>
      <c r="AA77" s="67">
        <v>4.2699999999999996</v>
      </c>
      <c r="AB77" s="68">
        <v>4.05</v>
      </c>
      <c r="AC77" s="68">
        <v>3.91</v>
      </c>
      <c r="AD77" s="68">
        <v>4.37</v>
      </c>
      <c r="AE77" s="68">
        <v>4.22</v>
      </c>
      <c r="AF77" s="68">
        <v>3.98</v>
      </c>
      <c r="AG77" s="68">
        <v>0.30931116527720776</v>
      </c>
      <c r="AI77" s="69">
        <f ca="1">VLOOKUP($A77,'Y2020H2 Annual_Prices-Nominal'!$A$4:$AM$33,28,0)</f>
        <v>3.3941666666666666</v>
      </c>
      <c r="AK77" s="70">
        <v>0</v>
      </c>
      <c r="AL77" s="71">
        <v>0</v>
      </c>
      <c r="AM77" s="72">
        <v>0</v>
      </c>
      <c r="AN77" s="73">
        <v>0</v>
      </c>
      <c r="AO77" s="74">
        <v>0</v>
      </c>
      <c r="AP77" s="75">
        <f ca="1">VLOOKUP($A77,'Y2020H2 Annual_Prices-Nominal'!$A$4:$AM$33,33,0)</f>
        <v>0</v>
      </c>
      <c r="AR77" s="67">
        <f t="shared" si="8"/>
        <v>7.9580246913580241</v>
      </c>
      <c r="AS77" s="68">
        <f t="shared" si="9"/>
        <v>7.0100502512562812</v>
      </c>
      <c r="AT77" s="68">
        <f t="shared" si="10"/>
        <v>7.0075376884422109</v>
      </c>
      <c r="AU77" s="68">
        <f t="shared" si="11"/>
        <v>7.2748815165876781</v>
      </c>
      <c r="AV77" s="68">
        <f t="shared" si="12"/>
        <v>7.2796208530805693</v>
      </c>
      <c r="AW77" s="75">
        <f t="shared" si="13"/>
        <v>6.8077803203661329</v>
      </c>
      <c r="AY77" s="97">
        <v>188.79</v>
      </c>
      <c r="AZ77" s="75">
        <v>31.16</v>
      </c>
      <c r="BB77" s="69">
        <f ca="1">VLOOKUP($A77,'Y2020H2 Annual_Prices-Nominal'!$A$4:$AZ$33,41,0)</f>
        <v>9.6076439104231071</v>
      </c>
      <c r="BD77" s="76">
        <f>VLOOKUP($A77,GDP!$A$8:$D$42,3,0)</f>
        <v>2.3921321473184407E-2</v>
      </c>
    </row>
    <row r="78" spans="1:56" ht="15" x14ac:dyDescent="0.25">
      <c r="A78" s="42">
        <f t="shared" si="14"/>
        <v>2027</v>
      </c>
      <c r="B78" s="63">
        <f t="shared" si="15"/>
        <v>46447</v>
      </c>
      <c r="C78" s="67">
        <v>29.15</v>
      </c>
      <c r="D78" s="68">
        <v>26.87</v>
      </c>
      <c r="E78" s="68">
        <v>25.61</v>
      </c>
      <c r="F78" s="68">
        <v>21.87</v>
      </c>
      <c r="G78" s="68">
        <v>25.49</v>
      </c>
      <c r="H78" s="68">
        <v>21.71</v>
      </c>
      <c r="I78" s="68">
        <v>28.77</v>
      </c>
      <c r="J78" s="68">
        <v>22.12</v>
      </c>
      <c r="K78" s="68">
        <v>28.89</v>
      </c>
      <c r="L78" s="68">
        <v>22.14</v>
      </c>
      <c r="M78" s="68">
        <v>27.83</v>
      </c>
      <c r="N78" s="75">
        <v>21.26</v>
      </c>
      <c r="P78" s="67">
        <v>73.715000000000003</v>
      </c>
      <c r="Q78" s="68">
        <v>73.715000000000003</v>
      </c>
      <c r="R78" s="68">
        <v>83.197999999999993</v>
      </c>
      <c r="S78" s="68">
        <v>73.715000000000003</v>
      </c>
      <c r="T78" s="68">
        <v>57.031999999999996</v>
      </c>
      <c r="U78" s="68">
        <v>60.185000000000002</v>
      </c>
      <c r="V78" s="68">
        <v>49.418999999999997</v>
      </c>
      <c r="W78" s="68">
        <v>14.46</v>
      </c>
      <c r="X78" s="68">
        <v>14.46</v>
      </c>
      <c r="Y78" s="75">
        <v>49.381</v>
      </c>
      <c r="AA78" s="67">
        <v>4</v>
      </c>
      <c r="AB78" s="68">
        <v>3.71</v>
      </c>
      <c r="AC78" s="68">
        <v>3.59</v>
      </c>
      <c r="AD78" s="68">
        <v>4.0199999999999996</v>
      </c>
      <c r="AE78" s="68">
        <v>3.9</v>
      </c>
      <c r="AF78" s="68">
        <v>3.59</v>
      </c>
      <c r="AG78" s="68">
        <v>0.30931116527720776</v>
      </c>
      <c r="AI78" s="69">
        <f ca="1">VLOOKUP($A78,'Y2020H2 Annual_Prices-Nominal'!$A$4:$AM$33,28,0)</f>
        <v>3.3941666666666666</v>
      </c>
      <c r="AK78" s="70">
        <v>0</v>
      </c>
      <c r="AL78" s="71">
        <v>0</v>
      </c>
      <c r="AM78" s="72">
        <v>0</v>
      </c>
      <c r="AN78" s="73">
        <v>0</v>
      </c>
      <c r="AO78" s="74">
        <v>0</v>
      </c>
      <c r="AP78" s="75">
        <f ca="1">VLOOKUP($A78,'Y2020H2 Annual_Prices-Nominal'!$A$4:$AM$33,33,0)</f>
        <v>0</v>
      </c>
      <c r="AR78" s="67">
        <f t="shared" si="8"/>
        <v>7.8571428571428568</v>
      </c>
      <c r="AS78" s="68">
        <f t="shared" si="9"/>
        <v>7.1337047353760443</v>
      </c>
      <c r="AT78" s="68">
        <f t="shared" si="10"/>
        <v>7.1002785515320337</v>
      </c>
      <c r="AU78" s="68">
        <f t="shared" si="11"/>
        <v>7.3769230769230774</v>
      </c>
      <c r="AV78" s="68">
        <f t="shared" si="12"/>
        <v>7.407692307692308</v>
      </c>
      <c r="AW78" s="75">
        <f t="shared" si="13"/>
        <v>6.9228855721393039</v>
      </c>
      <c r="AY78" s="97">
        <v>188.79</v>
      </c>
      <c r="AZ78" s="75">
        <v>31.16</v>
      </c>
      <c r="BB78" s="69">
        <f ca="1">VLOOKUP($A78,'Y2020H2 Annual_Prices-Nominal'!$A$4:$AZ$33,41,0)</f>
        <v>9.6076439104231071</v>
      </c>
      <c r="BD78" s="76">
        <f>VLOOKUP($A78,GDP!$A$8:$D$42,3,0)</f>
        <v>2.3921321473184407E-2</v>
      </c>
    </row>
    <row r="79" spans="1:56" ht="15" x14ac:dyDescent="0.25">
      <c r="A79" s="42">
        <f t="shared" si="14"/>
        <v>2027</v>
      </c>
      <c r="B79" s="63">
        <f t="shared" si="15"/>
        <v>46478</v>
      </c>
      <c r="C79" s="67">
        <v>26.79</v>
      </c>
      <c r="D79" s="68">
        <v>24.75</v>
      </c>
      <c r="E79" s="68">
        <v>24.61</v>
      </c>
      <c r="F79" s="68">
        <v>21.14</v>
      </c>
      <c r="G79" s="68">
        <v>24.52</v>
      </c>
      <c r="H79" s="68">
        <v>20.95</v>
      </c>
      <c r="I79" s="68">
        <v>27.04</v>
      </c>
      <c r="J79" s="68">
        <v>19.97</v>
      </c>
      <c r="K79" s="68">
        <v>27.46</v>
      </c>
      <c r="L79" s="68">
        <v>20.09</v>
      </c>
      <c r="M79" s="68">
        <v>26.12</v>
      </c>
      <c r="N79" s="75">
        <v>19.12</v>
      </c>
      <c r="P79" s="67">
        <v>73.932000000000002</v>
      </c>
      <c r="Q79" s="68">
        <v>73.932000000000002</v>
      </c>
      <c r="R79" s="68">
        <v>83.513000000000005</v>
      </c>
      <c r="S79" s="68">
        <v>73.932000000000002</v>
      </c>
      <c r="T79" s="68">
        <v>57.134999999999998</v>
      </c>
      <c r="U79" s="68">
        <v>60.308</v>
      </c>
      <c r="V79" s="68">
        <v>49.470999999999997</v>
      </c>
      <c r="W79" s="68">
        <v>14.49</v>
      </c>
      <c r="X79" s="68">
        <v>14.49</v>
      </c>
      <c r="Y79" s="75">
        <v>49.478999999999999</v>
      </c>
      <c r="AA79" s="67">
        <v>3.73</v>
      </c>
      <c r="AB79" s="68">
        <v>3.38</v>
      </c>
      <c r="AC79" s="68">
        <v>3.28</v>
      </c>
      <c r="AD79" s="68">
        <v>3.61</v>
      </c>
      <c r="AE79" s="68">
        <v>3.62</v>
      </c>
      <c r="AF79" s="68">
        <v>3.36</v>
      </c>
      <c r="AG79" s="68">
        <v>0.30931116527720776</v>
      </c>
      <c r="AI79" s="69">
        <f ca="1">VLOOKUP($A79,'Y2020H2 Annual_Prices-Nominal'!$A$4:$AM$33,28,0)</f>
        <v>3.3941666666666666</v>
      </c>
      <c r="AK79" s="70">
        <v>0</v>
      </c>
      <c r="AL79" s="71">
        <v>0</v>
      </c>
      <c r="AM79" s="72">
        <v>0</v>
      </c>
      <c r="AN79" s="73">
        <v>0</v>
      </c>
      <c r="AO79" s="74">
        <v>0</v>
      </c>
      <c r="AP79" s="75">
        <f ca="1">VLOOKUP($A79,'Y2020H2 Annual_Prices-Nominal'!$A$4:$AM$33,33,0)</f>
        <v>0</v>
      </c>
      <c r="AR79" s="67">
        <f t="shared" si="8"/>
        <v>7.9260355029585803</v>
      </c>
      <c r="AS79" s="68">
        <f t="shared" si="9"/>
        <v>7.3244047619047619</v>
      </c>
      <c r="AT79" s="68">
        <f t="shared" si="10"/>
        <v>7.2976190476190474</v>
      </c>
      <c r="AU79" s="68">
        <f t="shared" si="11"/>
        <v>7.4696132596685079</v>
      </c>
      <c r="AV79" s="68">
        <f t="shared" si="12"/>
        <v>7.5856353591160222</v>
      </c>
      <c r="AW79" s="75">
        <f t="shared" si="13"/>
        <v>7.2354570637119116</v>
      </c>
      <c r="AY79" s="97">
        <v>188.79</v>
      </c>
      <c r="AZ79" s="75">
        <v>31.16</v>
      </c>
      <c r="BB79" s="69">
        <f ca="1">VLOOKUP($A79,'Y2020H2 Annual_Prices-Nominal'!$A$4:$AZ$33,41,0)</f>
        <v>9.6076439104231071</v>
      </c>
      <c r="BD79" s="76">
        <f>VLOOKUP($A79,GDP!$A$8:$D$42,3,0)</f>
        <v>2.3921321473184407E-2</v>
      </c>
    </row>
    <row r="80" spans="1:56" ht="15" x14ac:dyDescent="0.25">
      <c r="A80" s="42">
        <f t="shared" si="14"/>
        <v>2027</v>
      </c>
      <c r="B80" s="63">
        <f t="shared" si="15"/>
        <v>46508</v>
      </c>
      <c r="C80" s="67">
        <v>29.25</v>
      </c>
      <c r="D80" s="68">
        <v>24.46</v>
      </c>
      <c r="E80" s="68">
        <v>26.78</v>
      </c>
      <c r="F80" s="68">
        <v>22.07</v>
      </c>
      <c r="G80" s="68">
        <v>26.99</v>
      </c>
      <c r="H80" s="68">
        <v>21.99</v>
      </c>
      <c r="I80" s="68">
        <v>27</v>
      </c>
      <c r="J80" s="68">
        <v>23.26</v>
      </c>
      <c r="K80" s="68">
        <v>27.03</v>
      </c>
      <c r="L80" s="68">
        <v>23.33</v>
      </c>
      <c r="M80" s="68">
        <v>26.09</v>
      </c>
      <c r="N80" s="75">
        <v>22.38</v>
      </c>
      <c r="P80" s="67">
        <v>74.150000000000006</v>
      </c>
      <c r="Q80" s="68">
        <v>74.150000000000006</v>
      </c>
      <c r="R80" s="68">
        <v>83.83</v>
      </c>
      <c r="S80" s="68">
        <v>74.150000000000006</v>
      </c>
      <c r="T80" s="68">
        <v>57.238</v>
      </c>
      <c r="U80" s="68">
        <v>60.430999999999997</v>
      </c>
      <c r="V80" s="68">
        <v>49.523000000000003</v>
      </c>
      <c r="W80" s="68">
        <v>14.52</v>
      </c>
      <c r="X80" s="68">
        <v>14.52</v>
      </c>
      <c r="Y80" s="75">
        <v>49.576999999999998</v>
      </c>
      <c r="AA80" s="67">
        <v>3.65</v>
      </c>
      <c r="AB80" s="68">
        <v>3.25</v>
      </c>
      <c r="AC80" s="68">
        <v>3.15</v>
      </c>
      <c r="AD80" s="68">
        <v>3.48</v>
      </c>
      <c r="AE80" s="68">
        <v>3.56</v>
      </c>
      <c r="AF80" s="68">
        <v>3.23</v>
      </c>
      <c r="AG80" s="68">
        <v>0.30931116527720776</v>
      </c>
      <c r="AI80" s="69">
        <f ca="1">VLOOKUP($A80,'Y2020H2 Annual_Prices-Nominal'!$A$4:$AM$33,28,0)</f>
        <v>3.3941666666666666</v>
      </c>
      <c r="AK80" s="70">
        <v>0</v>
      </c>
      <c r="AL80" s="71">
        <v>0</v>
      </c>
      <c r="AM80" s="72">
        <v>0</v>
      </c>
      <c r="AN80" s="73">
        <v>0</v>
      </c>
      <c r="AO80" s="74">
        <v>0</v>
      </c>
      <c r="AP80" s="75">
        <f ca="1">VLOOKUP($A80,'Y2020H2 Annual_Prices-Nominal'!$A$4:$AM$33,33,0)</f>
        <v>0</v>
      </c>
      <c r="AR80" s="67">
        <f t="shared" si="8"/>
        <v>9</v>
      </c>
      <c r="AS80" s="68">
        <f t="shared" si="9"/>
        <v>8.2910216718266252</v>
      </c>
      <c r="AT80" s="68">
        <f t="shared" si="10"/>
        <v>8.356037151702786</v>
      </c>
      <c r="AU80" s="68">
        <f t="shared" si="11"/>
        <v>7.584269662921348</v>
      </c>
      <c r="AV80" s="68">
        <f t="shared" si="12"/>
        <v>7.5926966292134832</v>
      </c>
      <c r="AW80" s="75">
        <f t="shared" si="13"/>
        <v>7.4971264367816088</v>
      </c>
      <c r="AY80" s="97">
        <v>188.79</v>
      </c>
      <c r="AZ80" s="75">
        <v>31.16</v>
      </c>
      <c r="BB80" s="69">
        <f ca="1">VLOOKUP($A80,'Y2020H2 Annual_Prices-Nominal'!$A$4:$AZ$33,41,0)</f>
        <v>9.6076439104231071</v>
      </c>
      <c r="BD80" s="76">
        <f>VLOOKUP($A80,GDP!$A$8:$D$42,3,0)</f>
        <v>2.3921321473184407E-2</v>
      </c>
    </row>
    <row r="81" spans="1:56" ht="15" x14ac:dyDescent="0.25">
      <c r="A81" s="42">
        <f t="shared" si="14"/>
        <v>2027</v>
      </c>
      <c r="B81" s="63">
        <f t="shared" si="15"/>
        <v>46539</v>
      </c>
      <c r="C81" s="67">
        <v>32.840000000000003</v>
      </c>
      <c r="D81" s="68">
        <v>25.49</v>
      </c>
      <c r="E81" s="68">
        <v>30.3</v>
      </c>
      <c r="F81" s="68">
        <v>23.09</v>
      </c>
      <c r="G81" s="68">
        <v>30.6</v>
      </c>
      <c r="H81" s="68">
        <v>23.13</v>
      </c>
      <c r="I81" s="68">
        <v>30.3</v>
      </c>
      <c r="J81" s="68">
        <v>25.08</v>
      </c>
      <c r="K81" s="68">
        <v>30.3</v>
      </c>
      <c r="L81" s="68">
        <v>25.08</v>
      </c>
      <c r="M81" s="68">
        <v>29.35</v>
      </c>
      <c r="N81" s="75">
        <v>24.18</v>
      </c>
      <c r="P81" s="67">
        <v>74.368096569068499</v>
      </c>
      <c r="Q81" s="68">
        <v>74.368096569068499</v>
      </c>
      <c r="R81" s="68">
        <v>84.147937782828606</v>
      </c>
      <c r="S81" s="68">
        <v>74.368096569068499</v>
      </c>
      <c r="T81" s="68">
        <v>57.341594606077798</v>
      </c>
      <c r="U81" s="68">
        <v>60.552801221242497</v>
      </c>
      <c r="V81" s="68">
        <v>49.5738133484206</v>
      </c>
      <c r="W81" s="68">
        <v>14.5498995854767</v>
      </c>
      <c r="X81" s="68">
        <v>14.5498995854767</v>
      </c>
      <c r="Y81" s="75">
        <v>49.674453796756303</v>
      </c>
      <c r="AA81" s="67">
        <v>3.67</v>
      </c>
      <c r="AB81" s="68">
        <v>3.23</v>
      </c>
      <c r="AC81" s="68">
        <v>3.13</v>
      </c>
      <c r="AD81" s="68">
        <v>3.46</v>
      </c>
      <c r="AE81" s="68">
        <v>3.6</v>
      </c>
      <c r="AF81" s="68">
        <v>3.22</v>
      </c>
      <c r="AG81" s="68">
        <v>0.30931116527720776</v>
      </c>
      <c r="AI81" s="69">
        <f ca="1">VLOOKUP($A81,'Y2020H2 Annual_Prices-Nominal'!$A$4:$AM$33,28,0)</f>
        <v>3.3941666666666666</v>
      </c>
      <c r="AK81" s="70">
        <v>0</v>
      </c>
      <c r="AL81" s="71">
        <v>0</v>
      </c>
      <c r="AM81" s="72">
        <v>0</v>
      </c>
      <c r="AN81" s="73">
        <v>0</v>
      </c>
      <c r="AO81" s="74">
        <v>0</v>
      </c>
      <c r="AP81" s="75">
        <f ca="1">VLOOKUP($A81,'Y2020H2 Annual_Prices-Nominal'!$A$4:$AM$33,33,0)</f>
        <v>0</v>
      </c>
      <c r="AR81" s="67">
        <f t="shared" si="8"/>
        <v>10.167182662538702</v>
      </c>
      <c r="AS81" s="68">
        <f t="shared" si="9"/>
        <v>9.4099378881987565</v>
      </c>
      <c r="AT81" s="68">
        <f t="shared" si="10"/>
        <v>9.5031055900621109</v>
      </c>
      <c r="AU81" s="68">
        <f t="shared" si="11"/>
        <v>8.4166666666666661</v>
      </c>
      <c r="AV81" s="68">
        <f t="shared" si="12"/>
        <v>8.4166666666666661</v>
      </c>
      <c r="AW81" s="75">
        <f t="shared" si="13"/>
        <v>8.4826589595375719</v>
      </c>
      <c r="AY81" s="97">
        <v>188.79</v>
      </c>
      <c r="AZ81" s="75">
        <v>31.16</v>
      </c>
      <c r="BB81" s="69">
        <f ca="1">VLOOKUP($A81,'Y2020H2 Annual_Prices-Nominal'!$A$4:$AZ$33,41,0)</f>
        <v>9.6076439104231071</v>
      </c>
      <c r="BD81" s="76">
        <f>VLOOKUP($A81,GDP!$A$8:$D$42,3,0)</f>
        <v>2.3921321473184407E-2</v>
      </c>
    </row>
    <row r="82" spans="1:56" ht="15" x14ac:dyDescent="0.25">
      <c r="A82" s="42">
        <f t="shared" si="14"/>
        <v>2027</v>
      </c>
      <c r="B82" s="63">
        <f t="shared" si="15"/>
        <v>46569</v>
      </c>
      <c r="C82" s="67">
        <v>48.71</v>
      </c>
      <c r="D82" s="68">
        <v>31.48</v>
      </c>
      <c r="E82" s="68">
        <v>47.76</v>
      </c>
      <c r="F82" s="68">
        <v>31.06</v>
      </c>
      <c r="G82" s="68">
        <v>48.26</v>
      </c>
      <c r="H82" s="68">
        <v>31.29</v>
      </c>
      <c r="I82" s="68">
        <v>38.380000000000003</v>
      </c>
      <c r="J82" s="68">
        <v>27.04</v>
      </c>
      <c r="K82" s="68">
        <v>38.340000000000003</v>
      </c>
      <c r="L82" s="68">
        <v>27.03</v>
      </c>
      <c r="M82" s="68">
        <v>38.22</v>
      </c>
      <c r="N82" s="75">
        <v>26.3</v>
      </c>
      <c r="P82" s="67">
        <v>74.585999999999999</v>
      </c>
      <c r="Q82" s="68">
        <v>74.585999999999999</v>
      </c>
      <c r="R82" s="68">
        <v>84.483999999999995</v>
      </c>
      <c r="S82" s="68">
        <v>74.585999999999999</v>
      </c>
      <c r="T82" s="68">
        <v>57.338000000000001</v>
      </c>
      <c r="U82" s="68">
        <v>60.667000000000002</v>
      </c>
      <c r="V82" s="68">
        <v>49.622999999999998</v>
      </c>
      <c r="W82" s="68">
        <v>14.577</v>
      </c>
      <c r="X82" s="68">
        <v>14.577</v>
      </c>
      <c r="Y82" s="75">
        <v>49.771999999999998</v>
      </c>
      <c r="AA82" s="67">
        <v>3.77</v>
      </c>
      <c r="AB82" s="68">
        <v>3.32</v>
      </c>
      <c r="AC82" s="68">
        <v>3.22</v>
      </c>
      <c r="AD82" s="68">
        <v>3.55</v>
      </c>
      <c r="AE82" s="68">
        <v>3.74</v>
      </c>
      <c r="AF82" s="68">
        <v>3.27</v>
      </c>
      <c r="AG82" s="68">
        <v>0.30931116527720776</v>
      </c>
      <c r="AI82" s="69">
        <f ca="1">VLOOKUP($A82,'Y2020H2 Annual_Prices-Nominal'!$A$4:$AM$33,28,0)</f>
        <v>3.3941666666666666</v>
      </c>
      <c r="AK82" s="70">
        <v>0</v>
      </c>
      <c r="AL82" s="71">
        <v>0</v>
      </c>
      <c r="AM82" s="72">
        <v>0</v>
      </c>
      <c r="AN82" s="73">
        <v>0</v>
      </c>
      <c r="AO82" s="74">
        <v>0</v>
      </c>
      <c r="AP82" s="75">
        <f ca="1">VLOOKUP($A82,'Y2020H2 Annual_Prices-Nominal'!$A$4:$AM$33,33,0)</f>
        <v>0</v>
      </c>
      <c r="AR82" s="67">
        <f t="shared" si="8"/>
        <v>14.671686746987953</v>
      </c>
      <c r="AS82" s="68">
        <f t="shared" si="9"/>
        <v>14.605504587155963</v>
      </c>
      <c r="AT82" s="68">
        <f t="shared" si="10"/>
        <v>14.758409785932722</v>
      </c>
      <c r="AU82" s="68">
        <f t="shared" si="11"/>
        <v>10.262032085561497</v>
      </c>
      <c r="AV82" s="68">
        <f t="shared" si="12"/>
        <v>10.251336898395722</v>
      </c>
      <c r="AW82" s="75">
        <f t="shared" si="13"/>
        <v>10.766197183098592</v>
      </c>
      <c r="AY82" s="97">
        <v>188.79</v>
      </c>
      <c r="AZ82" s="75">
        <v>31.16</v>
      </c>
      <c r="BB82" s="69">
        <f ca="1">VLOOKUP($A82,'Y2020H2 Annual_Prices-Nominal'!$A$4:$AZ$33,41,0)</f>
        <v>9.6076439104231071</v>
      </c>
      <c r="BD82" s="76">
        <f>VLOOKUP($A82,GDP!$A$8:$D$42,3,0)</f>
        <v>2.3921321473184407E-2</v>
      </c>
    </row>
    <row r="83" spans="1:56" ht="15" x14ac:dyDescent="0.25">
      <c r="A83" s="42">
        <f t="shared" si="14"/>
        <v>2027</v>
      </c>
      <c r="B83" s="63">
        <f t="shared" si="15"/>
        <v>46600</v>
      </c>
      <c r="C83" s="67">
        <v>42.44</v>
      </c>
      <c r="D83" s="68">
        <v>27.82</v>
      </c>
      <c r="E83" s="68">
        <v>41.86</v>
      </c>
      <c r="F83" s="68">
        <v>26.89</v>
      </c>
      <c r="G83" s="68">
        <v>41.87</v>
      </c>
      <c r="H83" s="68">
        <v>26.83</v>
      </c>
      <c r="I83" s="68">
        <v>50.78</v>
      </c>
      <c r="J83" s="68">
        <v>27.07</v>
      </c>
      <c r="K83" s="68">
        <v>50.94</v>
      </c>
      <c r="L83" s="68">
        <v>27.15</v>
      </c>
      <c r="M83" s="68">
        <v>49.82</v>
      </c>
      <c r="N83" s="75">
        <v>26.18</v>
      </c>
      <c r="P83" s="67">
        <v>74.805000000000007</v>
      </c>
      <c r="Q83" s="68">
        <v>74.805000000000007</v>
      </c>
      <c r="R83" s="68">
        <v>84.820999999999998</v>
      </c>
      <c r="S83" s="68">
        <v>74.805000000000007</v>
      </c>
      <c r="T83" s="68">
        <v>57.334000000000003</v>
      </c>
      <c r="U83" s="68">
        <v>60.781999999999996</v>
      </c>
      <c r="V83" s="68">
        <v>49.673000000000002</v>
      </c>
      <c r="W83" s="68">
        <v>14.603999999999999</v>
      </c>
      <c r="X83" s="68">
        <v>14.603999999999999</v>
      </c>
      <c r="Y83" s="75">
        <v>49.869</v>
      </c>
      <c r="AA83" s="67">
        <v>3.76</v>
      </c>
      <c r="AB83" s="68">
        <v>3.31</v>
      </c>
      <c r="AC83" s="68">
        <v>3.21</v>
      </c>
      <c r="AD83" s="68">
        <v>3.54</v>
      </c>
      <c r="AE83" s="68">
        <v>3.73</v>
      </c>
      <c r="AF83" s="68">
        <v>3.25</v>
      </c>
      <c r="AG83" s="68">
        <v>0.30931116527720776</v>
      </c>
      <c r="AI83" s="69">
        <f ca="1">VLOOKUP($A83,'Y2020H2 Annual_Prices-Nominal'!$A$4:$AM$33,28,0)</f>
        <v>3.3941666666666666</v>
      </c>
      <c r="AK83" s="70">
        <v>0</v>
      </c>
      <c r="AL83" s="71">
        <v>0</v>
      </c>
      <c r="AM83" s="72">
        <v>0</v>
      </c>
      <c r="AN83" s="73">
        <v>0</v>
      </c>
      <c r="AO83" s="74">
        <v>0</v>
      </c>
      <c r="AP83" s="75">
        <f ca="1">VLOOKUP($A83,'Y2020H2 Annual_Prices-Nominal'!$A$4:$AM$33,33,0)</f>
        <v>0</v>
      </c>
      <c r="AR83" s="67">
        <f t="shared" si="8"/>
        <v>12.821752265861026</v>
      </c>
      <c r="AS83" s="68">
        <f t="shared" si="9"/>
        <v>12.879999999999999</v>
      </c>
      <c r="AT83" s="68">
        <f t="shared" si="10"/>
        <v>12.883076923076922</v>
      </c>
      <c r="AU83" s="68">
        <f t="shared" si="11"/>
        <v>13.613941018766756</v>
      </c>
      <c r="AV83" s="68">
        <f t="shared" si="12"/>
        <v>13.656836461126005</v>
      </c>
      <c r="AW83" s="75">
        <f t="shared" si="13"/>
        <v>14.073446327683616</v>
      </c>
      <c r="AY83" s="97">
        <v>188.79</v>
      </c>
      <c r="AZ83" s="75">
        <v>31.16</v>
      </c>
      <c r="BB83" s="69">
        <f ca="1">VLOOKUP($A83,'Y2020H2 Annual_Prices-Nominal'!$A$4:$AZ$33,41,0)</f>
        <v>9.6076439104231071</v>
      </c>
      <c r="BD83" s="76">
        <f>VLOOKUP($A83,GDP!$A$8:$D$42,3,0)</f>
        <v>2.3921321473184407E-2</v>
      </c>
    </row>
    <row r="84" spans="1:56" ht="15" x14ac:dyDescent="0.25">
      <c r="A84" s="42">
        <f t="shared" si="14"/>
        <v>2027</v>
      </c>
      <c r="B84" s="63">
        <f t="shared" si="15"/>
        <v>46631</v>
      </c>
      <c r="C84" s="67">
        <v>32.549999999999997</v>
      </c>
      <c r="D84" s="68">
        <v>24.53</v>
      </c>
      <c r="E84" s="68">
        <v>31.66</v>
      </c>
      <c r="F84" s="68">
        <v>24.17</v>
      </c>
      <c r="G84" s="68">
        <v>31.83</v>
      </c>
      <c r="H84" s="68">
        <v>24.09</v>
      </c>
      <c r="I84" s="68">
        <v>33.049999999999997</v>
      </c>
      <c r="J84" s="68">
        <v>25.32</v>
      </c>
      <c r="K84" s="68">
        <v>33.51</v>
      </c>
      <c r="L84" s="68">
        <v>25.51</v>
      </c>
      <c r="M84" s="68">
        <v>32.6</v>
      </c>
      <c r="N84" s="75">
        <v>24.6</v>
      </c>
      <c r="P84" s="67">
        <v>75.024000000000001</v>
      </c>
      <c r="Q84" s="68">
        <v>75.024000000000001</v>
      </c>
      <c r="R84" s="68">
        <v>85.159000000000006</v>
      </c>
      <c r="S84" s="68">
        <v>75.024000000000001</v>
      </c>
      <c r="T84" s="68">
        <v>57.33</v>
      </c>
      <c r="U84" s="68">
        <v>60.896999999999998</v>
      </c>
      <c r="V84" s="68">
        <v>49.722999999999999</v>
      </c>
      <c r="W84" s="68">
        <v>14.631</v>
      </c>
      <c r="X84" s="68">
        <v>14.631</v>
      </c>
      <c r="Y84" s="75">
        <v>49.966999999999999</v>
      </c>
      <c r="AA84" s="67">
        <v>3.69</v>
      </c>
      <c r="AB84" s="68">
        <v>3.04</v>
      </c>
      <c r="AC84" s="68">
        <v>2.94</v>
      </c>
      <c r="AD84" s="68">
        <v>3.27</v>
      </c>
      <c r="AE84" s="68">
        <v>3.6</v>
      </c>
      <c r="AF84" s="68">
        <v>3.23</v>
      </c>
      <c r="AG84" s="68">
        <v>0.30931116527720776</v>
      </c>
      <c r="AI84" s="69">
        <f ca="1">VLOOKUP($A84,'Y2020H2 Annual_Prices-Nominal'!$A$4:$AM$33,28,0)</f>
        <v>3.3941666666666666</v>
      </c>
      <c r="AK84" s="70">
        <v>0</v>
      </c>
      <c r="AL84" s="71">
        <v>0</v>
      </c>
      <c r="AM84" s="72">
        <v>0</v>
      </c>
      <c r="AN84" s="73">
        <v>0</v>
      </c>
      <c r="AO84" s="74">
        <v>0</v>
      </c>
      <c r="AP84" s="75">
        <f ca="1">VLOOKUP($A84,'Y2020H2 Annual_Prices-Nominal'!$A$4:$AM$33,33,0)</f>
        <v>0</v>
      </c>
      <c r="AR84" s="67">
        <f t="shared" si="8"/>
        <v>10.707236842105262</v>
      </c>
      <c r="AS84" s="68">
        <f t="shared" si="9"/>
        <v>9.8018575851393184</v>
      </c>
      <c r="AT84" s="68">
        <f t="shared" si="10"/>
        <v>9.8544891640866865</v>
      </c>
      <c r="AU84" s="68">
        <f t="shared" si="11"/>
        <v>9.1805555555555554</v>
      </c>
      <c r="AV84" s="68">
        <f t="shared" si="12"/>
        <v>9.3083333333333318</v>
      </c>
      <c r="AW84" s="75">
        <f t="shared" si="13"/>
        <v>9.9694189602446492</v>
      </c>
      <c r="AY84" s="97">
        <v>188.79</v>
      </c>
      <c r="AZ84" s="75">
        <v>31.16</v>
      </c>
      <c r="BB84" s="69">
        <f ca="1">VLOOKUP($A84,'Y2020H2 Annual_Prices-Nominal'!$A$4:$AZ$33,41,0)</f>
        <v>9.6076439104231071</v>
      </c>
      <c r="BD84" s="76">
        <f>VLOOKUP($A84,GDP!$A$8:$D$42,3,0)</f>
        <v>2.3921321473184407E-2</v>
      </c>
    </row>
    <row r="85" spans="1:56" ht="15" x14ac:dyDescent="0.25">
      <c r="A85" s="42">
        <f t="shared" si="14"/>
        <v>2027</v>
      </c>
      <c r="B85" s="63">
        <f t="shared" si="15"/>
        <v>46661</v>
      </c>
      <c r="C85" s="67">
        <v>27.62</v>
      </c>
      <c r="D85" s="68">
        <v>23.86</v>
      </c>
      <c r="E85" s="68">
        <v>25.73</v>
      </c>
      <c r="F85" s="68">
        <v>21.7</v>
      </c>
      <c r="G85" s="68">
        <v>25.77</v>
      </c>
      <c r="H85" s="68">
        <v>21.61</v>
      </c>
      <c r="I85" s="68">
        <v>27.51</v>
      </c>
      <c r="J85" s="68">
        <v>23.39</v>
      </c>
      <c r="K85" s="68">
        <v>27.6</v>
      </c>
      <c r="L85" s="68">
        <v>23.5</v>
      </c>
      <c r="M85" s="68">
        <v>26.59</v>
      </c>
      <c r="N85" s="75">
        <v>22.51</v>
      </c>
      <c r="P85" s="67">
        <v>75.244</v>
      </c>
      <c r="Q85" s="68">
        <v>75.244</v>
      </c>
      <c r="R85" s="68">
        <v>85.498999999999995</v>
      </c>
      <c r="S85" s="68">
        <v>75.244</v>
      </c>
      <c r="T85" s="68">
        <v>57.326000000000001</v>
      </c>
      <c r="U85" s="68">
        <v>61.012</v>
      </c>
      <c r="V85" s="68">
        <v>49.773000000000003</v>
      </c>
      <c r="W85" s="68">
        <v>14.657999999999999</v>
      </c>
      <c r="X85" s="68">
        <v>14.657999999999999</v>
      </c>
      <c r="Y85" s="75">
        <v>50.064999999999998</v>
      </c>
      <c r="AA85" s="67">
        <v>3.76</v>
      </c>
      <c r="AB85" s="68">
        <v>3.19</v>
      </c>
      <c r="AC85" s="68">
        <v>3.1</v>
      </c>
      <c r="AD85" s="68">
        <v>3.42</v>
      </c>
      <c r="AE85" s="68">
        <v>3.69</v>
      </c>
      <c r="AF85" s="68">
        <v>3.34</v>
      </c>
      <c r="AG85" s="68">
        <v>0.30931116527720776</v>
      </c>
      <c r="AI85" s="69">
        <f ca="1">VLOOKUP($A85,'Y2020H2 Annual_Prices-Nominal'!$A$4:$AM$33,28,0)</f>
        <v>3.3941666666666666</v>
      </c>
      <c r="AK85" s="70">
        <v>0</v>
      </c>
      <c r="AL85" s="71">
        <v>0</v>
      </c>
      <c r="AM85" s="72">
        <v>0</v>
      </c>
      <c r="AN85" s="73">
        <v>0</v>
      </c>
      <c r="AO85" s="74">
        <v>0</v>
      </c>
      <c r="AP85" s="75">
        <f ca="1">VLOOKUP($A85,'Y2020H2 Annual_Prices-Nominal'!$A$4:$AM$33,33,0)</f>
        <v>0</v>
      </c>
      <c r="AR85" s="67">
        <f t="shared" si="8"/>
        <v>8.6583072100313476</v>
      </c>
      <c r="AS85" s="68">
        <f t="shared" si="9"/>
        <v>7.703592814371258</v>
      </c>
      <c r="AT85" s="68">
        <f t="shared" si="10"/>
        <v>7.7155688622754495</v>
      </c>
      <c r="AU85" s="68">
        <f t="shared" si="11"/>
        <v>7.4552845528455292</v>
      </c>
      <c r="AV85" s="68">
        <f t="shared" si="12"/>
        <v>7.4796747967479682</v>
      </c>
      <c r="AW85" s="75">
        <f t="shared" si="13"/>
        <v>7.7748538011695905</v>
      </c>
      <c r="AY85" s="97">
        <v>188.79</v>
      </c>
      <c r="AZ85" s="75">
        <v>31.16</v>
      </c>
      <c r="BB85" s="69">
        <f ca="1">VLOOKUP($A85,'Y2020H2 Annual_Prices-Nominal'!$A$4:$AZ$33,41,0)</f>
        <v>9.6076439104231071</v>
      </c>
      <c r="BD85" s="76">
        <f>VLOOKUP($A85,GDP!$A$8:$D$42,3,0)</f>
        <v>2.3921321473184407E-2</v>
      </c>
    </row>
    <row r="86" spans="1:56" ht="15" x14ac:dyDescent="0.25">
      <c r="A86" s="42">
        <f t="shared" si="14"/>
        <v>2027</v>
      </c>
      <c r="B86" s="63">
        <f t="shared" si="15"/>
        <v>46692</v>
      </c>
      <c r="C86" s="67">
        <v>30</v>
      </c>
      <c r="D86" s="68">
        <v>27.01</v>
      </c>
      <c r="E86" s="68">
        <v>27.35</v>
      </c>
      <c r="F86" s="68">
        <v>23.45</v>
      </c>
      <c r="G86" s="68">
        <v>27.53</v>
      </c>
      <c r="H86" s="68">
        <v>23.29</v>
      </c>
      <c r="I86" s="68">
        <v>29.01</v>
      </c>
      <c r="J86" s="68">
        <v>25.25</v>
      </c>
      <c r="K86" s="68">
        <v>29.17</v>
      </c>
      <c r="L86" s="68">
        <v>25.3</v>
      </c>
      <c r="M86" s="68">
        <v>28.18</v>
      </c>
      <c r="N86" s="75">
        <v>24.4</v>
      </c>
      <c r="P86" s="67">
        <v>75.465000000000003</v>
      </c>
      <c r="Q86" s="68">
        <v>75.465000000000003</v>
      </c>
      <c r="R86" s="68">
        <v>85.84</v>
      </c>
      <c r="S86" s="68">
        <v>75.465000000000003</v>
      </c>
      <c r="T86" s="68">
        <v>57.322000000000003</v>
      </c>
      <c r="U86" s="68">
        <v>61.127000000000002</v>
      </c>
      <c r="V86" s="68">
        <v>49.823</v>
      </c>
      <c r="W86" s="68">
        <v>14.686</v>
      </c>
      <c r="X86" s="68">
        <v>14.686</v>
      </c>
      <c r="Y86" s="75">
        <v>50.162999999999997</v>
      </c>
      <c r="AA86" s="67">
        <v>4.01</v>
      </c>
      <c r="AB86" s="68">
        <v>3.56</v>
      </c>
      <c r="AC86" s="68">
        <v>3.46</v>
      </c>
      <c r="AD86" s="68">
        <v>3.88</v>
      </c>
      <c r="AE86" s="68">
        <v>3.94</v>
      </c>
      <c r="AF86" s="68">
        <v>3.65</v>
      </c>
      <c r="AG86" s="68">
        <v>0.30931116527720776</v>
      </c>
      <c r="AI86" s="69">
        <f ca="1">VLOOKUP($A86,'Y2020H2 Annual_Prices-Nominal'!$A$4:$AM$33,28,0)</f>
        <v>3.3941666666666666</v>
      </c>
      <c r="AK86" s="70">
        <v>0</v>
      </c>
      <c r="AL86" s="71">
        <v>0</v>
      </c>
      <c r="AM86" s="72">
        <v>0</v>
      </c>
      <c r="AN86" s="73">
        <v>0</v>
      </c>
      <c r="AO86" s="74">
        <v>0</v>
      </c>
      <c r="AP86" s="75">
        <f ca="1">VLOOKUP($A86,'Y2020H2 Annual_Prices-Nominal'!$A$4:$AM$33,33,0)</f>
        <v>0</v>
      </c>
      <c r="AR86" s="67">
        <f t="shared" si="8"/>
        <v>8.4269662921348321</v>
      </c>
      <c r="AS86" s="68">
        <f t="shared" si="9"/>
        <v>7.493150684931507</v>
      </c>
      <c r="AT86" s="68">
        <f t="shared" si="10"/>
        <v>7.5424657534246577</v>
      </c>
      <c r="AU86" s="68">
        <f t="shared" si="11"/>
        <v>7.3629441624365484</v>
      </c>
      <c r="AV86" s="68">
        <f t="shared" si="12"/>
        <v>7.4035532994923861</v>
      </c>
      <c r="AW86" s="75">
        <f t="shared" si="13"/>
        <v>7.2628865979381443</v>
      </c>
      <c r="AY86" s="97">
        <v>188.79</v>
      </c>
      <c r="AZ86" s="75">
        <v>31.16</v>
      </c>
      <c r="BB86" s="69">
        <f ca="1">VLOOKUP($A86,'Y2020H2 Annual_Prices-Nominal'!$A$4:$AZ$33,41,0)</f>
        <v>9.6076439104231071</v>
      </c>
      <c r="BD86" s="76">
        <f>VLOOKUP($A86,GDP!$A$8:$D$42,3,0)</f>
        <v>2.3921321473184407E-2</v>
      </c>
    </row>
    <row r="87" spans="1:56" ht="15" x14ac:dyDescent="0.25">
      <c r="A87" s="42">
        <f t="shared" si="14"/>
        <v>2027</v>
      </c>
      <c r="B87" s="63">
        <f t="shared" si="15"/>
        <v>46722</v>
      </c>
      <c r="C87" s="67">
        <v>32.200000000000003</v>
      </c>
      <c r="D87" s="68">
        <v>28.48</v>
      </c>
      <c r="E87" s="68">
        <v>28.83</v>
      </c>
      <c r="F87" s="68">
        <v>24.99</v>
      </c>
      <c r="G87" s="68">
        <v>28.94</v>
      </c>
      <c r="H87" s="68">
        <v>24.84</v>
      </c>
      <c r="I87" s="68">
        <v>29.91</v>
      </c>
      <c r="J87" s="68">
        <v>27.42</v>
      </c>
      <c r="K87" s="68">
        <v>29.96</v>
      </c>
      <c r="L87" s="68">
        <v>27.44</v>
      </c>
      <c r="M87" s="68">
        <v>29.01</v>
      </c>
      <c r="N87" s="75">
        <v>26.51</v>
      </c>
      <c r="P87" s="67">
        <v>75.686000000000007</v>
      </c>
      <c r="Q87" s="68">
        <v>75.686000000000007</v>
      </c>
      <c r="R87" s="68">
        <v>86.182000000000002</v>
      </c>
      <c r="S87" s="68">
        <v>75.686000000000007</v>
      </c>
      <c r="T87" s="68">
        <v>57.317999999999998</v>
      </c>
      <c r="U87" s="68">
        <v>61.243000000000002</v>
      </c>
      <c r="V87" s="68">
        <v>49.872999999999998</v>
      </c>
      <c r="W87" s="68">
        <v>14.714</v>
      </c>
      <c r="X87" s="68">
        <v>14.714</v>
      </c>
      <c r="Y87" s="75">
        <v>50.261000000000003</v>
      </c>
      <c r="AA87" s="67">
        <v>4.17</v>
      </c>
      <c r="AB87" s="68">
        <v>3.87</v>
      </c>
      <c r="AC87" s="68">
        <v>3.73</v>
      </c>
      <c r="AD87" s="68">
        <v>4.1900000000000004</v>
      </c>
      <c r="AE87" s="68">
        <v>4.0999999999999996</v>
      </c>
      <c r="AF87" s="68">
        <v>3.86</v>
      </c>
      <c r="AG87" s="68">
        <v>0.30931116527720776</v>
      </c>
      <c r="AI87" s="69">
        <f ca="1">VLOOKUP($A87,'Y2020H2 Annual_Prices-Nominal'!$A$4:$AM$33,28,0)</f>
        <v>3.3941666666666666</v>
      </c>
      <c r="AK87" s="70">
        <v>0</v>
      </c>
      <c r="AL87" s="71">
        <v>0</v>
      </c>
      <c r="AM87" s="72">
        <v>0</v>
      </c>
      <c r="AN87" s="73">
        <v>0</v>
      </c>
      <c r="AO87" s="74">
        <v>0</v>
      </c>
      <c r="AP87" s="75">
        <f ca="1">VLOOKUP($A87,'Y2020H2 Annual_Prices-Nominal'!$A$4:$AM$33,33,0)</f>
        <v>0</v>
      </c>
      <c r="AR87" s="67">
        <f t="shared" si="8"/>
        <v>8.3204134366925064</v>
      </c>
      <c r="AS87" s="68">
        <f t="shared" si="9"/>
        <v>7.4689119170984455</v>
      </c>
      <c r="AT87" s="68">
        <f t="shared" si="10"/>
        <v>7.4974093264248713</v>
      </c>
      <c r="AU87" s="68">
        <f t="shared" si="11"/>
        <v>7.2951219512195129</v>
      </c>
      <c r="AV87" s="68">
        <f t="shared" si="12"/>
        <v>7.3073170731707329</v>
      </c>
      <c r="AW87" s="75">
        <f t="shared" si="13"/>
        <v>6.9236276849641998</v>
      </c>
      <c r="AY87" s="97">
        <v>188.79</v>
      </c>
      <c r="AZ87" s="75">
        <v>31.16</v>
      </c>
      <c r="BB87" s="69">
        <f ca="1">VLOOKUP($A87,'Y2020H2 Annual_Prices-Nominal'!$A$4:$AZ$33,41,0)</f>
        <v>9.6076439104231071</v>
      </c>
      <c r="BD87" s="76">
        <f>VLOOKUP($A87,GDP!$A$8:$D$42,3,0)</f>
        <v>2.3921321473184407E-2</v>
      </c>
    </row>
    <row r="88" spans="1:56" ht="15" x14ac:dyDescent="0.25">
      <c r="A88" s="42">
        <f t="shared" si="14"/>
        <v>2028</v>
      </c>
      <c r="B88" s="63">
        <f t="shared" si="15"/>
        <v>46753</v>
      </c>
      <c r="C88" s="67">
        <v>37.840000000000003</v>
      </c>
      <c r="D88" s="68">
        <v>32.36</v>
      </c>
      <c r="E88" s="68">
        <v>32.54</v>
      </c>
      <c r="F88" s="68">
        <v>27.91</v>
      </c>
      <c r="G88" s="68">
        <v>32.619999999999997</v>
      </c>
      <c r="H88" s="68">
        <v>27.71</v>
      </c>
      <c r="I88" s="68">
        <v>32.6</v>
      </c>
      <c r="J88" s="68">
        <v>29.12</v>
      </c>
      <c r="K88" s="68">
        <v>32.71</v>
      </c>
      <c r="L88" s="68">
        <v>29.15</v>
      </c>
      <c r="M88" s="68">
        <v>31.68</v>
      </c>
      <c r="N88" s="75">
        <v>28.19</v>
      </c>
      <c r="P88" s="67">
        <v>75.908000000000001</v>
      </c>
      <c r="Q88" s="68">
        <v>75.908000000000001</v>
      </c>
      <c r="R88" s="68">
        <v>86.525999999999996</v>
      </c>
      <c r="S88" s="68">
        <v>75.908000000000001</v>
      </c>
      <c r="T88" s="68">
        <v>57.314</v>
      </c>
      <c r="U88" s="68">
        <v>61.359000000000002</v>
      </c>
      <c r="V88" s="68">
        <v>49.923000000000002</v>
      </c>
      <c r="W88" s="68">
        <v>14.742000000000001</v>
      </c>
      <c r="X88" s="68">
        <v>14.742000000000001</v>
      </c>
      <c r="Y88" s="75">
        <v>50.359000000000002</v>
      </c>
      <c r="AA88" s="67">
        <v>4.58</v>
      </c>
      <c r="AB88" s="68">
        <v>4.3099999999999996</v>
      </c>
      <c r="AC88" s="68">
        <v>4.16</v>
      </c>
      <c r="AD88" s="68">
        <v>4.6399999999999997</v>
      </c>
      <c r="AE88" s="68">
        <v>4.49</v>
      </c>
      <c r="AF88" s="68">
        <v>4.3</v>
      </c>
      <c r="AG88" s="68">
        <v>0.31542826644598981</v>
      </c>
      <c r="AI88" s="69">
        <f ca="1">VLOOKUP($A88,'Y2020H2 Annual_Prices-Nominal'!$A$4:$AM$33,28,0)</f>
        <v>3.5291666666666663</v>
      </c>
      <c r="AK88" s="70">
        <v>0</v>
      </c>
      <c r="AL88" s="71">
        <v>0</v>
      </c>
      <c r="AM88" s="72">
        <v>0</v>
      </c>
      <c r="AN88" s="73">
        <v>0</v>
      </c>
      <c r="AO88" s="74">
        <v>0</v>
      </c>
      <c r="AP88" s="75">
        <f ca="1">VLOOKUP($A88,'Y2020H2 Annual_Prices-Nominal'!$A$4:$AM$33,33,0)</f>
        <v>0</v>
      </c>
      <c r="AR88" s="67">
        <f t="shared" si="8"/>
        <v>8.7795823665893291</v>
      </c>
      <c r="AS88" s="68">
        <f t="shared" si="9"/>
        <v>7.5674418604651166</v>
      </c>
      <c r="AT88" s="68">
        <f t="shared" si="10"/>
        <v>7.5860465116279068</v>
      </c>
      <c r="AU88" s="68">
        <f t="shared" si="11"/>
        <v>7.2605790645879731</v>
      </c>
      <c r="AV88" s="68">
        <f t="shared" si="12"/>
        <v>7.2850779510022274</v>
      </c>
      <c r="AW88" s="75">
        <f t="shared" si="13"/>
        <v>6.8275862068965525</v>
      </c>
      <c r="AY88" s="97">
        <v>213.41</v>
      </c>
      <c r="AZ88" s="75">
        <v>37.67</v>
      </c>
      <c r="BB88" s="69">
        <f ca="1">VLOOKUP($A88,'Y2020H2 Annual_Prices-Nominal'!$A$4:$AZ$33,41,0)</f>
        <v>9.6586538406163704</v>
      </c>
      <c r="BD88" s="76">
        <f>VLOOKUP($A88,GDP!$A$8:$D$42,3,0)</f>
        <v>2.4005254397461762E-2</v>
      </c>
    </row>
    <row r="89" spans="1:56" ht="15" x14ac:dyDescent="0.25">
      <c r="A89" s="42">
        <f t="shared" si="14"/>
        <v>2028</v>
      </c>
      <c r="B89" s="63">
        <f t="shared" si="15"/>
        <v>46784</v>
      </c>
      <c r="C89" s="67">
        <v>33.520000000000003</v>
      </c>
      <c r="D89" s="68">
        <v>31</v>
      </c>
      <c r="E89" s="68">
        <v>29.33</v>
      </c>
      <c r="F89" s="68">
        <v>26.34</v>
      </c>
      <c r="G89" s="68">
        <v>29.34</v>
      </c>
      <c r="H89" s="68">
        <v>26.18</v>
      </c>
      <c r="I89" s="68">
        <v>32.67</v>
      </c>
      <c r="J89" s="68">
        <v>26.35</v>
      </c>
      <c r="K89" s="68">
        <v>32.71</v>
      </c>
      <c r="L89" s="68">
        <v>26.35</v>
      </c>
      <c r="M89" s="68">
        <v>31.68</v>
      </c>
      <c r="N89" s="75">
        <v>25.42</v>
      </c>
      <c r="P89" s="67">
        <v>76.131</v>
      </c>
      <c r="Q89" s="68">
        <v>76.131</v>
      </c>
      <c r="R89" s="68">
        <v>86.870999999999995</v>
      </c>
      <c r="S89" s="68">
        <v>76.131</v>
      </c>
      <c r="T89" s="68">
        <v>57.31</v>
      </c>
      <c r="U89" s="68">
        <v>61.475000000000001</v>
      </c>
      <c r="V89" s="68">
        <v>49.972999999999999</v>
      </c>
      <c r="W89" s="68">
        <v>14.77</v>
      </c>
      <c r="X89" s="68">
        <v>14.77</v>
      </c>
      <c r="Y89" s="75">
        <v>50.457999999999998</v>
      </c>
      <c r="AA89" s="67">
        <v>4.47</v>
      </c>
      <c r="AB89" s="68">
        <v>4.2</v>
      </c>
      <c r="AC89" s="68">
        <v>4.08</v>
      </c>
      <c r="AD89" s="68">
        <v>4.5199999999999996</v>
      </c>
      <c r="AE89" s="68">
        <v>4.42</v>
      </c>
      <c r="AF89" s="68">
        <v>4.1900000000000004</v>
      </c>
      <c r="AG89" s="68">
        <v>0.31542826644598981</v>
      </c>
      <c r="AI89" s="69">
        <f ca="1">VLOOKUP($A89,'Y2020H2 Annual_Prices-Nominal'!$A$4:$AM$33,28,0)</f>
        <v>3.5291666666666663</v>
      </c>
      <c r="AK89" s="70">
        <v>0</v>
      </c>
      <c r="AL89" s="71">
        <v>0</v>
      </c>
      <c r="AM89" s="72">
        <v>0</v>
      </c>
      <c r="AN89" s="73">
        <v>0</v>
      </c>
      <c r="AO89" s="74">
        <v>0</v>
      </c>
      <c r="AP89" s="75">
        <f ca="1">VLOOKUP($A89,'Y2020H2 Annual_Prices-Nominal'!$A$4:$AM$33,33,0)</f>
        <v>0</v>
      </c>
      <c r="AR89" s="67">
        <f t="shared" si="8"/>
        <v>7.980952380952381</v>
      </c>
      <c r="AS89" s="68">
        <f t="shared" si="9"/>
        <v>6.9999999999999991</v>
      </c>
      <c r="AT89" s="68">
        <f t="shared" si="10"/>
        <v>7.0023866348448678</v>
      </c>
      <c r="AU89" s="68">
        <f t="shared" si="11"/>
        <v>7.3914027149321271</v>
      </c>
      <c r="AV89" s="68">
        <f t="shared" si="12"/>
        <v>7.4004524886877832</v>
      </c>
      <c r="AW89" s="75">
        <f t="shared" si="13"/>
        <v>7.0088495575221241</v>
      </c>
      <c r="AY89" s="97">
        <v>213.41</v>
      </c>
      <c r="AZ89" s="75">
        <v>37.67</v>
      </c>
      <c r="BB89" s="69">
        <f ca="1">VLOOKUP($A89,'Y2020H2 Annual_Prices-Nominal'!$A$4:$AZ$33,41,0)</f>
        <v>9.6586538406163704</v>
      </c>
      <c r="BD89" s="76">
        <f>VLOOKUP($A89,GDP!$A$8:$D$42,3,0)</f>
        <v>2.4005254397461762E-2</v>
      </c>
    </row>
    <row r="90" spans="1:56" ht="15" x14ac:dyDescent="0.25">
      <c r="A90" s="42">
        <f t="shared" si="14"/>
        <v>2028</v>
      </c>
      <c r="B90" s="63">
        <f t="shared" si="15"/>
        <v>46813</v>
      </c>
      <c r="C90" s="67">
        <v>30.5</v>
      </c>
      <c r="D90" s="68">
        <v>27.65</v>
      </c>
      <c r="E90" s="68">
        <v>27.04</v>
      </c>
      <c r="F90" s="68">
        <v>22.8</v>
      </c>
      <c r="G90" s="68">
        <v>26.91</v>
      </c>
      <c r="H90" s="68">
        <v>22.64</v>
      </c>
      <c r="I90" s="68">
        <v>30.06</v>
      </c>
      <c r="J90" s="68">
        <v>23.4</v>
      </c>
      <c r="K90" s="68">
        <v>30.14</v>
      </c>
      <c r="L90" s="68">
        <v>23.41</v>
      </c>
      <c r="M90" s="68">
        <v>29.1</v>
      </c>
      <c r="N90" s="75">
        <v>22.5</v>
      </c>
      <c r="P90" s="67">
        <v>76.353999999999999</v>
      </c>
      <c r="Q90" s="68">
        <v>76.353999999999999</v>
      </c>
      <c r="R90" s="68">
        <v>87.218000000000004</v>
      </c>
      <c r="S90" s="68">
        <v>76.353999999999999</v>
      </c>
      <c r="T90" s="68">
        <v>57.305999999999997</v>
      </c>
      <c r="U90" s="68">
        <v>61.591000000000001</v>
      </c>
      <c r="V90" s="68">
        <v>50.023000000000003</v>
      </c>
      <c r="W90" s="68">
        <v>14.798</v>
      </c>
      <c r="X90" s="68">
        <v>14.798</v>
      </c>
      <c r="Y90" s="75">
        <v>50.557000000000002</v>
      </c>
      <c r="AA90" s="67">
        <v>4.2</v>
      </c>
      <c r="AB90" s="68">
        <v>3.85</v>
      </c>
      <c r="AC90" s="68">
        <v>3.74</v>
      </c>
      <c r="AD90" s="68">
        <v>4.17</v>
      </c>
      <c r="AE90" s="68">
        <v>4.09</v>
      </c>
      <c r="AF90" s="68">
        <v>3.83</v>
      </c>
      <c r="AG90" s="68">
        <v>0.31542826644598981</v>
      </c>
      <c r="AI90" s="69">
        <f ca="1">VLOOKUP($A90,'Y2020H2 Annual_Prices-Nominal'!$A$4:$AM$33,28,0)</f>
        <v>3.5291666666666663</v>
      </c>
      <c r="AK90" s="70">
        <v>0</v>
      </c>
      <c r="AL90" s="71">
        <v>0</v>
      </c>
      <c r="AM90" s="72">
        <v>0</v>
      </c>
      <c r="AN90" s="73">
        <v>0</v>
      </c>
      <c r="AO90" s="74">
        <v>0</v>
      </c>
      <c r="AP90" s="75">
        <f ca="1">VLOOKUP($A90,'Y2020H2 Annual_Prices-Nominal'!$A$4:$AM$33,33,0)</f>
        <v>0</v>
      </c>
      <c r="AR90" s="67">
        <f t="shared" si="8"/>
        <v>7.9220779220779223</v>
      </c>
      <c r="AS90" s="68">
        <f t="shared" si="9"/>
        <v>7.0600522193211486</v>
      </c>
      <c r="AT90" s="68">
        <f t="shared" si="10"/>
        <v>7.026109660574412</v>
      </c>
      <c r="AU90" s="68">
        <f t="shared" si="11"/>
        <v>7.3496332518337404</v>
      </c>
      <c r="AV90" s="68">
        <f t="shared" si="12"/>
        <v>7.3691931540342299</v>
      </c>
      <c r="AW90" s="75">
        <f t="shared" si="13"/>
        <v>6.9784172661870505</v>
      </c>
      <c r="AY90" s="97">
        <v>213.41</v>
      </c>
      <c r="AZ90" s="75">
        <v>37.67</v>
      </c>
      <c r="BB90" s="69">
        <f ca="1">VLOOKUP($A90,'Y2020H2 Annual_Prices-Nominal'!$A$4:$AZ$33,41,0)</f>
        <v>9.6586538406163704</v>
      </c>
      <c r="BD90" s="76">
        <f>VLOOKUP($A90,GDP!$A$8:$D$42,3,0)</f>
        <v>2.4005254397461762E-2</v>
      </c>
    </row>
    <row r="91" spans="1:56" ht="15" x14ac:dyDescent="0.25">
      <c r="A91" s="42">
        <f t="shared" si="14"/>
        <v>2028</v>
      </c>
      <c r="B91" s="63">
        <f t="shared" si="15"/>
        <v>46844</v>
      </c>
      <c r="C91" s="67">
        <v>27.79</v>
      </c>
      <c r="D91" s="68">
        <v>25.62</v>
      </c>
      <c r="E91" s="68">
        <v>26.01</v>
      </c>
      <c r="F91" s="68">
        <v>22.51</v>
      </c>
      <c r="G91" s="68">
        <v>25.92</v>
      </c>
      <c r="H91" s="68">
        <v>22.3</v>
      </c>
      <c r="I91" s="68">
        <v>28.93</v>
      </c>
      <c r="J91" s="68">
        <v>21.37</v>
      </c>
      <c r="K91" s="68">
        <v>29.41</v>
      </c>
      <c r="L91" s="68">
        <v>21.53</v>
      </c>
      <c r="M91" s="68">
        <v>27.97</v>
      </c>
      <c r="N91" s="75">
        <v>20.49</v>
      </c>
      <c r="P91" s="67">
        <v>76.578000000000003</v>
      </c>
      <c r="Q91" s="68">
        <v>76.578000000000003</v>
      </c>
      <c r="R91" s="68">
        <v>87.566000000000003</v>
      </c>
      <c r="S91" s="68">
        <v>76.578000000000003</v>
      </c>
      <c r="T91" s="68">
        <v>57.302</v>
      </c>
      <c r="U91" s="68">
        <v>61.707000000000001</v>
      </c>
      <c r="V91" s="68">
        <v>50.073</v>
      </c>
      <c r="W91" s="68">
        <v>14.826000000000001</v>
      </c>
      <c r="X91" s="68">
        <v>14.826000000000001</v>
      </c>
      <c r="Y91" s="75">
        <v>50.655999999999999</v>
      </c>
      <c r="AA91" s="67">
        <v>3.93</v>
      </c>
      <c r="AB91" s="68">
        <v>3.51</v>
      </c>
      <c r="AC91" s="68">
        <v>3.41</v>
      </c>
      <c r="AD91" s="68">
        <v>3.75</v>
      </c>
      <c r="AE91" s="68">
        <v>3.82</v>
      </c>
      <c r="AF91" s="68">
        <v>3.55</v>
      </c>
      <c r="AG91" s="68">
        <v>0.31542826644598981</v>
      </c>
      <c r="AI91" s="69">
        <f ca="1">VLOOKUP($A91,'Y2020H2 Annual_Prices-Nominal'!$A$4:$AM$33,28,0)</f>
        <v>3.5291666666666663</v>
      </c>
      <c r="AK91" s="70">
        <v>0</v>
      </c>
      <c r="AL91" s="71">
        <v>0</v>
      </c>
      <c r="AM91" s="72">
        <v>0</v>
      </c>
      <c r="AN91" s="73">
        <v>0</v>
      </c>
      <c r="AO91" s="74">
        <v>0</v>
      </c>
      <c r="AP91" s="75">
        <f ca="1">VLOOKUP($A91,'Y2020H2 Annual_Prices-Nominal'!$A$4:$AM$33,33,0)</f>
        <v>0</v>
      </c>
      <c r="AR91" s="67">
        <f t="shared" si="8"/>
        <v>7.917378917378918</v>
      </c>
      <c r="AS91" s="68">
        <f t="shared" si="9"/>
        <v>7.3267605633802821</v>
      </c>
      <c r="AT91" s="68">
        <f t="shared" si="10"/>
        <v>7.3014084507042263</v>
      </c>
      <c r="AU91" s="68">
        <f t="shared" si="11"/>
        <v>7.5732984293193724</v>
      </c>
      <c r="AV91" s="68">
        <f t="shared" si="12"/>
        <v>7.6989528795811522</v>
      </c>
      <c r="AW91" s="75">
        <f t="shared" si="13"/>
        <v>7.4586666666666668</v>
      </c>
      <c r="AY91" s="97">
        <v>213.41</v>
      </c>
      <c r="AZ91" s="75">
        <v>37.67</v>
      </c>
      <c r="BB91" s="69">
        <f ca="1">VLOOKUP($A91,'Y2020H2 Annual_Prices-Nominal'!$A$4:$AZ$33,41,0)</f>
        <v>9.6586538406163704</v>
      </c>
      <c r="BD91" s="76">
        <f>VLOOKUP($A91,GDP!$A$8:$D$42,3,0)</f>
        <v>2.4005254397461762E-2</v>
      </c>
    </row>
    <row r="92" spans="1:56" ht="15" x14ac:dyDescent="0.25">
      <c r="A92" s="42">
        <f t="shared" si="14"/>
        <v>2028</v>
      </c>
      <c r="B92" s="63">
        <f t="shared" si="15"/>
        <v>46874</v>
      </c>
      <c r="C92" s="67">
        <v>30.44</v>
      </c>
      <c r="D92" s="68">
        <v>25.39</v>
      </c>
      <c r="E92" s="68">
        <v>28.36</v>
      </c>
      <c r="F92" s="68">
        <v>23.17</v>
      </c>
      <c r="G92" s="68">
        <v>28.58</v>
      </c>
      <c r="H92" s="68">
        <v>23.07</v>
      </c>
      <c r="I92" s="68">
        <v>28.8</v>
      </c>
      <c r="J92" s="68">
        <v>24.77</v>
      </c>
      <c r="K92" s="68">
        <v>29.11</v>
      </c>
      <c r="L92" s="68">
        <v>24.97</v>
      </c>
      <c r="M92" s="68">
        <v>28.08</v>
      </c>
      <c r="N92" s="75">
        <v>23.92</v>
      </c>
      <c r="P92" s="67">
        <v>76.802999999999997</v>
      </c>
      <c r="Q92" s="68">
        <v>76.802999999999997</v>
      </c>
      <c r="R92" s="68">
        <v>87.915000000000006</v>
      </c>
      <c r="S92" s="68">
        <v>76.802999999999997</v>
      </c>
      <c r="T92" s="68">
        <v>57.298000000000002</v>
      </c>
      <c r="U92" s="68">
        <v>61.823999999999998</v>
      </c>
      <c r="V92" s="68">
        <v>50.122999999999998</v>
      </c>
      <c r="W92" s="68">
        <v>14.853999999999999</v>
      </c>
      <c r="X92" s="68">
        <v>14.853999999999999</v>
      </c>
      <c r="Y92" s="75">
        <v>50.755000000000003</v>
      </c>
      <c r="AA92" s="67">
        <v>3.85</v>
      </c>
      <c r="AB92" s="68">
        <v>3.39</v>
      </c>
      <c r="AC92" s="68">
        <v>3.29</v>
      </c>
      <c r="AD92" s="68">
        <v>3.62</v>
      </c>
      <c r="AE92" s="68">
        <v>3.76</v>
      </c>
      <c r="AF92" s="68">
        <v>3.42</v>
      </c>
      <c r="AG92" s="68">
        <v>0.31542826644598981</v>
      </c>
      <c r="AI92" s="69">
        <f ca="1">VLOOKUP($A92,'Y2020H2 Annual_Prices-Nominal'!$A$4:$AM$33,28,0)</f>
        <v>3.5291666666666663</v>
      </c>
      <c r="AK92" s="70">
        <v>0</v>
      </c>
      <c r="AL92" s="71">
        <v>0</v>
      </c>
      <c r="AM92" s="72">
        <v>0</v>
      </c>
      <c r="AN92" s="73">
        <v>0</v>
      </c>
      <c r="AO92" s="74">
        <v>0</v>
      </c>
      <c r="AP92" s="75">
        <f ca="1">VLOOKUP($A92,'Y2020H2 Annual_Prices-Nominal'!$A$4:$AM$33,33,0)</f>
        <v>0</v>
      </c>
      <c r="AR92" s="67">
        <f t="shared" si="8"/>
        <v>8.9793510324483776</v>
      </c>
      <c r="AS92" s="68">
        <f t="shared" si="9"/>
        <v>8.2923976608187129</v>
      </c>
      <c r="AT92" s="68">
        <f t="shared" si="10"/>
        <v>8.3567251461988299</v>
      </c>
      <c r="AU92" s="68">
        <f t="shared" si="11"/>
        <v>7.6595744680851068</v>
      </c>
      <c r="AV92" s="68">
        <f t="shared" si="12"/>
        <v>7.7420212765957448</v>
      </c>
      <c r="AW92" s="75">
        <f t="shared" si="13"/>
        <v>7.7569060773480656</v>
      </c>
      <c r="AY92" s="97">
        <v>213.41</v>
      </c>
      <c r="AZ92" s="75">
        <v>37.67</v>
      </c>
      <c r="BB92" s="69">
        <f ca="1">VLOOKUP($A92,'Y2020H2 Annual_Prices-Nominal'!$A$4:$AZ$33,41,0)</f>
        <v>9.6586538406163704</v>
      </c>
      <c r="BD92" s="76">
        <f>VLOOKUP($A92,GDP!$A$8:$D$42,3,0)</f>
        <v>2.4005254397461762E-2</v>
      </c>
    </row>
    <row r="93" spans="1:56" ht="15" x14ac:dyDescent="0.25">
      <c r="A93" s="42">
        <f t="shared" si="14"/>
        <v>2028</v>
      </c>
      <c r="B93" s="63">
        <f t="shared" si="15"/>
        <v>46905</v>
      </c>
      <c r="C93" s="67">
        <v>35.340000000000003</v>
      </c>
      <c r="D93" s="68">
        <v>26.51</v>
      </c>
      <c r="E93" s="68">
        <v>33.28</v>
      </c>
      <c r="F93" s="68">
        <v>24.43</v>
      </c>
      <c r="G93" s="68">
        <v>33.58</v>
      </c>
      <c r="H93" s="68">
        <v>24.45</v>
      </c>
      <c r="I93" s="68">
        <v>32.479999999999997</v>
      </c>
      <c r="J93" s="68">
        <v>26.32</v>
      </c>
      <c r="K93" s="68">
        <v>32.61</v>
      </c>
      <c r="L93" s="68">
        <v>26.36</v>
      </c>
      <c r="M93" s="68">
        <v>31.62</v>
      </c>
      <c r="N93" s="75">
        <v>25.42</v>
      </c>
      <c r="P93" s="67">
        <v>77.028001730758504</v>
      </c>
      <c r="Q93" s="68">
        <v>77.028001730758504</v>
      </c>
      <c r="R93" s="68">
        <v>88.266025882132197</v>
      </c>
      <c r="S93" s="68">
        <v>77.028001730758504</v>
      </c>
      <c r="T93" s="68">
        <v>57.294265817238902</v>
      </c>
      <c r="U93" s="68">
        <v>61.940570926586801</v>
      </c>
      <c r="V93" s="68">
        <v>50.1723619347148</v>
      </c>
      <c r="W93" s="68">
        <v>14.881037300544801</v>
      </c>
      <c r="X93" s="68">
        <v>14.881037300544801</v>
      </c>
      <c r="Y93" s="75">
        <v>50.854780834172999</v>
      </c>
      <c r="AA93" s="67">
        <v>3.87</v>
      </c>
      <c r="AB93" s="68">
        <v>3.36</v>
      </c>
      <c r="AC93" s="68">
        <v>3.26</v>
      </c>
      <c r="AD93" s="68">
        <v>3.59</v>
      </c>
      <c r="AE93" s="68">
        <v>3.79</v>
      </c>
      <c r="AF93" s="68">
        <v>3.38</v>
      </c>
      <c r="AG93" s="68">
        <v>0.31542826644598981</v>
      </c>
      <c r="AI93" s="69">
        <f ca="1">VLOOKUP($A93,'Y2020H2 Annual_Prices-Nominal'!$A$4:$AM$33,28,0)</f>
        <v>3.5291666666666663</v>
      </c>
      <c r="AK93" s="70">
        <v>0</v>
      </c>
      <c r="AL93" s="71">
        <v>0</v>
      </c>
      <c r="AM93" s="72">
        <v>0</v>
      </c>
      <c r="AN93" s="73">
        <v>0</v>
      </c>
      <c r="AO93" s="74">
        <v>0</v>
      </c>
      <c r="AP93" s="75">
        <f ca="1">VLOOKUP($A93,'Y2020H2 Annual_Prices-Nominal'!$A$4:$AM$33,33,0)</f>
        <v>0</v>
      </c>
      <c r="AR93" s="67">
        <f t="shared" si="8"/>
        <v>10.517857142857144</v>
      </c>
      <c r="AS93" s="68">
        <f t="shared" si="9"/>
        <v>9.8461538461538467</v>
      </c>
      <c r="AT93" s="68">
        <f t="shared" si="10"/>
        <v>9.9349112426035493</v>
      </c>
      <c r="AU93" s="68">
        <f t="shared" si="11"/>
        <v>8.569920844327175</v>
      </c>
      <c r="AV93" s="68">
        <f t="shared" si="12"/>
        <v>8.6042216358839045</v>
      </c>
      <c r="AW93" s="75">
        <f t="shared" si="13"/>
        <v>8.8077994428969362</v>
      </c>
      <c r="AY93" s="97">
        <v>213.41</v>
      </c>
      <c r="AZ93" s="75">
        <v>37.67</v>
      </c>
      <c r="BB93" s="69">
        <f ca="1">VLOOKUP($A93,'Y2020H2 Annual_Prices-Nominal'!$A$4:$AZ$33,41,0)</f>
        <v>9.6586538406163704</v>
      </c>
      <c r="BD93" s="76">
        <f>VLOOKUP($A93,GDP!$A$8:$D$42,3,0)</f>
        <v>2.4005254397461762E-2</v>
      </c>
    </row>
    <row r="94" spans="1:56" ht="15" x14ac:dyDescent="0.25">
      <c r="A94" s="42">
        <f t="shared" si="14"/>
        <v>2028</v>
      </c>
      <c r="B94" s="63">
        <f t="shared" si="15"/>
        <v>46935</v>
      </c>
      <c r="C94" s="67">
        <v>51.68</v>
      </c>
      <c r="D94" s="68">
        <v>33.31</v>
      </c>
      <c r="E94" s="68">
        <v>51.98</v>
      </c>
      <c r="F94" s="68">
        <v>33.58</v>
      </c>
      <c r="G94" s="68">
        <v>52.37</v>
      </c>
      <c r="H94" s="68">
        <v>33.81</v>
      </c>
      <c r="I94" s="68">
        <v>45.5</v>
      </c>
      <c r="J94" s="68">
        <v>29.32</v>
      </c>
      <c r="K94" s="68">
        <v>45.55</v>
      </c>
      <c r="L94" s="68">
        <v>29.35</v>
      </c>
      <c r="M94" s="68">
        <v>45.49</v>
      </c>
      <c r="N94" s="75">
        <v>28.62</v>
      </c>
      <c r="P94" s="67">
        <v>77.248000000000005</v>
      </c>
      <c r="Q94" s="68">
        <v>77.248000000000005</v>
      </c>
      <c r="R94" s="68">
        <v>88.623000000000005</v>
      </c>
      <c r="S94" s="68">
        <v>77.248000000000005</v>
      </c>
      <c r="T94" s="68">
        <v>57.387999999999998</v>
      </c>
      <c r="U94" s="68">
        <v>62.055999999999997</v>
      </c>
      <c r="V94" s="68">
        <v>50.174999999999997</v>
      </c>
      <c r="W94" s="68">
        <v>14.911</v>
      </c>
      <c r="X94" s="68">
        <v>14.911</v>
      </c>
      <c r="Y94" s="75">
        <v>50.954000000000001</v>
      </c>
      <c r="AA94" s="67">
        <v>3.97</v>
      </c>
      <c r="AB94" s="68">
        <v>3.46</v>
      </c>
      <c r="AC94" s="68">
        <v>3.35</v>
      </c>
      <c r="AD94" s="68">
        <v>3.69</v>
      </c>
      <c r="AE94" s="68">
        <v>3.95</v>
      </c>
      <c r="AF94" s="68">
        <v>3.43</v>
      </c>
      <c r="AG94" s="68">
        <v>0.31542826644598981</v>
      </c>
      <c r="AI94" s="69">
        <f ca="1">VLOOKUP($A94,'Y2020H2 Annual_Prices-Nominal'!$A$4:$AM$33,28,0)</f>
        <v>3.5291666666666663</v>
      </c>
      <c r="AK94" s="70">
        <v>0</v>
      </c>
      <c r="AL94" s="71">
        <v>0</v>
      </c>
      <c r="AM94" s="72">
        <v>0</v>
      </c>
      <c r="AN94" s="73">
        <v>0</v>
      </c>
      <c r="AO94" s="74">
        <v>0</v>
      </c>
      <c r="AP94" s="75">
        <f ca="1">VLOOKUP($A94,'Y2020H2 Annual_Prices-Nominal'!$A$4:$AM$33,33,0)</f>
        <v>0</v>
      </c>
      <c r="AR94" s="67">
        <f t="shared" si="8"/>
        <v>14.936416184971097</v>
      </c>
      <c r="AS94" s="68">
        <f t="shared" si="9"/>
        <v>15.154518950437316</v>
      </c>
      <c r="AT94" s="68">
        <f t="shared" si="10"/>
        <v>15.268221574344022</v>
      </c>
      <c r="AU94" s="68">
        <f t="shared" si="11"/>
        <v>11.518987341772151</v>
      </c>
      <c r="AV94" s="68">
        <f t="shared" si="12"/>
        <v>11.531645569620252</v>
      </c>
      <c r="AW94" s="75">
        <f t="shared" si="13"/>
        <v>12.327913279132792</v>
      </c>
      <c r="AY94" s="97">
        <v>213.41</v>
      </c>
      <c r="AZ94" s="75">
        <v>37.67</v>
      </c>
      <c r="BB94" s="69">
        <f ca="1">VLOOKUP($A94,'Y2020H2 Annual_Prices-Nominal'!$A$4:$AZ$33,41,0)</f>
        <v>9.6586538406163704</v>
      </c>
      <c r="BD94" s="76">
        <f>VLOOKUP($A94,GDP!$A$8:$D$42,3,0)</f>
        <v>2.4005254397461762E-2</v>
      </c>
    </row>
    <row r="95" spans="1:56" ht="15" x14ac:dyDescent="0.25">
      <c r="A95" s="42">
        <f t="shared" si="14"/>
        <v>2028</v>
      </c>
      <c r="B95" s="63">
        <f t="shared" si="15"/>
        <v>46966</v>
      </c>
      <c r="C95" s="67">
        <v>43.49</v>
      </c>
      <c r="D95" s="68">
        <v>28.5</v>
      </c>
      <c r="E95" s="68">
        <v>43.06</v>
      </c>
      <c r="F95" s="68">
        <v>27.66</v>
      </c>
      <c r="G95" s="68">
        <v>43.07</v>
      </c>
      <c r="H95" s="68">
        <v>27.58</v>
      </c>
      <c r="I95" s="68">
        <v>47.57</v>
      </c>
      <c r="J95" s="68">
        <v>28.42</v>
      </c>
      <c r="K95" s="68">
        <v>47.92</v>
      </c>
      <c r="L95" s="68">
        <v>28.55</v>
      </c>
      <c r="M95" s="68">
        <v>46.83</v>
      </c>
      <c r="N95" s="75">
        <v>27.52</v>
      </c>
      <c r="P95" s="67">
        <v>77.468999999999994</v>
      </c>
      <c r="Q95" s="68">
        <v>77.468999999999994</v>
      </c>
      <c r="R95" s="68">
        <v>88.980999999999995</v>
      </c>
      <c r="S95" s="68">
        <v>77.468999999999994</v>
      </c>
      <c r="T95" s="68">
        <v>57.481999999999999</v>
      </c>
      <c r="U95" s="68">
        <v>62.171999999999997</v>
      </c>
      <c r="V95" s="68">
        <v>50.177999999999997</v>
      </c>
      <c r="W95" s="68">
        <v>14.941000000000001</v>
      </c>
      <c r="X95" s="68">
        <v>14.941000000000001</v>
      </c>
      <c r="Y95" s="75">
        <v>51.054000000000002</v>
      </c>
      <c r="AA95" s="67">
        <v>3.96</v>
      </c>
      <c r="AB95" s="68">
        <v>3.44</v>
      </c>
      <c r="AC95" s="68">
        <v>3.33</v>
      </c>
      <c r="AD95" s="68">
        <v>3.67</v>
      </c>
      <c r="AE95" s="68">
        <v>3.93</v>
      </c>
      <c r="AF95" s="68">
        <v>3.42</v>
      </c>
      <c r="AG95" s="68">
        <v>0.31542826644598981</v>
      </c>
      <c r="AI95" s="69">
        <f ca="1">VLOOKUP($A95,'Y2020H2 Annual_Prices-Nominal'!$A$4:$AM$33,28,0)</f>
        <v>3.5291666666666663</v>
      </c>
      <c r="AK95" s="70">
        <v>0</v>
      </c>
      <c r="AL95" s="71">
        <v>0</v>
      </c>
      <c r="AM95" s="72">
        <v>0</v>
      </c>
      <c r="AN95" s="73">
        <v>0</v>
      </c>
      <c r="AO95" s="74">
        <v>0</v>
      </c>
      <c r="AP95" s="75">
        <f ca="1">VLOOKUP($A95,'Y2020H2 Annual_Prices-Nominal'!$A$4:$AM$33,33,0)</f>
        <v>0</v>
      </c>
      <c r="AR95" s="67">
        <f t="shared" si="8"/>
        <v>12.642441860465118</v>
      </c>
      <c r="AS95" s="68">
        <f t="shared" si="9"/>
        <v>12.590643274853802</v>
      </c>
      <c r="AT95" s="68">
        <f t="shared" si="10"/>
        <v>12.593567251461989</v>
      </c>
      <c r="AU95" s="68">
        <f t="shared" si="11"/>
        <v>12.104325699745546</v>
      </c>
      <c r="AV95" s="68">
        <f t="shared" si="12"/>
        <v>12.193384223918574</v>
      </c>
      <c r="AW95" s="75">
        <f t="shared" si="13"/>
        <v>12.760217983651225</v>
      </c>
      <c r="AY95" s="97">
        <v>213.41</v>
      </c>
      <c r="AZ95" s="75">
        <v>37.67</v>
      </c>
      <c r="BB95" s="69">
        <f ca="1">VLOOKUP($A95,'Y2020H2 Annual_Prices-Nominal'!$A$4:$AZ$33,41,0)</f>
        <v>9.6586538406163704</v>
      </c>
      <c r="BD95" s="76">
        <f>VLOOKUP($A95,GDP!$A$8:$D$42,3,0)</f>
        <v>2.4005254397461762E-2</v>
      </c>
    </row>
    <row r="96" spans="1:56" ht="15" x14ac:dyDescent="0.25">
      <c r="A96" s="42">
        <f t="shared" si="14"/>
        <v>2028</v>
      </c>
      <c r="B96" s="63">
        <f t="shared" si="15"/>
        <v>46997</v>
      </c>
      <c r="C96" s="67">
        <v>34.06</v>
      </c>
      <c r="D96" s="68">
        <v>25.89</v>
      </c>
      <c r="E96" s="68">
        <v>32.82</v>
      </c>
      <c r="F96" s="68">
        <v>25.09</v>
      </c>
      <c r="G96" s="68">
        <v>32.9</v>
      </c>
      <c r="H96" s="68">
        <v>24.98</v>
      </c>
      <c r="I96" s="68">
        <v>30.88</v>
      </c>
      <c r="J96" s="68">
        <v>26.09</v>
      </c>
      <c r="K96" s="68">
        <v>31.51</v>
      </c>
      <c r="L96" s="68">
        <v>26.36</v>
      </c>
      <c r="M96" s="68">
        <v>30.61</v>
      </c>
      <c r="N96" s="75">
        <v>25.43</v>
      </c>
      <c r="P96" s="67">
        <v>77.69</v>
      </c>
      <c r="Q96" s="68">
        <v>77.69</v>
      </c>
      <c r="R96" s="68">
        <v>89.340999999999994</v>
      </c>
      <c r="S96" s="68">
        <v>77.69</v>
      </c>
      <c r="T96" s="68">
        <v>57.576000000000001</v>
      </c>
      <c r="U96" s="68">
        <v>62.287999999999997</v>
      </c>
      <c r="V96" s="68">
        <v>50.180999999999997</v>
      </c>
      <c r="W96" s="68">
        <v>14.971</v>
      </c>
      <c r="X96" s="68">
        <v>14.971</v>
      </c>
      <c r="Y96" s="75">
        <v>51.154000000000003</v>
      </c>
      <c r="AA96" s="67">
        <v>3.89</v>
      </c>
      <c r="AB96" s="68">
        <v>3.18</v>
      </c>
      <c r="AC96" s="68">
        <v>3.08</v>
      </c>
      <c r="AD96" s="68">
        <v>3.41</v>
      </c>
      <c r="AE96" s="68">
        <v>3.8</v>
      </c>
      <c r="AF96" s="68">
        <v>3.44</v>
      </c>
      <c r="AG96" s="68">
        <v>0.31542826644598981</v>
      </c>
      <c r="AI96" s="69">
        <f ca="1">VLOOKUP($A96,'Y2020H2 Annual_Prices-Nominal'!$A$4:$AM$33,28,0)</f>
        <v>3.5291666666666663</v>
      </c>
      <c r="AK96" s="70">
        <v>0</v>
      </c>
      <c r="AL96" s="71">
        <v>0</v>
      </c>
      <c r="AM96" s="72">
        <v>0</v>
      </c>
      <c r="AN96" s="73">
        <v>0</v>
      </c>
      <c r="AO96" s="74">
        <v>0</v>
      </c>
      <c r="AP96" s="75">
        <f ca="1">VLOOKUP($A96,'Y2020H2 Annual_Prices-Nominal'!$A$4:$AM$33,33,0)</f>
        <v>0</v>
      </c>
      <c r="AR96" s="67">
        <f t="shared" si="8"/>
        <v>10.710691823899371</v>
      </c>
      <c r="AS96" s="68">
        <f t="shared" si="9"/>
        <v>9.5406976744186043</v>
      </c>
      <c r="AT96" s="68">
        <f t="shared" si="10"/>
        <v>9.5639534883720927</v>
      </c>
      <c r="AU96" s="68">
        <f t="shared" si="11"/>
        <v>8.1263157894736846</v>
      </c>
      <c r="AV96" s="68">
        <f t="shared" si="12"/>
        <v>8.2921052631578949</v>
      </c>
      <c r="AW96" s="75">
        <f t="shared" si="13"/>
        <v>8.9765395894428153</v>
      </c>
      <c r="AY96" s="97">
        <v>213.41</v>
      </c>
      <c r="AZ96" s="75">
        <v>37.67</v>
      </c>
      <c r="BB96" s="69">
        <f ca="1">VLOOKUP($A96,'Y2020H2 Annual_Prices-Nominal'!$A$4:$AZ$33,41,0)</f>
        <v>9.6586538406163704</v>
      </c>
      <c r="BD96" s="76">
        <f>VLOOKUP($A96,GDP!$A$8:$D$42,3,0)</f>
        <v>2.4005254397461762E-2</v>
      </c>
    </row>
    <row r="97" spans="1:56" ht="15" x14ac:dyDescent="0.25">
      <c r="A97" s="42">
        <f t="shared" si="14"/>
        <v>2028</v>
      </c>
      <c r="B97" s="63">
        <f t="shared" si="15"/>
        <v>47027</v>
      </c>
      <c r="C97" s="67">
        <v>28.97</v>
      </c>
      <c r="D97" s="68">
        <v>24.83</v>
      </c>
      <c r="E97" s="68">
        <v>27.17</v>
      </c>
      <c r="F97" s="68">
        <v>22.81</v>
      </c>
      <c r="G97" s="68">
        <v>27.19</v>
      </c>
      <c r="H97" s="68">
        <v>22.62</v>
      </c>
      <c r="I97" s="68">
        <v>29.51</v>
      </c>
      <c r="J97" s="68">
        <v>23.01</v>
      </c>
      <c r="K97" s="68">
        <v>29.65</v>
      </c>
      <c r="L97" s="68">
        <v>23.07</v>
      </c>
      <c r="M97" s="68">
        <v>28.55</v>
      </c>
      <c r="N97" s="75">
        <v>22.12</v>
      </c>
      <c r="P97" s="67">
        <v>77.912000000000006</v>
      </c>
      <c r="Q97" s="68">
        <v>77.912000000000006</v>
      </c>
      <c r="R97" s="68">
        <v>89.701999999999998</v>
      </c>
      <c r="S97" s="68">
        <v>77.912000000000006</v>
      </c>
      <c r="T97" s="68">
        <v>57.67</v>
      </c>
      <c r="U97" s="68">
        <v>62.404000000000003</v>
      </c>
      <c r="V97" s="68">
        <v>50.183999999999997</v>
      </c>
      <c r="W97" s="68">
        <v>15.000999999999999</v>
      </c>
      <c r="X97" s="68">
        <v>15.000999999999999</v>
      </c>
      <c r="Y97" s="75">
        <v>51.253999999999998</v>
      </c>
      <c r="AA97" s="67">
        <v>3.96</v>
      </c>
      <c r="AB97" s="68">
        <v>3.33</v>
      </c>
      <c r="AC97" s="68">
        <v>3.22</v>
      </c>
      <c r="AD97" s="68">
        <v>3.56</v>
      </c>
      <c r="AE97" s="68">
        <v>3.89</v>
      </c>
      <c r="AF97" s="68">
        <v>3.57</v>
      </c>
      <c r="AG97" s="68">
        <v>0.31542826644598981</v>
      </c>
      <c r="AI97" s="69">
        <f ca="1">VLOOKUP($A97,'Y2020H2 Annual_Prices-Nominal'!$A$4:$AM$33,28,0)</f>
        <v>3.5291666666666663</v>
      </c>
      <c r="AK97" s="70">
        <v>0</v>
      </c>
      <c r="AL97" s="71">
        <v>0</v>
      </c>
      <c r="AM97" s="72">
        <v>0</v>
      </c>
      <c r="AN97" s="73">
        <v>0</v>
      </c>
      <c r="AO97" s="74">
        <v>0</v>
      </c>
      <c r="AP97" s="75">
        <f ca="1">VLOOKUP($A97,'Y2020H2 Annual_Prices-Nominal'!$A$4:$AM$33,33,0)</f>
        <v>0</v>
      </c>
      <c r="AR97" s="67">
        <f t="shared" si="8"/>
        <v>8.6996996996996998</v>
      </c>
      <c r="AS97" s="68">
        <f t="shared" si="9"/>
        <v>7.6106442577030817</v>
      </c>
      <c r="AT97" s="68">
        <f t="shared" si="10"/>
        <v>7.6162464985994403</v>
      </c>
      <c r="AU97" s="68">
        <f t="shared" si="11"/>
        <v>7.5861182519280206</v>
      </c>
      <c r="AV97" s="68">
        <f t="shared" si="12"/>
        <v>7.6221079691516707</v>
      </c>
      <c r="AW97" s="75">
        <f t="shared" si="13"/>
        <v>8.0196629213483153</v>
      </c>
      <c r="AY97" s="97">
        <v>213.41</v>
      </c>
      <c r="AZ97" s="75">
        <v>37.67</v>
      </c>
      <c r="BB97" s="69">
        <f ca="1">VLOOKUP($A97,'Y2020H2 Annual_Prices-Nominal'!$A$4:$AZ$33,41,0)</f>
        <v>9.6586538406163704</v>
      </c>
      <c r="BD97" s="76">
        <f>VLOOKUP($A97,GDP!$A$8:$D$42,3,0)</f>
        <v>2.4005254397461762E-2</v>
      </c>
    </row>
    <row r="98" spans="1:56" ht="15" x14ac:dyDescent="0.25">
      <c r="A98" s="42">
        <f t="shared" si="14"/>
        <v>2028</v>
      </c>
      <c r="B98" s="63">
        <f t="shared" si="15"/>
        <v>47058</v>
      </c>
      <c r="C98" s="67">
        <v>31.04</v>
      </c>
      <c r="D98" s="68">
        <v>27.78</v>
      </c>
      <c r="E98" s="68">
        <v>28.89</v>
      </c>
      <c r="F98" s="68">
        <v>24.94</v>
      </c>
      <c r="G98" s="68">
        <v>29.03</v>
      </c>
      <c r="H98" s="68">
        <v>24.75</v>
      </c>
      <c r="I98" s="68">
        <v>29.95</v>
      </c>
      <c r="J98" s="68">
        <v>26.15</v>
      </c>
      <c r="K98" s="68">
        <v>30.04</v>
      </c>
      <c r="L98" s="68">
        <v>26.21</v>
      </c>
      <c r="M98" s="68">
        <v>29.07</v>
      </c>
      <c r="N98" s="75">
        <v>25.27</v>
      </c>
      <c r="P98" s="67">
        <v>78.135000000000005</v>
      </c>
      <c r="Q98" s="68">
        <v>78.135000000000005</v>
      </c>
      <c r="R98" s="68">
        <v>90.064999999999998</v>
      </c>
      <c r="S98" s="68">
        <v>78.135000000000005</v>
      </c>
      <c r="T98" s="68">
        <v>57.764000000000003</v>
      </c>
      <c r="U98" s="68">
        <v>62.52</v>
      </c>
      <c r="V98" s="68">
        <v>50.186999999999998</v>
      </c>
      <c r="W98" s="68">
        <v>15.031000000000001</v>
      </c>
      <c r="X98" s="68">
        <v>15.031000000000001</v>
      </c>
      <c r="Y98" s="75">
        <v>51.353999999999999</v>
      </c>
      <c r="AA98" s="67">
        <v>4.21</v>
      </c>
      <c r="AB98" s="68">
        <v>3.69</v>
      </c>
      <c r="AC98" s="68">
        <v>3.58</v>
      </c>
      <c r="AD98" s="68">
        <v>4.01</v>
      </c>
      <c r="AE98" s="68">
        <v>4.13</v>
      </c>
      <c r="AF98" s="68">
        <v>3.85</v>
      </c>
      <c r="AG98" s="68">
        <v>0.31542826644598981</v>
      </c>
      <c r="AI98" s="69">
        <f ca="1">VLOOKUP($A98,'Y2020H2 Annual_Prices-Nominal'!$A$4:$AM$33,28,0)</f>
        <v>3.5291666666666663</v>
      </c>
      <c r="AK98" s="70">
        <v>0</v>
      </c>
      <c r="AL98" s="71">
        <v>0</v>
      </c>
      <c r="AM98" s="72">
        <v>0</v>
      </c>
      <c r="AN98" s="73">
        <v>0</v>
      </c>
      <c r="AO98" s="74">
        <v>0</v>
      </c>
      <c r="AP98" s="75">
        <f ca="1">VLOOKUP($A98,'Y2020H2 Annual_Prices-Nominal'!$A$4:$AM$33,33,0)</f>
        <v>0</v>
      </c>
      <c r="AR98" s="67">
        <f t="shared" si="8"/>
        <v>8.411924119241192</v>
      </c>
      <c r="AS98" s="68">
        <f t="shared" si="9"/>
        <v>7.5038961038961043</v>
      </c>
      <c r="AT98" s="68">
        <f t="shared" si="10"/>
        <v>7.5402597402597404</v>
      </c>
      <c r="AU98" s="68">
        <f t="shared" si="11"/>
        <v>7.2518159806295399</v>
      </c>
      <c r="AV98" s="68">
        <f t="shared" si="12"/>
        <v>7.2736077481840198</v>
      </c>
      <c r="AW98" s="75">
        <f t="shared" si="13"/>
        <v>7.2493765586034922</v>
      </c>
      <c r="AY98" s="97">
        <v>213.41</v>
      </c>
      <c r="AZ98" s="75">
        <v>37.67</v>
      </c>
      <c r="BB98" s="69">
        <f ca="1">VLOOKUP($A98,'Y2020H2 Annual_Prices-Nominal'!$A$4:$AZ$33,41,0)</f>
        <v>9.6586538406163704</v>
      </c>
      <c r="BD98" s="76">
        <f>VLOOKUP($A98,GDP!$A$8:$D$42,3,0)</f>
        <v>2.4005254397461762E-2</v>
      </c>
    </row>
    <row r="99" spans="1:56" ht="15.75" thickBot="1" x14ac:dyDescent="0.3">
      <c r="A99" s="42">
        <f t="shared" si="14"/>
        <v>2028</v>
      </c>
      <c r="B99" s="63">
        <f t="shared" si="15"/>
        <v>47088</v>
      </c>
      <c r="C99" s="67">
        <v>33.79</v>
      </c>
      <c r="D99" s="68">
        <v>29.67</v>
      </c>
      <c r="E99" s="68">
        <v>30.5</v>
      </c>
      <c r="F99" s="68">
        <v>26.11</v>
      </c>
      <c r="G99" s="68">
        <v>30.65</v>
      </c>
      <c r="H99" s="68">
        <v>25.96</v>
      </c>
      <c r="I99" s="68">
        <v>31.39</v>
      </c>
      <c r="J99" s="68">
        <v>28.86</v>
      </c>
      <c r="K99" s="68">
        <v>31.51</v>
      </c>
      <c r="L99" s="68">
        <v>28.89</v>
      </c>
      <c r="M99" s="68">
        <v>30.52</v>
      </c>
      <c r="N99" s="75">
        <v>27.93</v>
      </c>
      <c r="P99" s="67">
        <v>78.358000000000004</v>
      </c>
      <c r="Q99" s="68">
        <v>78.358000000000004</v>
      </c>
      <c r="R99" s="68">
        <v>90.429000000000002</v>
      </c>
      <c r="S99" s="68">
        <v>78.358000000000004</v>
      </c>
      <c r="T99" s="68">
        <v>57.859000000000002</v>
      </c>
      <c r="U99" s="68">
        <v>62.637</v>
      </c>
      <c r="V99" s="68">
        <v>50.19</v>
      </c>
      <c r="W99" s="68">
        <v>15.061</v>
      </c>
      <c r="X99" s="68">
        <v>15.061</v>
      </c>
      <c r="Y99" s="75">
        <v>51.454000000000001</v>
      </c>
      <c r="AA99" s="67">
        <v>4.38</v>
      </c>
      <c r="AB99" s="68">
        <v>4.0199999999999996</v>
      </c>
      <c r="AC99" s="68">
        <v>3.85</v>
      </c>
      <c r="AD99" s="68">
        <v>4.34</v>
      </c>
      <c r="AE99" s="68">
        <v>4.3</v>
      </c>
      <c r="AF99" s="68">
        <v>4.0599999999999996</v>
      </c>
      <c r="AG99" s="68">
        <v>0.31542826644598981</v>
      </c>
      <c r="AI99" s="69">
        <f ca="1">VLOOKUP($A99,'Y2020H2 Annual_Prices-Nominal'!$A$4:$AM$33,28,0)</f>
        <v>3.5291666666666663</v>
      </c>
      <c r="AK99" s="70">
        <v>0</v>
      </c>
      <c r="AL99" s="71">
        <v>0</v>
      </c>
      <c r="AM99" s="72">
        <v>0</v>
      </c>
      <c r="AN99" s="73">
        <v>0</v>
      </c>
      <c r="AO99" s="74">
        <v>0</v>
      </c>
      <c r="AP99" s="75">
        <f ca="1">VLOOKUP($A99,'Y2020H2 Annual_Prices-Nominal'!$A$4:$AM$33,33,0)</f>
        <v>0</v>
      </c>
      <c r="AR99" s="67">
        <f t="shared" si="8"/>
        <v>8.4054726368159205</v>
      </c>
      <c r="AS99" s="68">
        <f t="shared" si="9"/>
        <v>7.5123152709359617</v>
      </c>
      <c r="AT99" s="68">
        <f t="shared" si="10"/>
        <v>7.5492610837438425</v>
      </c>
      <c r="AU99" s="68">
        <f t="shared" si="11"/>
        <v>7.3000000000000007</v>
      </c>
      <c r="AV99" s="68">
        <f t="shared" si="12"/>
        <v>7.3279069767441865</v>
      </c>
      <c r="AW99" s="75">
        <f t="shared" si="13"/>
        <v>7.032258064516129</v>
      </c>
      <c r="AY99" s="97">
        <v>213.41</v>
      </c>
      <c r="AZ99" s="75">
        <v>37.67</v>
      </c>
      <c r="BB99" s="69">
        <f ca="1">VLOOKUP($A99,'Y2020H2 Annual_Prices-Nominal'!$A$4:$AZ$33,41,0)</f>
        <v>9.6586538406163704</v>
      </c>
      <c r="BD99" s="76">
        <f>VLOOKUP($A99,GDP!$A$8:$D$42,3,0)</f>
        <v>2.4005254397461762E-2</v>
      </c>
    </row>
    <row r="100" spans="1:56" ht="15" x14ac:dyDescent="0.25">
      <c r="A100" s="42">
        <f t="shared" si="14"/>
        <v>2029</v>
      </c>
      <c r="B100" s="63">
        <f t="shared" si="15"/>
        <v>47119</v>
      </c>
      <c r="C100" s="64">
        <v>38.56</v>
      </c>
      <c r="D100" s="65">
        <v>33</v>
      </c>
      <c r="E100" s="65">
        <v>33.24</v>
      </c>
      <c r="F100" s="65">
        <v>27.84</v>
      </c>
      <c r="G100" s="65">
        <v>33.24</v>
      </c>
      <c r="H100" s="65">
        <v>27.63</v>
      </c>
      <c r="I100" s="65">
        <v>33.33</v>
      </c>
      <c r="J100" s="65">
        <v>29.5</v>
      </c>
      <c r="K100" s="65">
        <v>33.520000000000003</v>
      </c>
      <c r="L100" s="65">
        <v>29.53</v>
      </c>
      <c r="M100" s="65">
        <v>32.409999999999997</v>
      </c>
      <c r="N100" s="66">
        <v>28.54</v>
      </c>
      <c r="P100" s="64">
        <v>78.581999999999994</v>
      </c>
      <c r="Q100" s="65">
        <v>78.581999999999994</v>
      </c>
      <c r="R100" s="65">
        <v>90.795000000000002</v>
      </c>
      <c r="S100" s="65">
        <v>78.581999999999994</v>
      </c>
      <c r="T100" s="65">
        <v>57.954000000000001</v>
      </c>
      <c r="U100" s="65">
        <v>62.753999999999998</v>
      </c>
      <c r="V100" s="65">
        <v>50.192999999999998</v>
      </c>
      <c r="W100" s="65">
        <v>15.090999999999999</v>
      </c>
      <c r="X100" s="65">
        <v>15.090999999999999</v>
      </c>
      <c r="Y100" s="66">
        <v>51.555</v>
      </c>
      <c r="AA100" s="67">
        <v>4.6900000000000004</v>
      </c>
      <c r="AB100" s="68">
        <v>4.4000000000000004</v>
      </c>
      <c r="AC100" s="68">
        <v>4.22</v>
      </c>
      <c r="AD100" s="68">
        <v>4.72</v>
      </c>
      <c r="AE100" s="68">
        <v>4.5999999999999996</v>
      </c>
      <c r="AF100" s="68">
        <v>4.4000000000000004</v>
      </c>
      <c r="AG100" s="68">
        <v>0.32168248268305116</v>
      </c>
      <c r="AI100" s="69">
        <f ca="1">VLOOKUP($A100,'Y2020H2 Annual_Prices-Nominal'!$A$4:$AM$33,28,0)</f>
        <v>3.5583333333333336</v>
      </c>
      <c r="AK100" s="70">
        <v>0</v>
      </c>
      <c r="AL100" s="71">
        <v>0</v>
      </c>
      <c r="AM100" s="72">
        <v>0</v>
      </c>
      <c r="AN100" s="73">
        <v>0</v>
      </c>
      <c r="AO100" s="74">
        <v>0</v>
      </c>
      <c r="AP100" s="75">
        <f ca="1">VLOOKUP($A100,'Y2020H2 Annual_Prices-Nominal'!$A$4:$AM$33,33,0)</f>
        <v>0</v>
      </c>
      <c r="AR100" s="67">
        <f t="shared" si="8"/>
        <v>8.7636363636363637</v>
      </c>
      <c r="AS100" s="68">
        <f t="shared" si="9"/>
        <v>7.5545454545454547</v>
      </c>
      <c r="AT100" s="68">
        <f t="shared" si="10"/>
        <v>7.5545454545454547</v>
      </c>
      <c r="AU100" s="68">
        <f t="shared" si="11"/>
        <v>7.2456521739130437</v>
      </c>
      <c r="AV100" s="68">
        <f t="shared" si="12"/>
        <v>7.2869565217391319</v>
      </c>
      <c r="AW100" s="75">
        <f t="shared" si="13"/>
        <v>6.8665254237288131</v>
      </c>
      <c r="AY100" s="97">
        <v>222.46091089829932</v>
      </c>
      <c r="AZ100" s="75">
        <v>44.48</v>
      </c>
      <c r="BB100" s="69">
        <f ca="1">VLOOKUP($A100,'Y2020H2 Annual_Prices-Nominal'!$A$4:$AZ$33,41,0)</f>
        <v>9.5567937047520228</v>
      </c>
      <c r="BD100" s="76">
        <f>VLOOKUP($A100,GDP!$A$8:$D$42,3,0)</f>
        <v>2.3865793514418657E-2</v>
      </c>
    </row>
    <row r="101" spans="1:56" ht="15" x14ac:dyDescent="0.25">
      <c r="A101" s="42">
        <f t="shared" si="14"/>
        <v>2029</v>
      </c>
      <c r="B101" s="63">
        <f t="shared" si="15"/>
        <v>47150</v>
      </c>
      <c r="C101" s="67">
        <v>34.79</v>
      </c>
      <c r="D101" s="68">
        <v>31.95</v>
      </c>
      <c r="E101" s="68">
        <v>30.34</v>
      </c>
      <c r="F101" s="68">
        <v>27.57</v>
      </c>
      <c r="G101" s="68">
        <v>30.32</v>
      </c>
      <c r="H101" s="68">
        <v>27.4</v>
      </c>
      <c r="I101" s="68">
        <v>32.78</v>
      </c>
      <c r="J101" s="68">
        <v>27.28</v>
      </c>
      <c r="K101" s="68">
        <v>32.83</v>
      </c>
      <c r="L101" s="68">
        <v>27.28</v>
      </c>
      <c r="M101" s="68">
        <v>31.78</v>
      </c>
      <c r="N101" s="75">
        <v>26.32</v>
      </c>
      <c r="P101" s="67">
        <v>78.807000000000002</v>
      </c>
      <c r="Q101" s="68">
        <v>78.807000000000002</v>
      </c>
      <c r="R101" s="68">
        <v>91.162000000000006</v>
      </c>
      <c r="S101" s="68">
        <v>78.807000000000002</v>
      </c>
      <c r="T101" s="68">
        <v>58.048999999999999</v>
      </c>
      <c r="U101" s="68">
        <v>62.871000000000002</v>
      </c>
      <c r="V101" s="68">
        <v>50.195999999999998</v>
      </c>
      <c r="W101" s="68">
        <v>15.121</v>
      </c>
      <c r="X101" s="68">
        <v>15.121</v>
      </c>
      <c r="Y101" s="75">
        <v>51.655999999999999</v>
      </c>
      <c r="AA101" s="67">
        <v>4.58</v>
      </c>
      <c r="AB101" s="68">
        <v>4.28</v>
      </c>
      <c r="AC101" s="68">
        <v>4.0999999999999996</v>
      </c>
      <c r="AD101" s="68">
        <v>4.5999999999999996</v>
      </c>
      <c r="AE101" s="68">
        <v>4.53</v>
      </c>
      <c r="AF101" s="68">
        <v>4.29</v>
      </c>
      <c r="AG101" s="68">
        <v>0.32168248268305116</v>
      </c>
      <c r="AI101" s="69">
        <f ca="1">VLOOKUP($A101,'Y2020H2 Annual_Prices-Nominal'!$A$4:$AM$33,28,0)</f>
        <v>3.5583333333333336</v>
      </c>
      <c r="AK101" s="70">
        <v>0</v>
      </c>
      <c r="AL101" s="71">
        <v>0</v>
      </c>
      <c r="AM101" s="72">
        <v>0</v>
      </c>
      <c r="AN101" s="73">
        <v>0</v>
      </c>
      <c r="AO101" s="74">
        <v>0</v>
      </c>
      <c r="AP101" s="75">
        <f ca="1">VLOOKUP($A101,'Y2020H2 Annual_Prices-Nominal'!$A$4:$AM$33,33,0)</f>
        <v>0</v>
      </c>
      <c r="AR101" s="67">
        <f t="shared" si="8"/>
        <v>8.1285046728971952</v>
      </c>
      <c r="AS101" s="68">
        <f t="shared" si="9"/>
        <v>7.0722610722610719</v>
      </c>
      <c r="AT101" s="68">
        <f t="shared" si="10"/>
        <v>7.0675990675990672</v>
      </c>
      <c r="AU101" s="68">
        <f t="shared" si="11"/>
        <v>7.2362030905077264</v>
      </c>
      <c r="AV101" s="68">
        <f t="shared" si="12"/>
        <v>7.2472406181015447</v>
      </c>
      <c r="AW101" s="75">
        <f t="shared" si="13"/>
        <v>6.9086956521739138</v>
      </c>
      <c r="AY101" s="97">
        <v>222.46091089829932</v>
      </c>
      <c r="AZ101" s="75">
        <v>44.48</v>
      </c>
      <c r="BB101" s="69">
        <f ca="1">VLOOKUP($A101,'Y2020H2 Annual_Prices-Nominal'!$A$4:$AZ$33,41,0)</f>
        <v>9.5567937047520228</v>
      </c>
      <c r="BD101" s="76">
        <f>VLOOKUP($A101,GDP!$A$8:$D$42,3,0)</f>
        <v>2.3865793514418657E-2</v>
      </c>
    </row>
    <row r="102" spans="1:56" ht="15" x14ac:dyDescent="0.25">
      <c r="A102" s="42">
        <f t="shared" si="14"/>
        <v>2029</v>
      </c>
      <c r="B102" s="63">
        <f t="shared" si="15"/>
        <v>47178</v>
      </c>
      <c r="C102" s="67">
        <v>31.51</v>
      </c>
      <c r="D102" s="68">
        <v>28.85</v>
      </c>
      <c r="E102" s="68">
        <v>27.78</v>
      </c>
      <c r="F102" s="68">
        <v>24.07</v>
      </c>
      <c r="G102" s="68">
        <v>27.61</v>
      </c>
      <c r="H102" s="68">
        <v>23.9</v>
      </c>
      <c r="I102" s="68">
        <v>31.13</v>
      </c>
      <c r="J102" s="68">
        <v>24.4</v>
      </c>
      <c r="K102" s="68">
        <v>31.17</v>
      </c>
      <c r="L102" s="68">
        <v>24.4</v>
      </c>
      <c r="M102" s="68">
        <v>30.14</v>
      </c>
      <c r="N102" s="75">
        <v>23.48</v>
      </c>
      <c r="P102" s="67">
        <v>79.031999999999996</v>
      </c>
      <c r="Q102" s="68">
        <v>79.031999999999996</v>
      </c>
      <c r="R102" s="68">
        <v>91.531000000000006</v>
      </c>
      <c r="S102" s="68">
        <v>79.031999999999996</v>
      </c>
      <c r="T102" s="68">
        <v>58.143999999999998</v>
      </c>
      <c r="U102" s="68">
        <v>62.988</v>
      </c>
      <c r="V102" s="68">
        <v>50.198999999999998</v>
      </c>
      <c r="W102" s="68">
        <v>15.151</v>
      </c>
      <c r="X102" s="68">
        <v>15.151</v>
      </c>
      <c r="Y102" s="75">
        <v>51.756999999999998</v>
      </c>
      <c r="AA102" s="67">
        <v>4.32</v>
      </c>
      <c r="AB102" s="68">
        <v>3.92</v>
      </c>
      <c r="AC102" s="68">
        <v>3.77</v>
      </c>
      <c r="AD102" s="68">
        <v>4.24</v>
      </c>
      <c r="AE102" s="68">
        <v>4.2</v>
      </c>
      <c r="AF102" s="68">
        <v>3.91</v>
      </c>
      <c r="AG102" s="68">
        <v>0.32168248268305116</v>
      </c>
      <c r="AI102" s="69">
        <f ca="1">VLOOKUP($A102,'Y2020H2 Annual_Prices-Nominal'!$A$4:$AM$33,28,0)</f>
        <v>3.5583333333333336</v>
      </c>
      <c r="AK102" s="70">
        <v>0</v>
      </c>
      <c r="AL102" s="71">
        <v>0</v>
      </c>
      <c r="AM102" s="72">
        <v>0</v>
      </c>
      <c r="AN102" s="73">
        <v>0</v>
      </c>
      <c r="AO102" s="74">
        <v>0</v>
      </c>
      <c r="AP102" s="75">
        <f ca="1">VLOOKUP($A102,'Y2020H2 Annual_Prices-Nominal'!$A$4:$AM$33,33,0)</f>
        <v>0</v>
      </c>
      <c r="AR102" s="67">
        <f t="shared" si="8"/>
        <v>8.0382653061224492</v>
      </c>
      <c r="AS102" s="68">
        <f t="shared" si="9"/>
        <v>7.1048593350383635</v>
      </c>
      <c r="AT102" s="68">
        <f t="shared" si="10"/>
        <v>7.0613810741687972</v>
      </c>
      <c r="AU102" s="68">
        <f t="shared" si="11"/>
        <v>7.4119047619047613</v>
      </c>
      <c r="AV102" s="68">
        <f t="shared" si="12"/>
        <v>7.4214285714285717</v>
      </c>
      <c r="AW102" s="75">
        <f t="shared" si="13"/>
        <v>7.1084905660377355</v>
      </c>
      <c r="AY102" s="97">
        <v>222.46091089829932</v>
      </c>
      <c r="AZ102" s="75">
        <v>44.48</v>
      </c>
      <c r="BB102" s="69">
        <f ca="1">VLOOKUP($A102,'Y2020H2 Annual_Prices-Nominal'!$A$4:$AZ$33,41,0)</f>
        <v>9.5567937047520228</v>
      </c>
      <c r="BD102" s="76">
        <f>VLOOKUP($A102,GDP!$A$8:$D$42,3,0)</f>
        <v>2.3865793514418657E-2</v>
      </c>
    </row>
    <row r="103" spans="1:56" ht="15" x14ac:dyDescent="0.25">
      <c r="A103" s="42">
        <f t="shared" si="14"/>
        <v>2029</v>
      </c>
      <c r="B103" s="63">
        <f t="shared" si="15"/>
        <v>47209</v>
      </c>
      <c r="C103" s="67">
        <v>28.4</v>
      </c>
      <c r="D103" s="68">
        <v>25.97</v>
      </c>
      <c r="E103" s="68">
        <v>26.51</v>
      </c>
      <c r="F103" s="68">
        <v>23.14</v>
      </c>
      <c r="G103" s="68">
        <v>26.44</v>
      </c>
      <c r="H103" s="68">
        <v>22.96</v>
      </c>
      <c r="I103" s="68">
        <v>29.05</v>
      </c>
      <c r="J103" s="68">
        <v>21.65</v>
      </c>
      <c r="K103" s="68">
        <v>29.42</v>
      </c>
      <c r="L103" s="68">
        <v>21.74</v>
      </c>
      <c r="M103" s="68">
        <v>28.08</v>
      </c>
      <c r="N103" s="75">
        <v>20.76</v>
      </c>
      <c r="P103" s="67">
        <v>79.257999999999996</v>
      </c>
      <c r="Q103" s="68">
        <v>79.257999999999996</v>
      </c>
      <c r="R103" s="68">
        <v>91.900999999999996</v>
      </c>
      <c r="S103" s="68">
        <v>79.257999999999996</v>
      </c>
      <c r="T103" s="68">
        <v>58.238999999999997</v>
      </c>
      <c r="U103" s="68">
        <v>63.104999999999997</v>
      </c>
      <c r="V103" s="68">
        <v>50.201999999999998</v>
      </c>
      <c r="W103" s="68">
        <v>15.180999999999999</v>
      </c>
      <c r="X103" s="68">
        <v>15.180999999999999</v>
      </c>
      <c r="Y103" s="75">
        <v>51.857999999999997</v>
      </c>
      <c r="AA103" s="67">
        <v>4.05</v>
      </c>
      <c r="AB103" s="68">
        <v>3.56</v>
      </c>
      <c r="AC103" s="68">
        <v>3.45</v>
      </c>
      <c r="AD103" s="68">
        <v>3.8</v>
      </c>
      <c r="AE103" s="68">
        <v>3.94</v>
      </c>
      <c r="AF103" s="68">
        <v>3.62</v>
      </c>
      <c r="AG103" s="68">
        <v>0.32168248268305116</v>
      </c>
      <c r="AI103" s="69">
        <f ca="1">VLOOKUP($A103,'Y2020H2 Annual_Prices-Nominal'!$A$4:$AM$33,28,0)</f>
        <v>3.5583333333333336</v>
      </c>
      <c r="AK103" s="70">
        <v>0</v>
      </c>
      <c r="AL103" s="71">
        <v>0</v>
      </c>
      <c r="AM103" s="72">
        <v>0</v>
      </c>
      <c r="AN103" s="73">
        <v>0</v>
      </c>
      <c r="AO103" s="74">
        <v>0</v>
      </c>
      <c r="AP103" s="75">
        <f ca="1">VLOOKUP($A103,'Y2020H2 Annual_Prices-Nominal'!$A$4:$AM$33,33,0)</f>
        <v>0</v>
      </c>
      <c r="AR103" s="67">
        <f t="shared" si="8"/>
        <v>7.97752808988764</v>
      </c>
      <c r="AS103" s="68">
        <f t="shared" si="9"/>
        <v>7.3232044198895032</v>
      </c>
      <c r="AT103" s="68">
        <f t="shared" si="10"/>
        <v>7.3038674033149169</v>
      </c>
      <c r="AU103" s="68">
        <f t="shared" si="11"/>
        <v>7.373096446700508</v>
      </c>
      <c r="AV103" s="68">
        <f t="shared" si="12"/>
        <v>7.4670050761421329</v>
      </c>
      <c r="AW103" s="75">
        <f t="shared" si="13"/>
        <v>7.3894736842105262</v>
      </c>
      <c r="AY103" s="97">
        <v>222.46091089829932</v>
      </c>
      <c r="AZ103" s="75">
        <v>44.48</v>
      </c>
      <c r="BB103" s="69">
        <f ca="1">VLOOKUP($A103,'Y2020H2 Annual_Prices-Nominal'!$A$4:$AZ$33,41,0)</f>
        <v>9.5567937047520228</v>
      </c>
      <c r="BD103" s="76">
        <f>VLOOKUP($A103,GDP!$A$8:$D$42,3,0)</f>
        <v>2.3865793514418657E-2</v>
      </c>
    </row>
    <row r="104" spans="1:56" ht="15" x14ac:dyDescent="0.25">
      <c r="A104" s="42">
        <f t="shared" si="14"/>
        <v>2029</v>
      </c>
      <c r="B104" s="63">
        <f t="shared" si="15"/>
        <v>47239</v>
      </c>
      <c r="C104" s="67">
        <v>29.59</v>
      </c>
      <c r="D104" s="68">
        <v>25.16</v>
      </c>
      <c r="E104" s="68">
        <v>28.09</v>
      </c>
      <c r="F104" s="68">
        <v>23.57</v>
      </c>
      <c r="G104" s="68">
        <v>28.28</v>
      </c>
      <c r="H104" s="68">
        <v>23.5</v>
      </c>
      <c r="I104" s="68">
        <v>29.79</v>
      </c>
      <c r="J104" s="68">
        <v>25.5</v>
      </c>
      <c r="K104" s="68">
        <v>29.92</v>
      </c>
      <c r="L104" s="68">
        <v>25.58</v>
      </c>
      <c r="M104" s="68">
        <v>28.9</v>
      </c>
      <c r="N104" s="75">
        <v>24.58</v>
      </c>
      <c r="P104" s="67">
        <v>79.484999999999999</v>
      </c>
      <c r="Q104" s="68">
        <v>79.484999999999999</v>
      </c>
      <c r="R104" s="68">
        <v>92.272999999999996</v>
      </c>
      <c r="S104" s="68">
        <v>79.484999999999999</v>
      </c>
      <c r="T104" s="68">
        <v>58.334000000000003</v>
      </c>
      <c r="U104" s="68">
        <v>63.222999999999999</v>
      </c>
      <c r="V104" s="68">
        <v>50.204999999999998</v>
      </c>
      <c r="W104" s="68">
        <v>15.211</v>
      </c>
      <c r="X104" s="68">
        <v>15.211</v>
      </c>
      <c r="Y104" s="75">
        <v>51.959000000000003</v>
      </c>
      <c r="AA104" s="67">
        <v>3.97</v>
      </c>
      <c r="AB104" s="68">
        <v>3.43</v>
      </c>
      <c r="AC104" s="68">
        <v>3.32</v>
      </c>
      <c r="AD104" s="68">
        <v>3.66</v>
      </c>
      <c r="AE104" s="68">
        <v>3.88</v>
      </c>
      <c r="AF104" s="68">
        <v>3.47</v>
      </c>
      <c r="AG104" s="68">
        <v>0.32168248268305116</v>
      </c>
      <c r="AI104" s="69">
        <f ca="1">VLOOKUP($A104,'Y2020H2 Annual_Prices-Nominal'!$A$4:$AM$33,28,0)</f>
        <v>3.5583333333333336</v>
      </c>
      <c r="AK104" s="70">
        <v>0</v>
      </c>
      <c r="AL104" s="71">
        <v>0</v>
      </c>
      <c r="AM104" s="72">
        <v>0</v>
      </c>
      <c r="AN104" s="73">
        <v>0</v>
      </c>
      <c r="AO104" s="74">
        <v>0</v>
      </c>
      <c r="AP104" s="75">
        <f ca="1">VLOOKUP($A104,'Y2020H2 Annual_Prices-Nominal'!$A$4:$AM$33,33,0)</f>
        <v>0</v>
      </c>
      <c r="AR104" s="67">
        <f t="shared" si="8"/>
        <v>8.6268221574344022</v>
      </c>
      <c r="AS104" s="68">
        <f t="shared" si="9"/>
        <v>8.0951008645533129</v>
      </c>
      <c r="AT104" s="68">
        <f t="shared" si="10"/>
        <v>8.1498559077809798</v>
      </c>
      <c r="AU104" s="68">
        <f t="shared" si="11"/>
        <v>7.677835051546392</v>
      </c>
      <c r="AV104" s="68">
        <f t="shared" si="12"/>
        <v>7.711340206185568</v>
      </c>
      <c r="AW104" s="75">
        <f t="shared" si="13"/>
        <v>7.8961748633879774</v>
      </c>
      <c r="AY104" s="97">
        <v>222.46091089829932</v>
      </c>
      <c r="AZ104" s="75">
        <v>44.48</v>
      </c>
      <c r="BB104" s="69">
        <f ca="1">VLOOKUP($A104,'Y2020H2 Annual_Prices-Nominal'!$A$4:$AZ$33,41,0)</f>
        <v>9.5567937047520228</v>
      </c>
      <c r="BD104" s="76">
        <f>VLOOKUP($A104,GDP!$A$8:$D$42,3,0)</f>
        <v>2.3865793514418657E-2</v>
      </c>
    </row>
    <row r="105" spans="1:56" ht="15" x14ac:dyDescent="0.25">
      <c r="A105" s="42">
        <f t="shared" si="14"/>
        <v>2029</v>
      </c>
      <c r="B105" s="63">
        <f t="shared" si="15"/>
        <v>47270</v>
      </c>
      <c r="C105" s="67">
        <v>34.020000000000003</v>
      </c>
      <c r="D105" s="68">
        <v>27.07</v>
      </c>
      <c r="E105" s="68">
        <v>31.2</v>
      </c>
      <c r="F105" s="68">
        <v>24.58</v>
      </c>
      <c r="G105" s="68">
        <v>31.51</v>
      </c>
      <c r="H105" s="68">
        <v>24.63</v>
      </c>
      <c r="I105" s="68">
        <v>33.1</v>
      </c>
      <c r="J105" s="68">
        <v>27.25</v>
      </c>
      <c r="K105" s="68">
        <v>33.19</v>
      </c>
      <c r="L105" s="68">
        <v>27.26</v>
      </c>
      <c r="M105" s="68">
        <v>32.17</v>
      </c>
      <c r="N105" s="75">
        <v>26.31</v>
      </c>
      <c r="P105" s="67">
        <v>79.712214241415396</v>
      </c>
      <c r="Q105" s="68">
        <v>79.712214241415396</v>
      </c>
      <c r="R105" s="68">
        <v>92.647304332937196</v>
      </c>
      <c r="S105" s="68">
        <v>79.712214241415396</v>
      </c>
      <c r="T105" s="68">
        <v>58.430067543831903</v>
      </c>
      <c r="U105" s="68">
        <v>63.340215506649002</v>
      </c>
      <c r="V105" s="68">
        <v>50.204040247201398</v>
      </c>
      <c r="W105" s="68">
        <v>15.2386431139546</v>
      </c>
      <c r="X105" s="68">
        <v>15.2386431139546</v>
      </c>
      <c r="Y105" s="75">
        <v>52.061251301646799</v>
      </c>
      <c r="AA105" s="67">
        <v>3.98</v>
      </c>
      <c r="AB105" s="68">
        <v>3.4</v>
      </c>
      <c r="AC105" s="68">
        <v>3.29</v>
      </c>
      <c r="AD105" s="68">
        <v>3.64</v>
      </c>
      <c r="AE105" s="68">
        <v>3.91</v>
      </c>
      <c r="AF105" s="68">
        <v>3.45</v>
      </c>
      <c r="AG105" s="68">
        <v>0.32168248268305116</v>
      </c>
      <c r="AI105" s="69">
        <f ca="1">VLOOKUP($A105,'Y2020H2 Annual_Prices-Nominal'!$A$4:$AM$33,28,0)</f>
        <v>3.5583333333333336</v>
      </c>
      <c r="AK105" s="70">
        <v>0</v>
      </c>
      <c r="AL105" s="71">
        <v>0</v>
      </c>
      <c r="AM105" s="72">
        <v>0</v>
      </c>
      <c r="AN105" s="73">
        <v>0</v>
      </c>
      <c r="AO105" s="74">
        <v>0</v>
      </c>
      <c r="AP105" s="75">
        <f ca="1">VLOOKUP($A105,'Y2020H2 Annual_Prices-Nominal'!$A$4:$AM$33,33,0)</f>
        <v>0</v>
      </c>
      <c r="AR105" s="67">
        <f t="shared" si="8"/>
        <v>10.005882352941178</v>
      </c>
      <c r="AS105" s="68">
        <f t="shared" si="9"/>
        <v>9.0434782608695645</v>
      </c>
      <c r="AT105" s="68">
        <f t="shared" si="10"/>
        <v>9.1333333333333329</v>
      </c>
      <c r="AU105" s="68">
        <f t="shared" si="11"/>
        <v>8.4654731457800505</v>
      </c>
      <c r="AV105" s="68">
        <f t="shared" si="12"/>
        <v>8.4884910485933496</v>
      </c>
      <c r="AW105" s="75">
        <f t="shared" si="13"/>
        <v>8.8379120879120876</v>
      </c>
      <c r="AY105" s="97">
        <v>222.46091089829932</v>
      </c>
      <c r="AZ105" s="75">
        <v>44.48</v>
      </c>
      <c r="BB105" s="69">
        <f ca="1">VLOOKUP($A105,'Y2020H2 Annual_Prices-Nominal'!$A$4:$AZ$33,41,0)</f>
        <v>9.5567937047520228</v>
      </c>
      <c r="BD105" s="76">
        <f>VLOOKUP($A105,GDP!$A$8:$D$42,3,0)</f>
        <v>2.3865793514418657E-2</v>
      </c>
    </row>
    <row r="106" spans="1:56" ht="15" x14ac:dyDescent="0.25">
      <c r="A106" s="42">
        <f t="shared" si="14"/>
        <v>2029</v>
      </c>
      <c r="B106" s="63">
        <f t="shared" si="15"/>
        <v>47300</v>
      </c>
      <c r="C106" s="67">
        <v>47.68</v>
      </c>
      <c r="D106" s="68">
        <v>32.06</v>
      </c>
      <c r="E106" s="68">
        <v>46.58</v>
      </c>
      <c r="F106" s="68">
        <v>31.25</v>
      </c>
      <c r="G106" s="68">
        <v>47.28</v>
      </c>
      <c r="H106" s="68">
        <v>31.55</v>
      </c>
      <c r="I106" s="68">
        <v>40.76</v>
      </c>
      <c r="J106" s="68">
        <v>28.72</v>
      </c>
      <c r="K106" s="68">
        <v>40.89</v>
      </c>
      <c r="L106" s="68">
        <v>28.75</v>
      </c>
      <c r="M106" s="68">
        <v>40.71</v>
      </c>
      <c r="N106" s="75">
        <v>27.97</v>
      </c>
      <c r="P106" s="67">
        <v>79.924999999999997</v>
      </c>
      <c r="Q106" s="68">
        <v>79.924999999999997</v>
      </c>
      <c r="R106" s="68">
        <v>92.998999999999995</v>
      </c>
      <c r="S106" s="68">
        <v>79.924999999999997</v>
      </c>
      <c r="T106" s="68">
        <v>58.52</v>
      </c>
      <c r="U106" s="68">
        <v>63.448</v>
      </c>
      <c r="V106" s="68">
        <v>50.296999999999997</v>
      </c>
      <c r="W106" s="68">
        <v>15.266</v>
      </c>
      <c r="X106" s="68">
        <v>15.266</v>
      </c>
      <c r="Y106" s="75">
        <v>52.158000000000001</v>
      </c>
      <c r="AA106" s="67">
        <v>4.09</v>
      </c>
      <c r="AB106" s="68">
        <v>3.48</v>
      </c>
      <c r="AC106" s="68">
        <v>3.36</v>
      </c>
      <c r="AD106" s="68">
        <v>3.71</v>
      </c>
      <c r="AE106" s="68">
        <v>4.0599999999999996</v>
      </c>
      <c r="AF106" s="68">
        <v>3.45</v>
      </c>
      <c r="AG106" s="68">
        <v>0.32168248268305116</v>
      </c>
      <c r="AI106" s="69">
        <f ca="1">VLOOKUP($A106,'Y2020H2 Annual_Prices-Nominal'!$A$4:$AM$33,28,0)</f>
        <v>3.5583333333333336</v>
      </c>
      <c r="AK106" s="70">
        <v>0</v>
      </c>
      <c r="AL106" s="71">
        <v>0</v>
      </c>
      <c r="AM106" s="72">
        <v>0</v>
      </c>
      <c r="AN106" s="73">
        <v>0</v>
      </c>
      <c r="AO106" s="74">
        <v>0</v>
      </c>
      <c r="AP106" s="75">
        <f ca="1">VLOOKUP($A106,'Y2020H2 Annual_Prices-Nominal'!$A$4:$AM$33,33,0)</f>
        <v>0</v>
      </c>
      <c r="AR106" s="67">
        <f t="shared" si="8"/>
        <v>13.701149425287356</v>
      </c>
      <c r="AS106" s="68">
        <f t="shared" si="9"/>
        <v>13.501449275362317</v>
      </c>
      <c r="AT106" s="68">
        <f t="shared" si="10"/>
        <v>13.704347826086956</v>
      </c>
      <c r="AU106" s="68">
        <f t="shared" si="11"/>
        <v>10.039408866995075</v>
      </c>
      <c r="AV106" s="68">
        <f t="shared" si="12"/>
        <v>10.071428571428573</v>
      </c>
      <c r="AW106" s="75">
        <f t="shared" si="13"/>
        <v>10.973045822102426</v>
      </c>
      <c r="AY106" s="97">
        <v>222.46091089829932</v>
      </c>
      <c r="AZ106" s="75">
        <v>44.48</v>
      </c>
      <c r="BB106" s="69">
        <f ca="1">VLOOKUP($A106,'Y2020H2 Annual_Prices-Nominal'!$A$4:$AZ$33,41,0)</f>
        <v>9.5567937047520228</v>
      </c>
      <c r="BD106" s="76">
        <f>VLOOKUP($A106,GDP!$A$8:$D$42,3,0)</f>
        <v>2.3865793514418657E-2</v>
      </c>
    </row>
    <row r="107" spans="1:56" ht="15" x14ac:dyDescent="0.25">
      <c r="A107" s="42">
        <f t="shared" si="14"/>
        <v>2029</v>
      </c>
      <c r="B107" s="63">
        <f t="shared" si="15"/>
        <v>47331</v>
      </c>
      <c r="C107" s="67">
        <v>44.44</v>
      </c>
      <c r="D107" s="68">
        <v>29.57</v>
      </c>
      <c r="E107" s="68">
        <v>44.17</v>
      </c>
      <c r="F107" s="68">
        <v>29.23</v>
      </c>
      <c r="G107" s="68">
        <v>44.31</v>
      </c>
      <c r="H107" s="68">
        <v>29.21</v>
      </c>
      <c r="I107" s="68">
        <v>49.73</v>
      </c>
      <c r="J107" s="68">
        <v>29.15</v>
      </c>
      <c r="K107" s="68">
        <v>50.19</v>
      </c>
      <c r="L107" s="68">
        <v>29.28</v>
      </c>
      <c r="M107" s="68">
        <v>49.08</v>
      </c>
      <c r="N107" s="75">
        <v>28.24</v>
      </c>
      <c r="P107" s="67">
        <v>80.138000000000005</v>
      </c>
      <c r="Q107" s="68">
        <v>80.138000000000005</v>
      </c>
      <c r="R107" s="68">
        <v>93.352000000000004</v>
      </c>
      <c r="S107" s="68">
        <v>80.138000000000005</v>
      </c>
      <c r="T107" s="68">
        <v>58.61</v>
      </c>
      <c r="U107" s="68">
        <v>63.555999999999997</v>
      </c>
      <c r="V107" s="68">
        <v>50.390999999999998</v>
      </c>
      <c r="W107" s="68">
        <v>15.292999999999999</v>
      </c>
      <c r="X107" s="68">
        <v>15.292999999999999</v>
      </c>
      <c r="Y107" s="75">
        <v>52.255000000000003</v>
      </c>
      <c r="AA107" s="67">
        <v>4.07</v>
      </c>
      <c r="AB107" s="68">
        <v>3.46</v>
      </c>
      <c r="AC107" s="68">
        <v>3.34</v>
      </c>
      <c r="AD107" s="68">
        <v>3.69</v>
      </c>
      <c r="AE107" s="68">
        <v>4.05</v>
      </c>
      <c r="AF107" s="68">
        <v>3.44</v>
      </c>
      <c r="AG107" s="68">
        <v>0.32168248268305116</v>
      </c>
      <c r="AI107" s="69">
        <f ca="1">VLOOKUP($A107,'Y2020H2 Annual_Prices-Nominal'!$A$4:$AM$33,28,0)</f>
        <v>3.5583333333333336</v>
      </c>
      <c r="AK107" s="70">
        <v>0</v>
      </c>
      <c r="AL107" s="71">
        <v>0</v>
      </c>
      <c r="AM107" s="72">
        <v>0</v>
      </c>
      <c r="AN107" s="73">
        <v>0</v>
      </c>
      <c r="AO107" s="74">
        <v>0</v>
      </c>
      <c r="AP107" s="75">
        <f ca="1">VLOOKUP($A107,'Y2020H2 Annual_Prices-Nominal'!$A$4:$AM$33,33,0)</f>
        <v>0</v>
      </c>
      <c r="AR107" s="67">
        <f t="shared" si="8"/>
        <v>12.84393063583815</v>
      </c>
      <c r="AS107" s="68">
        <f t="shared" si="9"/>
        <v>12.840116279069768</v>
      </c>
      <c r="AT107" s="68">
        <f t="shared" si="10"/>
        <v>12.880813953488373</v>
      </c>
      <c r="AU107" s="68">
        <f t="shared" si="11"/>
        <v>12.279012345679012</v>
      </c>
      <c r="AV107" s="68">
        <f t="shared" si="12"/>
        <v>12.392592592592592</v>
      </c>
      <c r="AW107" s="75">
        <f t="shared" si="13"/>
        <v>13.300813008130081</v>
      </c>
      <c r="AY107" s="97">
        <v>222.46091089829932</v>
      </c>
      <c r="AZ107" s="75">
        <v>44.48</v>
      </c>
      <c r="BB107" s="69">
        <f ca="1">VLOOKUP($A107,'Y2020H2 Annual_Prices-Nominal'!$A$4:$AZ$33,41,0)</f>
        <v>9.5567937047520228</v>
      </c>
      <c r="BD107" s="76">
        <f>VLOOKUP($A107,GDP!$A$8:$D$42,3,0)</f>
        <v>2.3865793514418657E-2</v>
      </c>
    </row>
    <row r="108" spans="1:56" ht="15" x14ac:dyDescent="0.25">
      <c r="A108" s="42">
        <f t="shared" si="14"/>
        <v>2029</v>
      </c>
      <c r="B108" s="63">
        <f t="shared" si="15"/>
        <v>47362</v>
      </c>
      <c r="C108" s="67">
        <v>35.22</v>
      </c>
      <c r="D108" s="68">
        <v>26.57</v>
      </c>
      <c r="E108" s="68">
        <v>33.9</v>
      </c>
      <c r="F108" s="68">
        <v>26.02</v>
      </c>
      <c r="G108" s="68">
        <v>34.08</v>
      </c>
      <c r="H108" s="68">
        <v>25.96</v>
      </c>
      <c r="I108" s="68">
        <v>34.229999999999997</v>
      </c>
      <c r="J108" s="68">
        <v>27.51</v>
      </c>
      <c r="K108" s="68">
        <v>34.99</v>
      </c>
      <c r="L108" s="68">
        <v>27.82</v>
      </c>
      <c r="M108" s="68">
        <v>34.08</v>
      </c>
      <c r="N108" s="75">
        <v>26.85</v>
      </c>
      <c r="P108" s="67">
        <v>80.352000000000004</v>
      </c>
      <c r="Q108" s="68">
        <v>80.352000000000004</v>
      </c>
      <c r="R108" s="68">
        <v>93.706000000000003</v>
      </c>
      <c r="S108" s="68">
        <v>80.352000000000004</v>
      </c>
      <c r="T108" s="68">
        <v>58.7</v>
      </c>
      <c r="U108" s="68">
        <v>63.664000000000001</v>
      </c>
      <c r="V108" s="68">
        <v>50.484999999999999</v>
      </c>
      <c r="W108" s="68">
        <v>15.321</v>
      </c>
      <c r="X108" s="68">
        <v>15.321</v>
      </c>
      <c r="Y108" s="75">
        <v>52.351999999999997</v>
      </c>
      <c r="AA108" s="67">
        <v>4.01</v>
      </c>
      <c r="AB108" s="68">
        <v>3.19</v>
      </c>
      <c r="AC108" s="68">
        <v>3.08</v>
      </c>
      <c r="AD108" s="68">
        <v>3.42</v>
      </c>
      <c r="AE108" s="68">
        <v>3.91</v>
      </c>
      <c r="AF108" s="68">
        <v>3.49</v>
      </c>
      <c r="AG108" s="68">
        <v>0.32168248268305116</v>
      </c>
      <c r="AI108" s="69">
        <f ca="1">VLOOKUP($A108,'Y2020H2 Annual_Prices-Nominal'!$A$4:$AM$33,28,0)</f>
        <v>3.5583333333333336</v>
      </c>
      <c r="AK108" s="70">
        <v>0</v>
      </c>
      <c r="AL108" s="71">
        <v>0</v>
      </c>
      <c r="AM108" s="72">
        <v>0</v>
      </c>
      <c r="AN108" s="73">
        <v>0</v>
      </c>
      <c r="AO108" s="74">
        <v>0</v>
      </c>
      <c r="AP108" s="75">
        <f ca="1">VLOOKUP($A108,'Y2020H2 Annual_Prices-Nominal'!$A$4:$AM$33,33,0)</f>
        <v>0</v>
      </c>
      <c r="AR108" s="67">
        <f t="shared" si="8"/>
        <v>11.040752351097179</v>
      </c>
      <c r="AS108" s="68">
        <f t="shared" si="9"/>
        <v>9.7134670487106014</v>
      </c>
      <c r="AT108" s="68">
        <f t="shared" si="10"/>
        <v>9.7650429799426917</v>
      </c>
      <c r="AU108" s="68">
        <f t="shared" si="11"/>
        <v>8.7544757033248075</v>
      </c>
      <c r="AV108" s="68">
        <f t="shared" si="12"/>
        <v>8.9488491048593346</v>
      </c>
      <c r="AW108" s="75">
        <f t="shared" si="13"/>
        <v>9.9649122807017534</v>
      </c>
      <c r="AY108" s="97">
        <v>222.46091089829932</v>
      </c>
      <c r="AZ108" s="75">
        <v>44.48</v>
      </c>
      <c r="BB108" s="69">
        <f ca="1">VLOOKUP($A108,'Y2020H2 Annual_Prices-Nominal'!$A$4:$AZ$33,41,0)</f>
        <v>9.5567937047520228</v>
      </c>
      <c r="BD108" s="76">
        <f>VLOOKUP($A108,GDP!$A$8:$D$42,3,0)</f>
        <v>2.3865793514418657E-2</v>
      </c>
    </row>
    <row r="109" spans="1:56" ht="15" x14ac:dyDescent="0.25">
      <c r="A109" s="42">
        <f t="shared" si="14"/>
        <v>2029</v>
      </c>
      <c r="B109" s="63">
        <f t="shared" si="15"/>
        <v>47392</v>
      </c>
      <c r="C109" s="67">
        <v>29.47</v>
      </c>
      <c r="D109" s="68">
        <v>24.87</v>
      </c>
      <c r="E109" s="68">
        <v>28.05</v>
      </c>
      <c r="F109" s="68">
        <v>22.85</v>
      </c>
      <c r="G109" s="68">
        <v>28.1</v>
      </c>
      <c r="H109" s="68">
        <v>22.68</v>
      </c>
      <c r="I109" s="68">
        <v>30.35</v>
      </c>
      <c r="J109" s="68">
        <v>23.39</v>
      </c>
      <c r="K109" s="68">
        <v>30.53</v>
      </c>
      <c r="L109" s="68">
        <v>23.46</v>
      </c>
      <c r="M109" s="68">
        <v>29.36</v>
      </c>
      <c r="N109" s="75">
        <v>22.48</v>
      </c>
      <c r="P109" s="67">
        <v>80.566999999999993</v>
      </c>
      <c r="Q109" s="68">
        <v>80.566999999999993</v>
      </c>
      <c r="R109" s="68">
        <v>94.061999999999998</v>
      </c>
      <c r="S109" s="68">
        <v>80.566999999999993</v>
      </c>
      <c r="T109" s="68">
        <v>58.790999999999997</v>
      </c>
      <c r="U109" s="68">
        <v>63.773000000000003</v>
      </c>
      <c r="V109" s="68">
        <v>50.579000000000001</v>
      </c>
      <c r="W109" s="68">
        <v>15.349</v>
      </c>
      <c r="X109" s="68">
        <v>15.349</v>
      </c>
      <c r="Y109" s="75">
        <v>52.45</v>
      </c>
      <c r="AA109" s="67">
        <v>4.07</v>
      </c>
      <c r="AB109" s="68">
        <v>3.33</v>
      </c>
      <c r="AC109" s="68">
        <v>3.22</v>
      </c>
      <c r="AD109" s="68">
        <v>3.56</v>
      </c>
      <c r="AE109" s="68">
        <v>4</v>
      </c>
      <c r="AF109" s="68">
        <v>3.66</v>
      </c>
      <c r="AG109" s="68">
        <v>0.32168248268305116</v>
      </c>
      <c r="AI109" s="69">
        <f ca="1">VLOOKUP($A109,'Y2020H2 Annual_Prices-Nominal'!$A$4:$AM$33,28,0)</f>
        <v>3.5583333333333336</v>
      </c>
      <c r="AK109" s="70">
        <v>0</v>
      </c>
      <c r="AL109" s="71">
        <v>0</v>
      </c>
      <c r="AM109" s="72">
        <v>0</v>
      </c>
      <c r="AN109" s="73">
        <v>0</v>
      </c>
      <c r="AO109" s="74">
        <v>0</v>
      </c>
      <c r="AP109" s="75">
        <f ca="1">VLOOKUP($A109,'Y2020H2 Annual_Prices-Nominal'!$A$4:$AM$33,33,0)</f>
        <v>0</v>
      </c>
      <c r="AR109" s="67">
        <f t="shared" si="8"/>
        <v>8.8498498498498499</v>
      </c>
      <c r="AS109" s="68">
        <f t="shared" si="9"/>
        <v>7.6639344262295079</v>
      </c>
      <c r="AT109" s="68">
        <f t="shared" si="10"/>
        <v>7.6775956284153004</v>
      </c>
      <c r="AU109" s="68">
        <f t="shared" si="11"/>
        <v>7.5875000000000004</v>
      </c>
      <c r="AV109" s="68">
        <f t="shared" si="12"/>
        <v>7.6325000000000003</v>
      </c>
      <c r="AW109" s="75">
        <f t="shared" si="13"/>
        <v>8.2471910112359552</v>
      </c>
      <c r="AY109" s="97">
        <v>222.46091089829932</v>
      </c>
      <c r="AZ109" s="75">
        <v>44.48</v>
      </c>
      <c r="BB109" s="69">
        <f ca="1">VLOOKUP($A109,'Y2020H2 Annual_Prices-Nominal'!$A$4:$AZ$33,41,0)</f>
        <v>9.5567937047520228</v>
      </c>
      <c r="BD109" s="76">
        <f>VLOOKUP($A109,GDP!$A$8:$D$42,3,0)</f>
        <v>2.3865793514418657E-2</v>
      </c>
    </row>
    <row r="110" spans="1:56" ht="15" x14ac:dyDescent="0.25">
      <c r="A110" s="42">
        <f t="shared" si="14"/>
        <v>2029</v>
      </c>
      <c r="B110" s="63">
        <f t="shared" si="15"/>
        <v>47423</v>
      </c>
      <c r="C110" s="67">
        <v>31.3</v>
      </c>
      <c r="D110" s="68">
        <v>28.11</v>
      </c>
      <c r="E110" s="68">
        <v>29.15</v>
      </c>
      <c r="F110" s="68">
        <v>25.21</v>
      </c>
      <c r="G110" s="68">
        <v>29.29</v>
      </c>
      <c r="H110" s="68">
        <v>25</v>
      </c>
      <c r="I110" s="68">
        <v>30.91</v>
      </c>
      <c r="J110" s="68">
        <v>26.35</v>
      </c>
      <c r="K110" s="68">
        <v>30.99</v>
      </c>
      <c r="L110" s="68">
        <v>26.38</v>
      </c>
      <c r="M110" s="68">
        <v>29.99</v>
      </c>
      <c r="N110" s="75">
        <v>25.43</v>
      </c>
      <c r="P110" s="67">
        <v>80.781999999999996</v>
      </c>
      <c r="Q110" s="68">
        <v>80.781999999999996</v>
      </c>
      <c r="R110" s="68">
        <v>94.418999999999997</v>
      </c>
      <c r="S110" s="68">
        <v>80.781999999999996</v>
      </c>
      <c r="T110" s="68">
        <v>58.881999999999998</v>
      </c>
      <c r="U110" s="68">
        <v>63.881999999999998</v>
      </c>
      <c r="V110" s="68">
        <v>50.673000000000002</v>
      </c>
      <c r="W110" s="68">
        <v>15.377000000000001</v>
      </c>
      <c r="X110" s="68">
        <v>15.377000000000001</v>
      </c>
      <c r="Y110" s="75">
        <v>52.548000000000002</v>
      </c>
      <c r="AA110" s="67">
        <v>4.33</v>
      </c>
      <c r="AB110" s="68">
        <v>3.75</v>
      </c>
      <c r="AC110" s="68">
        <v>3.63</v>
      </c>
      <c r="AD110" s="68">
        <v>4.07</v>
      </c>
      <c r="AE110" s="68">
        <v>4.26</v>
      </c>
      <c r="AF110" s="68">
        <v>3.93</v>
      </c>
      <c r="AG110" s="68">
        <v>0.32168248268305116</v>
      </c>
      <c r="AI110" s="69">
        <f ca="1">VLOOKUP($A110,'Y2020H2 Annual_Prices-Nominal'!$A$4:$AM$33,28,0)</f>
        <v>3.5583333333333336</v>
      </c>
      <c r="AK110" s="70">
        <v>0</v>
      </c>
      <c r="AL110" s="71">
        <v>0</v>
      </c>
      <c r="AM110" s="72">
        <v>0</v>
      </c>
      <c r="AN110" s="73">
        <v>0</v>
      </c>
      <c r="AO110" s="74">
        <v>0</v>
      </c>
      <c r="AP110" s="75">
        <f ca="1">VLOOKUP($A110,'Y2020H2 Annual_Prices-Nominal'!$A$4:$AM$33,33,0)</f>
        <v>0</v>
      </c>
      <c r="AR110" s="67">
        <f t="shared" si="8"/>
        <v>8.3466666666666676</v>
      </c>
      <c r="AS110" s="68">
        <f t="shared" si="9"/>
        <v>7.4173027989821874</v>
      </c>
      <c r="AT110" s="68">
        <f t="shared" si="10"/>
        <v>7.452926208651399</v>
      </c>
      <c r="AU110" s="68">
        <f t="shared" si="11"/>
        <v>7.255868544600939</v>
      </c>
      <c r="AV110" s="68">
        <f t="shared" si="12"/>
        <v>7.274647887323944</v>
      </c>
      <c r="AW110" s="75">
        <f t="shared" si="13"/>
        <v>7.3685503685503679</v>
      </c>
      <c r="AY110" s="97">
        <v>222.46091089829932</v>
      </c>
      <c r="AZ110" s="75">
        <v>44.48</v>
      </c>
      <c r="BB110" s="69">
        <f ca="1">VLOOKUP($A110,'Y2020H2 Annual_Prices-Nominal'!$A$4:$AZ$33,41,0)</f>
        <v>9.5567937047520228</v>
      </c>
      <c r="BD110" s="76">
        <f>VLOOKUP($A110,GDP!$A$8:$D$42,3,0)</f>
        <v>2.3865793514418657E-2</v>
      </c>
    </row>
    <row r="111" spans="1:56" ht="15" x14ac:dyDescent="0.25">
      <c r="A111" s="42">
        <f t="shared" si="14"/>
        <v>2029</v>
      </c>
      <c r="B111" s="63">
        <f t="shared" si="15"/>
        <v>47453</v>
      </c>
      <c r="C111" s="67">
        <v>34.270000000000003</v>
      </c>
      <c r="D111" s="68">
        <v>30.19</v>
      </c>
      <c r="E111" s="68">
        <v>31.18</v>
      </c>
      <c r="F111" s="68">
        <v>26.91</v>
      </c>
      <c r="G111" s="68">
        <v>31.34</v>
      </c>
      <c r="H111" s="68">
        <v>26.76</v>
      </c>
      <c r="I111" s="68">
        <v>32.78</v>
      </c>
      <c r="J111" s="68">
        <v>29.6</v>
      </c>
      <c r="K111" s="68">
        <v>32.85</v>
      </c>
      <c r="L111" s="68">
        <v>29.62</v>
      </c>
      <c r="M111" s="68">
        <v>31.83</v>
      </c>
      <c r="N111" s="75">
        <v>28.64</v>
      </c>
      <c r="P111" s="67">
        <v>80.998000000000005</v>
      </c>
      <c r="Q111" s="68">
        <v>80.998000000000005</v>
      </c>
      <c r="R111" s="68">
        <v>94.777000000000001</v>
      </c>
      <c r="S111" s="68">
        <v>80.998000000000005</v>
      </c>
      <c r="T111" s="68">
        <v>58.972999999999999</v>
      </c>
      <c r="U111" s="68">
        <v>63.991</v>
      </c>
      <c r="V111" s="68">
        <v>50.767000000000003</v>
      </c>
      <c r="W111" s="68">
        <v>15.404999999999999</v>
      </c>
      <c r="X111" s="68">
        <v>15.404999999999999</v>
      </c>
      <c r="Y111" s="75">
        <v>52.646000000000001</v>
      </c>
      <c r="AA111" s="67">
        <v>4.49</v>
      </c>
      <c r="AB111" s="68">
        <v>4.0999999999999996</v>
      </c>
      <c r="AC111" s="68">
        <v>3.92</v>
      </c>
      <c r="AD111" s="68">
        <v>4.42</v>
      </c>
      <c r="AE111" s="68">
        <v>4.43</v>
      </c>
      <c r="AF111" s="68">
        <v>4.1399999999999997</v>
      </c>
      <c r="AG111" s="68">
        <v>0.32168248268305116</v>
      </c>
      <c r="AI111" s="69">
        <f ca="1">VLOOKUP($A111,'Y2020H2 Annual_Prices-Nominal'!$A$4:$AM$33,28,0)</f>
        <v>3.5583333333333336</v>
      </c>
      <c r="AK111" s="70">
        <v>0</v>
      </c>
      <c r="AL111" s="71">
        <v>0</v>
      </c>
      <c r="AM111" s="72">
        <v>0</v>
      </c>
      <c r="AN111" s="73">
        <v>0</v>
      </c>
      <c r="AO111" s="74">
        <v>0</v>
      </c>
      <c r="AP111" s="75">
        <f ca="1">VLOOKUP($A111,'Y2020H2 Annual_Prices-Nominal'!$A$4:$AM$33,33,0)</f>
        <v>0</v>
      </c>
      <c r="AR111" s="67">
        <f t="shared" si="8"/>
        <v>8.3585365853658544</v>
      </c>
      <c r="AS111" s="68">
        <f t="shared" si="9"/>
        <v>7.5314009661835755</v>
      </c>
      <c r="AT111" s="68">
        <f t="shared" si="10"/>
        <v>7.5700483091787447</v>
      </c>
      <c r="AU111" s="68">
        <f t="shared" si="11"/>
        <v>7.3995485327313775</v>
      </c>
      <c r="AV111" s="68">
        <f t="shared" si="12"/>
        <v>7.4153498871331838</v>
      </c>
      <c r="AW111" s="75">
        <f t="shared" si="13"/>
        <v>7.2013574660633486</v>
      </c>
      <c r="AY111" s="97">
        <v>222.46091089829932</v>
      </c>
      <c r="AZ111" s="75">
        <v>44.48</v>
      </c>
      <c r="BB111" s="69">
        <f ca="1">VLOOKUP($A111,'Y2020H2 Annual_Prices-Nominal'!$A$4:$AZ$33,41,0)</f>
        <v>9.5567937047520228</v>
      </c>
      <c r="BD111" s="76">
        <f>VLOOKUP($A111,GDP!$A$8:$D$42,3,0)</f>
        <v>2.3865793514418657E-2</v>
      </c>
    </row>
    <row r="112" spans="1:56" ht="15" x14ac:dyDescent="0.25">
      <c r="A112" s="42">
        <f t="shared" si="14"/>
        <v>2030</v>
      </c>
      <c r="B112" s="63">
        <f t="shared" si="15"/>
        <v>47484</v>
      </c>
      <c r="C112" s="67">
        <v>38.869999999999997</v>
      </c>
      <c r="D112" s="68">
        <v>33.36</v>
      </c>
      <c r="E112" s="68">
        <v>32.909999999999997</v>
      </c>
      <c r="F112" s="68">
        <v>28.35</v>
      </c>
      <c r="G112" s="68">
        <v>33.130000000000003</v>
      </c>
      <c r="H112" s="68">
        <v>28.18</v>
      </c>
      <c r="I112" s="68">
        <v>33.67</v>
      </c>
      <c r="J112" s="68">
        <v>29.68</v>
      </c>
      <c r="K112" s="68">
        <v>33.93</v>
      </c>
      <c r="L112" s="68">
        <v>29.79</v>
      </c>
      <c r="M112" s="68">
        <v>32.68</v>
      </c>
      <c r="N112" s="75">
        <v>28.7</v>
      </c>
      <c r="P112" s="67">
        <v>81.213999999999999</v>
      </c>
      <c r="Q112" s="68">
        <v>81.213999999999999</v>
      </c>
      <c r="R112" s="68">
        <v>95.137</v>
      </c>
      <c r="S112" s="68">
        <v>81.213999999999999</v>
      </c>
      <c r="T112" s="68">
        <v>59.064</v>
      </c>
      <c r="U112" s="68">
        <v>64.099999999999994</v>
      </c>
      <c r="V112" s="68">
        <v>50.860999999999997</v>
      </c>
      <c r="W112" s="68">
        <v>15.433</v>
      </c>
      <c r="X112" s="68">
        <v>15.433</v>
      </c>
      <c r="Y112" s="75">
        <v>52.744</v>
      </c>
      <c r="AA112" s="67">
        <v>4.7300000000000004</v>
      </c>
      <c r="AB112" s="68">
        <v>4.38</v>
      </c>
      <c r="AC112" s="68">
        <v>4.05</v>
      </c>
      <c r="AD112" s="68">
        <v>4.7</v>
      </c>
      <c r="AE112" s="68">
        <v>4.6500000000000004</v>
      </c>
      <c r="AF112" s="68">
        <v>4.4000000000000004</v>
      </c>
      <c r="AG112" s="68">
        <v>0.32810384615120552</v>
      </c>
      <c r="AI112" s="69">
        <f ca="1">VLOOKUP($A112,'Y2020H2 Annual_Prices-Nominal'!$A$4:$AM$33,28,0)</f>
        <v>3.4649999999999999</v>
      </c>
      <c r="AK112" s="70">
        <v>0</v>
      </c>
      <c r="AL112" s="71">
        <v>0</v>
      </c>
      <c r="AM112" s="72">
        <v>0</v>
      </c>
      <c r="AN112" s="73">
        <v>0</v>
      </c>
      <c r="AO112" s="74">
        <v>0</v>
      </c>
      <c r="AP112" s="75">
        <f ca="1">VLOOKUP($A112,'Y2020H2 Annual_Prices-Nominal'!$A$4:$AM$33,33,0)</f>
        <v>0</v>
      </c>
      <c r="AR112" s="67">
        <f t="shared" si="8"/>
        <v>8.8744292237442917</v>
      </c>
      <c r="AS112" s="68">
        <f t="shared" si="9"/>
        <v>7.4795454545454536</v>
      </c>
      <c r="AT112" s="68">
        <f t="shared" si="10"/>
        <v>7.5295454545454543</v>
      </c>
      <c r="AU112" s="68">
        <f t="shared" si="11"/>
        <v>7.2408602150537629</v>
      </c>
      <c r="AV112" s="68">
        <f t="shared" si="12"/>
        <v>7.2967741935483863</v>
      </c>
      <c r="AW112" s="75">
        <f t="shared" si="13"/>
        <v>6.9531914893617017</v>
      </c>
      <c r="AY112" s="97">
        <v>226.92476195912855</v>
      </c>
      <c r="AZ112" s="75">
        <v>53.245000000000005</v>
      </c>
      <c r="BB112" s="69">
        <f ca="1">VLOOKUP($A112,'Y2020H2 Annual_Prices-Nominal'!$A$4:$AZ$33,41,0)</f>
        <v>9.7321846392744487</v>
      </c>
      <c r="BD112" s="76">
        <f>VLOOKUP($A112,GDP!$A$8:$D$42,3,0)</f>
        <v>2.3317931007328929E-2</v>
      </c>
    </row>
    <row r="113" spans="1:56" ht="15" x14ac:dyDescent="0.25">
      <c r="A113" s="42">
        <f t="shared" si="14"/>
        <v>2030</v>
      </c>
      <c r="B113" s="63">
        <f t="shared" si="15"/>
        <v>47515</v>
      </c>
      <c r="C113" s="67">
        <v>34.479999999999997</v>
      </c>
      <c r="D113" s="68">
        <v>31.73</v>
      </c>
      <c r="E113" s="68">
        <v>30.58</v>
      </c>
      <c r="F113" s="68">
        <v>28.19</v>
      </c>
      <c r="G113" s="68">
        <v>30.66</v>
      </c>
      <c r="H113" s="68">
        <v>28.03</v>
      </c>
      <c r="I113" s="68">
        <v>33.21</v>
      </c>
      <c r="J113" s="68">
        <v>27.09</v>
      </c>
      <c r="K113" s="68">
        <v>33.270000000000003</v>
      </c>
      <c r="L113" s="68">
        <v>27.09</v>
      </c>
      <c r="M113" s="68">
        <v>32.18</v>
      </c>
      <c r="N113" s="75">
        <v>26.12</v>
      </c>
      <c r="P113" s="67">
        <v>81.430999999999997</v>
      </c>
      <c r="Q113" s="68">
        <v>81.430999999999997</v>
      </c>
      <c r="R113" s="68">
        <v>95.498000000000005</v>
      </c>
      <c r="S113" s="68">
        <v>81.430999999999997</v>
      </c>
      <c r="T113" s="68">
        <v>59.155000000000001</v>
      </c>
      <c r="U113" s="68">
        <v>64.209000000000003</v>
      </c>
      <c r="V113" s="68">
        <v>50.956000000000003</v>
      </c>
      <c r="W113" s="68">
        <v>15.461</v>
      </c>
      <c r="X113" s="68">
        <v>15.461</v>
      </c>
      <c r="Y113" s="75">
        <v>52.841999999999999</v>
      </c>
      <c r="AA113" s="67">
        <v>4.62</v>
      </c>
      <c r="AB113" s="68">
        <v>4.1500000000000004</v>
      </c>
      <c r="AC113" s="68">
        <v>3.9</v>
      </c>
      <c r="AD113" s="68">
        <v>4.47</v>
      </c>
      <c r="AE113" s="68">
        <v>4.57</v>
      </c>
      <c r="AF113" s="68">
        <v>4.29</v>
      </c>
      <c r="AG113" s="68">
        <v>0.32810384615120552</v>
      </c>
      <c r="AI113" s="69">
        <f ca="1">VLOOKUP($A113,'Y2020H2 Annual_Prices-Nominal'!$A$4:$AM$33,28,0)</f>
        <v>3.4649999999999999</v>
      </c>
      <c r="AK113" s="70">
        <v>0</v>
      </c>
      <c r="AL113" s="71">
        <v>0</v>
      </c>
      <c r="AM113" s="72">
        <v>0</v>
      </c>
      <c r="AN113" s="73">
        <v>0</v>
      </c>
      <c r="AO113" s="74">
        <v>0</v>
      </c>
      <c r="AP113" s="75">
        <f ca="1">VLOOKUP($A113,'Y2020H2 Annual_Prices-Nominal'!$A$4:$AM$33,33,0)</f>
        <v>0</v>
      </c>
      <c r="AR113" s="67">
        <f t="shared" si="8"/>
        <v>8.3084337349397579</v>
      </c>
      <c r="AS113" s="68">
        <f t="shared" si="9"/>
        <v>7.1282051282051277</v>
      </c>
      <c r="AT113" s="68">
        <f t="shared" si="10"/>
        <v>7.1468531468531467</v>
      </c>
      <c r="AU113" s="68">
        <f t="shared" si="11"/>
        <v>7.2669584245076582</v>
      </c>
      <c r="AV113" s="68">
        <f t="shared" si="12"/>
        <v>7.2800875273522978</v>
      </c>
      <c r="AW113" s="75">
        <f t="shared" si="13"/>
        <v>7.1991051454138706</v>
      </c>
      <c r="AY113" s="97">
        <v>226.92476195912855</v>
      </c>
      <c r="AZ113" s="75">
        <v>53.245000000000005</v>
      </c>
      <c r="BB113" s="69">
        <f ca="1">VLOOKUP($A113,'Y2020H2 Annual_Prices-Nominal'!$A$4:$AZ$33,41,0)</f>
        <v>9.7321846392744487</v>
      </c>
      <c r="BD113" s="76">
        <f>VLOOKUP($A113,GDP!$A$8:$D$42,3,0)</f>
        <v>2.3317931007328929E-2</v>
      </c>
    </row>
    <row r="114" spans="1:56" ht="15" x14ac:dyDescent="0.25">
      <c r="A114" s="42">
        <f t="shared" si="14"/>
        <v>2030</v>
      </c>
      <c r="B114" s="63">
        <f t="shared" si="15"/>
        <v>47543</v>
      </c>
      <c r="C114" s="67">
        <v>31.17</v>
      </c>
      <c r="D114" s="68">
        <v>28.11</v>
      </c>
      <c r="E114" s="68">
        <v>27.74</v>
      </c>
      <c r="F114" s="68">
        <v>24.54</v>
      </c>
      <c r="G114" s="68">
        <v>27.7</v>
      </c>
      <c r="H114" s="68">
        <v>24.4</v>
      </c>
      <c r="I114" s="68">
        <v>31.05</v>
      </c>
      <c r="J114" s="68">
        <v>24.78</v>
      </c>
      <c r="K114" s="68">
        <v>31.2</v>
      </c>
      <c r="L114" s="68">
        <v>24.79</v>
      </c>
      <c r="M114" s="68">
        <v>30.04</v>
      </c>
      <c r="N114" s="75">
        <v>23.84</v>
      </c>
      <c r="P114" s="67">
        <v>81.647999999999996</v>
      </c>
      <c r="Q114" s="68">
        <v>81.647999999999996</v>
      </c>
      <c r="R114" s="68">
        <v>95.86</v>
      </c>
      <c r="S114" s="68">
        <v>81.647999999999996</v>
      </c>
      <c r="T114" s="68">
        <v>59.246000000000002</v>
      </c>
      <c r="U114" s="68">
        <v>64.317999999999998</v>
      </c>
      <c r="V114" s="68">
        <v>51.051000000000002</v>
      </c>
      <c r="W114" s="68">
        <v>15.489000000000001</v>
      </c>
      <c r="X114" s="68">
        <v>15.489000000000001</v>
      </c>
      <c r="Y114" s="75">
        <v>52.941000000000003</v>
      </c>
      <c r="AA114" s="67">
        <v>4.3499999999999996</v>
      </c>
      <c r="AB114" s="68">
        <v>3.64</v>
      </c>
      <c r="AC114" s="68">
        <v>3.46</v>
      </c>
      <c r="AD114" s="68">
        <v>3.95</v>
      </c>
      <c r="AE114" s="68">
        <v>4.25</v>
      </c>
      <c r="AF114" s="68">
        <v>3.93</v>
      </c>
      <c r="AG114" s="68">
        <v>0.32810384615120552</v>
      </c>
      <c r="AI114" s="69">
        <f ca="1">VLOOKUP($A114,'Y2020H2 Annual_Prices-Nominal'!$A$4:$AM$33,28,0)</f>
        <v>3.4649999999999999</v>
      </c>
      <c r="AK114" s="70">
        <v>0</v>
      </c>
      <c r="AL114" s="71">
        <v>0</v>
      </c>
      <c r="AM114" s="72">
        <v>0</v>
      </c>
      <c r="AN114" s="73">
        <v>0</v>
      </c>
      <c r="AO114" s="74">
        <v>0</v>
      </c>
      <c r="AP114" s="75">
        <f ca="1">VLOOKUP($A114,'Y2020H2 Annual_Prices-Nominal'!$A$4:$AM$33,33,0)</f>
        <v>0</v>
      </c>
      <c r="AR114" s="67">
        <f t="shared" si="8"/>
        <v>8.5631868131868139</v>
      </c>
      <c r="AS114" s="68">
        <f t="shared" si="9"/>
        <v>7.0585241730279895</v>
      </c>
      <c r="AT114" s="68">
        <f t="shared" si="10"/>
        <v>7.0483460559796436</v>
      </c>
      <c r="AU114" s="68">
        <f t="shared" si="11"/>
        <v>7.3058823529411763</v>
      </c>
      <c r="AV114" s="68">
        <f t="shared" si="12"/>
        <v>7.341176470588235</v>
      </c>
      <c r="AW114" s="75">
        <f t="shared" si="13"/>
        <v>7.6050632911392402</v>
      </c>
      <c r="AY114" s="97">
        <v>226.92476195912855</v>
      </c>
      <c r="AZ114" s="75">
        <v>53.245000000000005</v>
      </c>
      <c r="BB114" s="69">
        <f ca="1">VLOOKUP($A114,'Y2020H2 Annual_Prices-Nominal'!$A$4:$AZ$33,41,0)</f>
        <v>9.7321846392744487</v>
      </c>
      <c r="BD114" s="76">
        <f>VLOOKUP($A114,GDP!$A$8:$D$42,3,0)</f>
        <v>2.3317931007328929E-2</v>
      </c>
    </row>
    <row r="115" spans="1:56" ht="15" x14ac:dyDescent="0.25">
      <c r="A115" s="42">
        <f t="shared" si="14"/>
        <v>2030</v>
      </c>
      <c r="B115" s="63">
        <f t="shared" si="15"/>
        <v>47574</v>
      </c>
      <c r="C115" s="67">
        <v>28.73</v>
      </c>
      <c r="D115" s="68">
        <v>25.9</v>
      </c>
      <c r="E115" s="68">
        <v>26.86</v>
      </c>
      <c r="F115" s="68">
        <v>23.35</v>
      </c>
      <c r="G115" s="68">
        <v>26.84</v>
      </c>
      <c r="H115" s="68">
        <v>23.15</v>
      </c>
      <c r="I115" s="68">
        <v>28.99</v>
      </c>
      <c r="J115" s="68">
        <v>21.56</v>
      </c>
      <c r="K115" s="68">
        <v>29.48</v>
      </c>
      <c r="L115" s="68">
        <v>21.7</v>
      </c>
      <c r="M115" s="68">
        <v>28.01</v>
      </c>
      <c r="N115" s="75">
        <v>20.65</v>
      </c>
      <c r="P115" s="67">
        <v>81.866</v>
      </c>
      <c r="Q115" s="68">
        <v>81.866</v>
      </c>
      <c r="R115" s="68">
        <v>96.224000000000004</v>
      </c>
      <c r="S115" s="68">
        <v>81.866</v>
      </c>
      <c r="T115" s="68">
        <v>59.337000000000003</v>
      </c>
      <c r="U115" s="68">
        <v>64.427999999999997</v>
      </c>
      <c r="V115" s="68">
        <v>51.146000000000001</v>
      </c>
      <c r="W115" s="68">
        <v>15.516999999999999</v>
      </c>
      <c r="X115" s="68">
        <v>15.516999999999999</v>
      </c>
      <c r="Y115" s="75">
        <v>53.04</v>
      </c>
      <c r="AA115" s="67">
        <v>4.08</v>
      </c>
      <c r="AB115" s="68">
        <v>3.5</v>
      </c>
      <c r="AC115" s="68">
        <v>3.35</v>
      </c>
      <c r="AD115" s="68">
        <v>3.73</v>
      </c>
      <c r="AE115" s="68">
        <v>3.98</v>
      </c>
      <c r="AF115" s="68">
        <v>3.63</v>
      </c>
      <c r="AG115" s="68">
        <v>0.32810384615120552</v>
      </c>
      <c r="AI115" s="69">
        <f ca="1">VLOOKUP($A115,'Y2020H2 Annual_Prices-Nominal'!$A$4:$AM$33,28,0)</f>
        <v>3.4649999999999999</v>
      </c>
      <c r="AK115" s="70">
        <v>0</v>
      </c>
      <c r="AL115" s="71">
        <v>0</v>
      </c>
      <c r="AM115" s="72">
        <v>0</v>
      </c>
      <c r="AN115" s="73">
        <v>0</v>
      </c>
      <c r="AO115" s="74">
        <v>0</v>
      </c>
      <c r="AP115" s="75">
        <f ca="1">VLOOKUP($A115,'Y2020H2 Annual_Prices-Nominal'!$A$4:$AM$33,33,0)</f>
        <v>0</v>
      </c>
      <c r="AR115" s="67">
        <f t="shared" si="8"/>
        <v>8.2085714285714282</v>
      </c>
      <c r="AS115" s="68">
        <f t="shared" si="9"/>
        <v>7.3994490358126725</v>
      </c>
      <c r="AT115" s="68">
        <f t="shared" si="10"/>
        <v>7.3939393939393945</v>
      </c>
      <c r="AU115" s="68">
        <f t="shared" si="11"/>
        <v>7.2839195979899491</v>
      </c>
      <c r="AV115" s="68">
        <f t="shared" si="12"/>
        <v>7.4070351758793969</v>
      </c>
      <c r="AW115" s="75">
        <f t="shared" si="13"/>
        <v>7.5093833780160866</v>
      </c>
      <c r="AY115" s="97">
        <v>226.92476195912855</v>
      </c>
      <c r="AZ115" s="75">
        <v>53.245000000000005</v>
      </c>
      <c r="BB115" s="69">
        <f ca="1">VLOOKUP($A115,'Y2020H2 Annual_Prices-Nominal'!$A$4:$AZ$33,41,0)</f>
        <v>9.7321846392744487</v>
      </c>
      <c r="BD115" s="76">
        <f>VLOOKUP($A115,GDP!$A$8:$D$42,3,0)</f>
        <v>2.3317931007328929E-2</v>
      </c>
    </row>
    <row r="116" spans="1:56" ht="15" x14ac:dyDescent="0.25">
      <c r="A116" s="42">
        <f t="shared" si="14"/>
        <v>2030</v>
      </c>
      <c r="B116" s="63">
        <f t="shared" si="15"/>
        <v>47604</v>
      </c>
      <c r="C116" s="67">
        <v>30.52</v>
      </c>
      <c r="D116" s="68">
        <v>25.53</v>
      </c>
      <c r="E116" s="68">
        <v>28.63</v>
      </c>
      <c r="F116" s="68">
        <v>24.22</v>
      </c>
      <c r="G116" s="68">
        <v>28.76</v>
      </c>
      <c r="H116" s="68">
        <v>24.08</v>
      </c>
      <c r="I116" s="68">
        <v>30.22</v>
      </c>
      <c r="J116" s="68">
        <v>24.72</v>
      </c>
      <c r="K116" s="68">
        <v>30.44</v>
      </c>
      <c r="L116" s="68">
        <v>24.84</v>
      </c>
      <c r="M116" s="68">
        <v>29.41</v>
      </c>
      <c r="N116" s="75">
        <v>23.8</v>
      </c>
      <c r="P116" s="67">
        <v>82.084999999999994</v>
      </c>
      <c r="Q116" s="68">
        <v>82.084999999999994</v>
      </c>
      <c r="R116" s="68">
        <v>96.588999999999999</v>
      </c>
      <c r="S116" s="68">
        <v>82.084999999999994</v>
      </c>
      <c r="T116" s="68">
        <v>59.429000000000002</v>
      </c>
      <c r="U116" s="68">
        <v>64.537999999999997</v>
      </c>
      <c r="V116" s="68">
        <v>51.241</v>
      </c>
      <c r="W116" s="68">
        <v>15.545</v>
      </c>
      <c r="X116" s="68">
        <v>15.545</v>
      </c>
      <c r="Y116" s="75">
        <v>53.139000000000003</v>
      </c>
      <c r="AA116" s="67">
        <v>4</v>
      </c>
      <c r="AB116" s="68">
        <v>3.36</v>
      </c>
      <c r="AC116" s="68">
        <v>3.21</v>
      </c>
      <c r="AD116" s="68">
        <v>3.6</v>
      </c>
      <c r="AE116" s="68">
        <v>3.92</v>
      </c>
      <c r="AF116" s="68">
        <v>3.44</v>
      </c>
      <c r="AG116" s="68">
        <v>0.32810384615120552</v>
      </c>
      <c r="AI116" s="69">
        <f ca="1">VLOOKUP($A116,'Y2020H2 Annual_Prices-Nominal'!$A$4:$AM$33,28,0)</f>
        <v>3.4649999999999999</v>
      </c>
      <c r="AK116" s="70">
        <v>0</v>
      </c>
      <c r="AL116" s="71">
        <v>0</v>
      </c>
      <c r="AM116" s="72">
        <v>0</v>
      </c>
      <c r="AN116" s="73">
        <v>0</v>
      </c>
      <c r="AO116" s="74">
        <v>0</v>
      </c>
      <c r="AP116" s="75">
        <f ca="1">VLOOKUP($A116,'Y2020H2 Annual_Prices-Nominal'!$A$4:$AM$33,33,0)</f>
        <v>0</v>
      </c>
      <c r="AR116" s="67">
        <f t="shared" si="8"/>
        <v>9.0833333333333339</v>
      </c>
      <c r="AS116" s="68">
        <f t="shared" si="9"/>
        <v>8.3226744186046506</v>
      </c>
      <c r="AT116" s="68">
        <f t="shared" si="10"/>
        <v>8.3604651162790695</v>
      </c>
      <c r="AU116" s="68">
        <f t="shared" si="11"/>
        <v>7.7091836734693873</v>
      </c>
      <c r="AV116" s="68">
        <f t="shared" si="12"/>
        <v>7.7653061224489797</v>
      </c>
      <c r="AW116" s="75">
        <f t="shared" si="13"/>
        <v>8.1694444444444443</v>
      </c>
      <c r="AY116" s="97">
        <v>226.92476195912855</v>
      </c>
      <c r="AZ116" s="75">
        <v>53.245000000000005</v>
      </c>
      <c r="BB116" s="69">
        <f ca="1">VLOOKUP($A116,'Y2020H2 Annual_Prices-Nominal'!$A$4:$AZ$33,41,0)</f>
        <v>9.7321846392744487</v>
      </c>
      <c r="BD116" s="76">
        <f>VLOOKUP($A116,GDP!$A$8:$D$42,3,0)</f>
        <v>2.3317931007328929E-2</v>
      </c>
    </row>
    <row r="117" spans="1:56" ht="15" x14ac:dyDescent="0.25">
      <c r="A117" s="42">
        <f t="shared" si="14"/>
        <v>2030</v>
      </c>
      <c r="B117" s="63">
        <f t="shared" si="15"/>
        <v>47635</v>
      </c>
      <c r="C117" s="67">
        <v>34.69</v>
      </c>
      <c r="D117" s="68">
        <v>27.34</v>
      </c>
      <c r="E117" s="68">
        <v>31.93</v>
      </c>
      <c r="F117" s="68">
        <v>25.25</v>
      </c>
      <c r="G117" s="68">
        <v>32.229999999999997</v>
      </c>
      <c r="H117" s="68">
        <v>25.32</v>
      </c>
      <c r="I117" s="68">
        <v>33.42</v>
      </c>
      <c r="J117" s="68">
        <v>27.05</v>
      </c>
      <c r="K117" s="68">
        <v>33.5</v>
      </c>
      <c r="L117" s="68">
        <v>27.07</v>
      </c>
      <c r="M117" s="68">
        <v>32.47</v>
      </c>
      <c r="N117" s="75">
        <v>26.1</v>
      </c>
      <c r="P117" s="67">
        <v>82.304141765981299</v>
      </c>
      <c r="Q117" s="68">
        <v>82.304141765981299</v>
      </c>
      <c r="R117" s="68">
        <v>96.956047491390805</v>
      </c>
      <c r="S117" s="68">
        <v>82.304141765981299</v>
      </c>
      <c r="T117" s="68">
        <v>59.521140482273999</v>
      </c>
      <c r="U117" s="68">
        <v>64.648072847063005</v>
      </c>
      <c r="V117" s="68">
        <v>51.335798831074698</v>
      </c>
      <c r="W117" s="68">
        <v>15.570938385977099</v>
      </c>
      <c r="X117" s="68">
        <v>15.570938385977099</v>
      </c>
      <c r="Y117" s="75">
        <v>53.238358831954798</v>
      </c>
      <c r="AA117" s="67">
        <v>4.0199999999999996</v>
      </c>
      <c r="AB117" s="68">
        <v>3.27</v>
      </c>
      <c r="AC117" s="68">
        <v>3.12</v>
      </c>
      <c r="AD117" s="68">
        <v>3.5</v>
      </c>
      <c r="AE117" s="68">
        <v>3.95</v>
      </c>
      <c r="AF117" s="68">
        <v>3.46</v>
      </c>
      <c r="AG117" s="68">
        <v>0.32810384615120552</v>
      </c>
      <c r="AI117" s="69">
        <f ca="1">VLOOKUP($A117,'Y2020H2 Annual_Prices-Nominal'!$A$4:$AM$33,28,0)</f>
        <v>3.4649999999999999</v>
      </c>
      <c r="AK117" s="70">
        <v>0</v>
      </c>
      <c r="AL117" s="71">
        <v>0</v>
      </c>
      <c r="AM117" s="72">
        <v>0</v>
      </c>
      <c r="AN117" s="73">
        <v>0</v>
      </c>
      <c r="AO117" s="74">
        <v>0</v>
      </c>
      <c r="AP117" s="75">
        <f ca="1">VLOOKUP($A117,'Y2020H2 Annual_Prices-Nominal'!$A$4:$AM$33,33,0)</f>
        <v>0</v>
      </c>
      <c r="AR117" s="67">
        <f t="shared" si="8"/>
        <v>10.608562691131498</v>
      </c>
      <c r="AS117" s="68">
        <f t="shared" si="9"/>
        <v>9.2283236994219653</v>
      </c>
      <c r="AT117" s="68">
        <f t="shared" si="10"/>
        <v>9.3150289017341024</v>
      </c>
      <c r="AU117" s="68">
        <f t="shared" si="11"/>
        <v>8.4607594936708868</v>
      </c>
      <c r="AV117" s="68">
        <f t="shared" si="12"/>
        <v>8.4810126582278471</v>
      </c>
      <c r="AW117" s="75">
        <f t="shared" si="13"/>
        <v>9.2771428571428576</v>
      </c>
      <c r="AY117" s="97">
        <v>226.92476195912855</v>
      </c>
      <c r="AZ117" s="75">
        <v>53.245000000000005</v>
      </c>
      <c r="BB117" s="69">
        <f ca="1">VLOOKUP($A117,'Y2020H2 Annual_Prices-Nominal'!$A$4:$AZ$33,41,0)</f>
        <v>9.7321846392744487</v>
      </c>
      <c r="BD117" s="76">
        <f>VLOOKUP($A117,GDP!$A$8:$D$42,3,0)</f>
        <v>2.3317931007328929E-2</v>
      </c>
    </row>
    <row r="118" spans="1:56" ht="15" x14ac:dyDescent="0.25">
      <c r="A118" s="42">
        <f t="shared" si="14"/>
        <v>2030</v>
      </c>
      <c r="B118" s="63">
        <f t="shared" si="15"/>
        <v>47665</v>
      </c>
      <c r="C118" s="67">
        <v>48.84</v>
      </c>
      <c r="D118" s="68">
        <v>32.369999999999997</v>
      </c>
      <c r="E118" s="68">
        <v>48.01</v>
      </c>
      <c r="F118" s="68">
        <v>32.11</v>
      </c>
      <c r="G118" s="68">
        <v>48.46</v>
      </c>
      <c r="H118" s="68">
        <v>32.369999999999997</v>
      </c>
      <c r="I118" s="68">
        <v>42.98</v>
      </c>
      <c r="J118" s="68">
        <v>29.23</v>
      </c>
      <c r="K118" s="68">
        <v>43.17</v>
      </c>
      <c r="L118" s="68">
        <v>29.26</v>
      </c>
      <c r="M118" s="68">
        <v>43.07</v>
      </c>
      <c r="N118" s="75">
        <v>28.5</v>
      </c>
      <c r="P118" s="67">
        <v>82.522999999999996</v>
      </c>
      <c r="Q118" s="68">
        <v>82.522999999999996</v>
      </c>
      <c r="R118" s="68">
        <v>97.222999999999999</v>
      </c>
      <c r="S118" s="68">
        <v>82.522999999999996</v>
      </c>
      <c r="T118" s="68">
        <v>59.613</v>
      </c>
      <c r="U118" s="68">
        <v>64.757000000000005</v>
      </c>
      <c r="V118" s="68">
        <v>51.439</v>
      </c>
      <c r="W118" s="68">
        <v>15.598000000000001</v>
      </c>
      <c r="X118" s="68">
        <v>15.598000000000001</v>
      </c>
      <c r="Y118" s="75">
        <v>53.337000000000003</v>
      </c>
      <c r="AA118" s="67">
        <v>4.13</v>
      </c>
      <c r="AB118" s="68">
        <v>3.5</v>
      </c>
      <c r="AC118" s="68">
        <v>3.33</v>
      </c>
      <c r="AD118" s="68">
        <v>3.73</v>
      </c>
      <c r="AE118" s="68">
        <v>4.0999999999999996</v>
      </c>
      <c r="AF118" s="68">
        <v>3.46</v>
      </c>
      <c r="AG118" s="68">
        <v>0.32810384615120552</v>
      </c>
      <c r="AI118" s="69">
        <f ca="1">VLOOKUP($A118,'Y2020H2 Annual_Prices-Nominal'!$A$4:$AM$33,28,0)</f>
        <v>3.4649999999999999</v>
      </c>
      <c r="AK118" s="70">
        <v>0</v>
      </c>
      <c r="AL118" s="71">
        <v>0</v>
      </c>
      <c r="AM118" s="72">
        <v>0</v>
      </c>
      <c r="AN118" s="73">
        <v>0</v>
      </c>
      <c r="AO118" s="74">
        <v>0</v>
      </c>
      <c r="AP118" s="75">
        <f ca="1">VLOOKUP($A118,'Y2020H2 Annual_Prices-Nominal'!$A$4:$AM$33,33,0)</f>
        <v>0</v>
      </c>
      <c r="AR118" s="67">
        <f t="shared" si="8"/>
        <v>13.954285714285716</v>
      </c>
      <c r="AS118" s="68">
        <f t="shared" si="9"/>
        <v>13.8757225433526</v>
      </c>
      <c r="AT118" s="68">
        <f t="shared" si="10"/>
        <v>14.00578034682081</v>
      </c>
      <c r="AU118" s="68">
        <f t="shared" si="11"/>
        <v>10.482926829268292</v>
      </c>
      <c r="AV118" s="68">
        <f t="shared" si="12"/>
        <v>10.529268292682929</v>
      </c>
      <c r="AW118" s="75">
        <f t="shared" si="13"/>
        <v>11.546916890080428</v>
      </c>
      <c r="AY118" s="97">
        <v>226.92476195912855</v>
      </c>
      <c r="AZ118" s="75">
        <v>53.245000000000005</v>
      </c>
      <c r="BB118" s="69">
        <f ca="1">VLOOKUP($A118,'Y2020H2 Annual_Prices-Nominal'!$A$4:$AZ$33,41,0)</f>
        <v>9.7321846392744487</v>
      </c>
      <c r="BD118" s="76">
        <f>VLOOKUP($A118,GDP!$A$8:$D$42,3,0)</f>
        <v>2.3317931007328929E-2</v>
      </c>
    </row>
    <row r="119" spans="1:56" ht="15" x14ac:dyDescent="0.25">
      <c r="A119" s="42">
        <f t="shared" si="14"/>
        <v>2030</v>
      </c>
      <c r="B119" s="63">
        <f t="shared" si="15"/>
        <v>47696</v>
      </c>
      <c r="C119" s="67">
        <v>43.47</v>
      </c>
      <c r="D119" s="68">
        <v>29.21</v>
      </c>
      <c r="E119" s="68">
        <v>43.28</v>
      </c>
      <c r="F119" s="68">
        <v>28.74</v>
      </c>
      <c r="G119" s="68">
        <v>43.33</v>
      </c>
      <c r="H119" s="68">
        <v>28.7</v>
      </c>
      <c r="I119" s="68">
        <v>51.96</v>
      </c>
      <c r="J119" s="68">
        <v>29.43</v>
      </c>
      <c r="K119" s="68">
        <v>52.59</v>
      </c>
      <c r="L119" s="68">
        <v>29.63</v>
      </c>
      <c r="M119" s="68">
        <v>51.47</v>
      </c>
      <c r="N119" s="75">
        <v>28.55</v>
      </c>
      <c r="P119" s="67">
        <v>82.742000000000004</v>
      </c>
      <c r="Q119" s="68">
        <v>82.742000000000004</v>
      </c>
      <c r="R119" s="68">
        <v>97.491</v>
      </c>
      <c r="S119" s="68">
        <v>82.742000000000004</v>
      </c>
      <c r="T119" s="68">
        <v>59.704999999999998</v>
      </c>
      <c r="U119" s="68">
        <v>64.866</v>
      </c>
      <c r="V119" s="68">
        <v>51.542000000000002</v>
      </c>
      <c r="W119" s="68">
        <v>15.625</v>
      </c>
      <c r="X119" s="68">
        <v>15.625</v>
      </c>
      <c r="Y119" s="75">
        <v>53.436</v>
      </c>
      <c r="AA119" s="67">
        <v>4.1100000000000003</v>
      </c>
      <c r="AB119" s="68">
        <v>3.41</v>
      </c>
      <c r="AC119" s="68">
        <v>3.25</v>
      </c>
      <c r="AD119" s="68">
        <v>3.65</v>
      </c>
      <c r="AE119" s="68">
        <v>4.07</v>
      </c>
      <c r="AF119" s="68">
        <v>3.43</v>
      </c>
      <c r="AG119" s="68">
        <v>0.32810384615120552</v>
      </c>
      <c r="AI119" s="69">
        <f ca="1">VLOOKUP($A119,'Y2020H2 Annual_Prices-Nominal'!$A$4:$AM$33,28,0)</f>
        <v>3.4649999999999999</v>
      </c>
      <c r="AK119" s="70">
        <v>0</v>
      </c>
      <c r="AL119" s="71">
        <v>0</v>
      </c>
      <c r="AM119" s="72">
        <v>0</v>
      </c>
      <c r="AN119" s="73">
        <v>0</v>
      </c>
      <c r="AO119" s="74">
        <v>0</v>
      </c>
      <c r="AP119" s="75">
        <f ca="1">VLOOKUP($A119,'Y2020H2 Annual_Prices-Nominal'!$A$4:$AM$33,33,0)</f>
        <v>0</v>
      </c>
      <c r="AR119" s="67">
        <f t="shared" si="8"/>
        <v>12.747800586510262</v>
      </c>
      <c r="AS119" s="68">
        <f t="shared" si="9"/>
        <v>12.618075801749271</v>
      </c>
      <c r="AT119" s="68">
        <f t="shared" si="10"/>
        <v>12.632653061224488</v>
      </c>
      <c r="AU119" s="68">
        <f t="shared" si="11"/>
        <v>12.766584766584765</v>
      </c>
      <c r="AV119" s="68">
        <f t="shared" si="12"/>
        <v>12.921375921375921</v>
      </c>
      <c r="AW119" s="75">
        <f t="shared" si="13"/>
        <v>14.101369863013698</v>
      </c>
      <c r="AY119" s="97">
        <v>226.92476195912855</v>
      </c>
      <c r="AZ119" s="75">
        <v>53.245000000000005</v>
      </c>
      <c r="BB119" s="69">
        <f ca="1">VLOOKUP($A119,'Y2020H2 Annual_Prices-Nominal'!$A$4:$AZ$33,41,0)</f>
        <v>9.7321846392744487</v>
      </c>
      <c r="BD119" s="76">
        <f>VLOOKUP($A119,GDP!$A$8:$D$42,3,0)</f>
        <v>2.3317931007328929E-2</v>
      </c>
    </row>
    <row r="120" spans="1:56" ht="15" x14ac:dyDescent="0.25">
      <c r="A120" s="42">
        <f t="shared" si="14"/>
        <v>2030</v>
      </c>
      <c r="B120" s="63">
        <f t="shared" si="15"/>
        <v>47727</v>
      </c>
      <c r="C120" s="67">
        <v>34.89</v>
      </c>
      <c r="D120" s="68">
        <v>26.5</v>
      </c>
      <c r="E120" s="68">
        <v>33.6</v>
      </c>
      <c r="F120" s="68">
        <v>26.01</v>
      </c>
      <c r="G120" s="68">
        <v>33.79</v>
      </c>
      <c r="H120" s="68">
        <v>25.96</v>
      </c>
      <c r="I120" s="68">
        <v>35.200000000000003</v>
      </c>
      <c r="J120" s="68">
        <v>26.94</v>
      </c>
      <c r="K120" s="68">
        <v>36.049999999999997</v>
      </c>
      <c r="L120" s="68">
        <v>27.34</v>
      </c>
      <c r="M120" s="68">
        <v>35.11</v>
      </c>
      <c r="N120" s="75">
        <v>26.37</v>
      </c>
      <c r="P120" s="67">
        <v>82.962000000000003</v>
      </c>
      <c r="Q120" s="68">
        <v>82.962000000000003</v>
      </c>
      <c r="R120" s="68">
        <v>97.759</v>
      </c>
      <c r="S120" s="68">
        <v>82.962000000000003</v>
      </c>
      <c r="T120" s="68">
        <v>59.796999999999997</v>
      </c>
      <c r="U120" s="68">
        <v>64.974999999999994</v>
      </c>
      <c r="V120" s="68">
        <v>51.645000000000003</v>
      </c>
      <c r="W120" s="68">
        <v>15.651999999999999</v>
      </c>
      <c r="X120" s="68">
        <v>15.651999999999999</v>
      </c>
      <c r="Y120" s="75">
        <v>53.534999999999997</v>
      </c>
      <c r="AA120" s="67">
        <v>4.04</v>
      </c>
      <c r="AB120" s="68">
        <v>3.19</v>
      </c>
      <c r="AC120" s="68">
        <v>3.04</v>
      </c>
      <c r="AD120" s="68">
        <v>3.42</v>
      </c>
      <c r="AE120" s="68">
        <v>3.95</v>
      </c>
      <c r="AF120" s="68">
        <v>3.46</v>
      </c>
      <c r="AG120" s="68">
        <v>0.32810384615120552</v>
      </c>
      <c r="AI120" s="69">
        <f ca="1">VLOOKUP($A120,'Y2020H2 Annual_Prices-Nominal'!$A$4:$AM$33,28,0)</f>
        <v>3.4649999999999999</v>
      </c>
      <c r="AK120" s="70">
        <v>0</v>
      </c>
      <c r="AL120" s="71">
        <v>0</v>
      </c>
      <c r="AM120" s="72">
        <v>0</v>
      </c>
      <c r="AN120" s="73">
        <v>0</v>
      </c>
      <c r="AO120" s="74">
        <v>0</v>
      </c>
      <c r="AP120" s="75">
        <f ca="1">VLOOKUP($A120,'Y2020H2 Annual_Prices-Nominal'!$A$4:$AM$33,33,0)</f>
        <v>0</v>
      </c>
      <c r="AR120" s="67">
        <f t="shared" si="8"/>
        <v>10.93730407523511</v>
      </c>
      <c r="AS120" s="68">
        <f t="shared" si="9"/>
        <v>9.7109826589595389</v>
      </c>
      <c r="AT120" s="68">
        <f t="shared" si="10"/>
        <v>9.7658959537572247</v>
      </c>
      <c r="AU120" s="68">
        <f t="shared" si="11"/>
        <v>8.9113924050632907</v>
      </c>
      <c r="AV120" s="68">
        <f t="shared" si="12"/>
        <v>9.1265822784810116</v>
      </c>
      <c r="AW120" s="75">
        <f t="shared" si="13"/>
        <v>10.26608187134503</v>
      </c>
      <c r="AY120" s="97">
        <v>226.92476195912855</v>
      </c>
      <c r="AZ120" s="75">
        <v>53.245000000000005</v>
      </c>
      <c r="BB120" s="69">
        <f ca="1">VLOOKUP($A120,'Y2020H2 Annual_Prices-Nominal'!$A$4:$AZ$33,41,0)</f>
        <v>9.7321846392744487</v>
      </c>
      <c r="BD120" s="76">
        <f>VLOOKUP($A120,GDP!$A$8:$D$42,3,0)</f>
        <v>2.3317931007328929E-2</v>
      </c>
    </row>
    <row r="121" spans="1:56" ht="15" x14ac:dyDescent="0.25">
      <c r="A121" s="42">
        <f t="shared" si="14"/>
        <v>2030</v>
      </c>
      <c r="B121" s="63">
        <f t="shared" si="15"/>
        <v>47757</v>
      </c>
      <c r="C121" s="67">
        <v>30.01</v>
      </c>
      <c r="D121" s="68">
        <v>25.58</v>
      </c>
      <c r="E121" s="68">
        <v>28.39</v>
      </c>
      <c r="F121" s="68">
        <v>23.83</v>
      </c>
      <c r="G121" s="68">
        <v>28.44</v>
      </c>
      <c r="H121" s="68">
        <v>23.65</v>
      </c>
      <c r="I121" s="68">
        <v>30.51</v>
      </c>
      <c r="J121" s="68">
        <v>23.49</v>
      </c>
      <c r="K121" s="68">
        <v>30.63</v>
      </c>
      <c r="L121" s="68">
        <v>23.59</v>
      </c>
      <c r="M121" s="68">
        <v>29.51</v>
      </c>
      <c r="N121" s="75">
        <v>22.56</v>
      </c>
      <c r="P121" s="67">
        <v>83.183000000000007</v>
      </c>
      <c r="Q121" s="68">
        <v>83.183000000000007</v>
      </c>
      <c r="R121" s="68">
        <v>98.028000000000006</v>
      </c>
      <c r="S121" s="68">
        <v>83.183000000000007</v>
      </c>
      <c r="T121" s="68">
        <v>59.889000000000003</v>
      </c>
      <c r="U121" s="68">
        <v>65.084000000000003</v>
      </c>
      <c r="V121" s="68">
        <v>51.749000000000002</v>
      </c>
      <c r="W121" s="68">
        <v>15.679</v>
      </c>
      <c r="X121" s="68">
        <v>15.679</v>
      </c>
      <c r="Y121" s="75">
        <v>53.634999999999998</v>
      </c>
      <c r="AA121" s="67">
        <v>4.1100000000000003</v>
      </c>
      <c r="AB121" s="68">
        <v>3.37</v>
      </c>
      <c r="AC121" s="68">
        <v>3.22</v>
      </c>
      <c r="AD121" s="68">
        <v>3.6</v>
      </c>
      <c r="AE121" s="68">
        <v>4.04</v>
      </c>
      <c r="AF121" s="68">
        <v>3.69</v>
      </c>
      <c r="AG121" s="68">
        <v>0.32810384615120552</v>
      </c>
      <c r="AI121" s="69">
        <f ca="1">VLOOKUP($A121,'Y2020H2 Annual_Prices-Nominal'!$A$4:$AM$33,28,0)</f>
        <v>3.4649999999999999</v>
      </c>
      <c r="AK121" s="70">
        <v>0</v>
      </c>
      <c r="AL121" s="71">
        <v>0</v>
      </c>
      <c r="AM121" s="72">
        <v>0</v>
      </c>
      <c r="AN121" s="73">
        <v>0</v>
      </c>
      <c r="AO121" s="74">
        <v>0</v>
      </c>
      <c r="AP121" s="75">
        <f ca="1">VLOOKUP($A121,'Y2020H2 Annual_Prices-Nominal'!$A$4:$AM$33,33,0)</f>
        <v>0</v>
      </c>
      <c r="AR121" s="67">
        <f t="shared" si="8"/>
        <v>8.905044510385757</v>
      </c>
      <c r="AS121" s="68">
        <f t="shared" si="9"/>
        <v>7.6937669376693769</v>
      </c>
      <c r="AT121" s="68">
        <f t="shared" si="10"/>
        <v>7.7073170731707323</v>
      </c>
      <c r="AU121" s="68">
        <f t="shared" si="11"/>
        <v>7.5519801980198027</v>
      </c>
      <c r="AV121" s="68">
        <f t="shared" si="12"/>
        <v>7.5816831683168315</v>
      </c>
      <c r="AW121" s="75">
        <f t="shared" si="13"/>
        <v>8.1972222222222229</v>
      </c>
      <c r="AY121" s="97">
        <v>226.92476195912855</v>
      </c>
      <c r="AZ121" s="75">
        <v>53.245000000000005</v>
      </c>
      <c r="BB121" s="69">
        <f ca="1">VLOOKUP($A121,'Y2020H2 Annual_Prices-Nominal'!$A$4:$AZ$33,41,0)</f>
        <v>9.7321846392744487</v>
      </c>
      <c r="BD121" s="76">
        <f>VLOOKUP($A121,GDP!$A$8:$D$42,3,0)</f>
        <v>2.3317931007328929E-2</v>
      </c>
    </row>
    <row r="122" spans="1:56" ht="15" x14ac:dyDescent="0.25">
      <c r="A122" s="42">
        <f t="shared" si="14"/>
        <v>2030</v>
      </c>
      <c r="B122" s="63">
        <f t="shared" si="15"/>
        <v>47788</v>
      </c>
      <c r="C122" s="67">
        <v>32.049999999999997</v>
      </c>
      <c r="D122" s="68">
        <v>28.89</v>
      </c>
      <c r="E122" s="68">
        <v>29.5</v>
      </c>
      <c r="F122" s="68">
        <v>26.03</v>
      </c>
      <c r="G122" s="68">
        <v>29.7</v>
      </c>
      <c r="H122" s="68">
        <v>25.85</v>
      </c>
      <c r="I122" s="68">
        <v>31.35</v>
      </c>
      <c r="J122" s="68">
        <v>26.7</v>
      </c>
      <c r="K122" s="68">
        <v>31.41</v>
      </c>
      <c r="L122" s="68">
        <v>26.74</v>
      </c>
      <c r="M122" s="68">
        <v>30.39</v>
      </c>
      <c r="N122" s="75">
        <v>25.77</v>
      </c>
      <c r="P122" s="67">
        <v>83.403999999999996</v>
      </c>
      <c r="Q122" s="68">
        <v>83.403999999999996</v>
      </c>
      <c r="R122" s="68">
        <v>98.298000000000002</v>
      </c>
      <c r="S122" s="68">
        <v>83.403999999999996</v>
      </c>
      <c r="T122" s="68">
        <v>59.981000000000002</v>
      </c>
      <c r="U122" s="68">
        <v>65.192999999999998</v>
      </c>
      <c r="V122" s="68">
        <v>51.853000000000002</v>
      </c>
      <c r="W122" s="68">
        <v>15.706</v>
      </c>
      <c r="X122" s="68">
        <v>15.706</v>
      </c>
      <c r="Y122" s="75">
        <v>53.734999999999999</v>
      </c>
      <c r="AA122" s="67">
        <v>4.37</v>
      </c>
      <c r="AB122" s="68">
        <v>3.85</v>
      </c>
      <c r="AC122" s="68">
        <v>3.67</v>
      </c>
      <c r="AD122" s="68">
        <v>4.17</v>
      </c>
      <c r="AE122" s="68">
        <v>4.29</v>
      </c>
      <c r="AF122" s="68">
        <v>3.94</v>
      </c>
      <c r="AG122" s="68">
        <v>0.32810384615120552</v>
      </c>
      <c r="AI122" s="69">
        <f ca="1">VLOOKUP($A122,'Y2020H2 Annual_Prices-Nominal'!$A$4:$AM$33,28,0)</f>
        <v>3.4649999999999999</v>
      </c>
      <c r="AK122" s="70">
        <v>0</v>
      </c>
      <c r="AL122" s="71">
        <v>0</v>
      </c>
      <c r="AM122" s="72">
        <v>0</v>
      </c>
      <c r="AN122" s="73">
        <v>0</v>
      </c>
      <c r="AO122" s="74">
        <v>0</v>
      </c>
      <c r="AP122" s="75">
        <f ca="1">VLOOKUP($A122,'Y2020H2 Annual_Prices-Nominal'!$A$4:$AM$33,33,0)</f>
        <v>0</v>
      </c>
      <c r="AR122" s="67">
        <f t="shared" si="8"/>
        <v>8.324675324675324</v>
      </c>
      <c r="AS122" s="68">
        <f t="shared" si="9"/>
        <v>7.4873096446700504</v>
      </c>
      <c r="AT122" s="68">
        <f t="shared" si="10"/>
        <v>7.5380710659898478</v>
      </c>
      <c r="AU122" s="68">
        <f t="shared" si="11"/>
        <v>7.3076923076923084</v>
      </c>
      <c r="AV122" s="68">
        <f t="shared" si="12"/>
        <v>7.3216783216783217</v>
      </c>
      <c r="AW122" s="75">
        <f t="shared" si="13"/>
        <v>7.2877697841726619</v>
      </c>
      <c r="AY122" s="97">
        <v>226.92476195912855</v>
      </c>
      <c r="AZ122" s="75">
        <v>53.245000000000005</v>
      </c>
      <c r="BB122" s="69">
        <f ca="1">VLOOKUP($A122,'Y2020H2 Annual_Prices-Nominal'!$A$4:$AZ$33,41,0)</f>
        <v>9.7321846392744487</v>
      </c>
      <c r="BD122" s="76">
        <f>VLOOKUP($A122,GDP!$A$8:$D$42,3,0)</f>
        <v>2.3317931007328929E-2</v>
      </c>
    </row>
    <row r="123" spans="1:56" ht="15.75" thickBot="1" x14ac:dyDescent="0.3">
      <c r="A123" s="42">
        <f t="shared" si="14"/>
        <v>2030</v>
      </c>
      <c r="B123" s="63">
        <f t="shared" si="15"/>
        <v>47818</v>
      </c>
      <c r="C123" s="67">
        <v>35.15</v>
      </c>
      <c r="D123" s="68">
        <v>31.04</v>
      </c>
      <c r="E123" s="68">
        <v>31.8</v>
      </c>
      <c r="F123" s="68">
        <v>28</v>
      </c>
      <c r="G123" s="68">
        <v>32.08</v>
      </c>
      <c r="H123" s="68">
        <v>28.06</v>
      </c>
      <c r="I123" s="68">
        <v>33.25</v>
      </c>
      <c r="J123" s="68">
        <v>29.85</v>
      </c>
      <c r="K123" s="68">
        <v>33.21</v>
      </c>
      <c r="L123" s="68">
        <v>29.84</v>
      </c>
      <c r="M123" s="68">
        <v>32.22</v>
      </c>
      <c r="N123" s="75">
        <v>28.86</v>
      </c>
      <c r="P123" s="67">
        <v>83.626000000000005</v>
      </c>
      <c r="Q123" s="68">
        <v>83.626000000000005</v>
      </c>
      <c r="R123" s="68">
        <v>98.569000000000003</v>
      </c>
      <c r="S123" s="68">
        <v>83.626000000000005</v>
      </c>
      <c r="T123" s="68">
        <v>60.073</v>
      </c>
      <c r="U123" s="68">
        <v>65.302999999999997</v>
      </c>
      <c r="V123" s="68">
        <v>51.957000000000001</v>
      </c>
      <c r="W123" s="68">
        <v>15.733000000000001</v>
      </c>
      <c r="X123" s="68">
        <v>15.733000000000001</v>
      </c>
      <c r="Y123" s="75">
        <v>53.835000000000001</v>
      </c>
      <c r="AA123" s="67">
        <v>4.53</v>
      </c>
      <c r="AB123" s="68">
        <v>4.25</v>
      </c>
      <c r="AC123" s="68">
        <v>3.98</v>
      </c>
      <c r="AD123" s="68">
        <v>4.58</v>
      </c>
      <c r="AE123" s="68">
        <v>4.46</v>
      </c>
      <c r="AF123" s="68">
        <v>4.16</v>
      </c>
      <c r="AG123" s="68">
        <v>0.32810384615120552</v>
      </c>
      <c r="AI123" s="69">
        <f ca="1">VLOOKUP($A123,'Y2020H2 Annual_Prices-Nominal'!$A$4:$AM$33,28,0)</f>
        <v>3.4649999999999999</v>
      </c>
      <c r="AK123" s="70">
        <v>0</v>
      </c>
      <c r="AL123" s="71">
        <v>0</v>
      </c>
      <c r="AM123" s="72">
        <v>0</v>
      </c>
      <c r="AN123" s="73">
        <v>0</v>
      </c>
      <c r="AO123" s="74">
        <v>0</v>
      </c>
      <c r="AP123" s="75">
        <f ca="1">VLOOKUP($A123,'Y2020H2 Annual_Prices-Nominal'!$A$4:$AM$33,33,0)</f>
        <v>0</v>
      </c>
      <c r="AR123" s="67">
        <f t="shared" si="8"/>
        <v>8.2705882352941167</v>
      </c>
      <c r="AS123" s="68">
        <f t="shared" si="9"/>
        <v>7.6442307692307692</v>
      </c>
      <c r="AT123" s="68">
        <f t="shared" si="10"/>
        <v>7.7115384615384608</v>
      </c>
      <c r="AU123" s="68">
        <f t="shared" si="11"/>
        <v>7.4551569506726461</v>
      </c>
      <c r="AV123" s="68">
        <f t="shared" si="12"/>
        <v>7.4461883408071747</v>
      </c>
      <c r="AW123" s="75">
        <f t="shared" si="13"/>
        <v>7.034934497816594</v>
      </c>
      <c r="AY123" s="97">
        <v>226.92476195912855</v>
      </c>
      <c r="AZ123" s="75">
        <v>53.245000000000005</v>
      </c>
      <c r="BB123" s="69">
        <f ca="1">VLOOKUP($A123,'Y2020H2 Annual_Prices-Nominal'!$A$4:$AZ$33,41,0)</f>
        <v>9.7321846392744487</v>
      </c>
      <c r="BD123" s="76">
        <f>VLOOKUP($A123,GDP!$A$8:$D$42,3,0)</f>
        <v>2.3317931007328929E-2</v>
      </c>
    </row>
    <row r="124" spans="1:56" ht="15" x14ac:dyDescent="0.25">
      <c r="A124" s="42">
        <f t="shared" si="14"/>
        <v>2031</v>
      </c>
      <c r="B124" s="63">
        <f t="shared" si="15"/>
        <v>47849</v>
      </c>
      <c r="C124" s="64">
        <v>37.590000000000003</v>
      </c>
      <c r="D124" s="65">
        <v>32.659999999999997</v>
      </c>
      <c r="E124" s="65">
        <v>33.25</v>
      </c>
      <c r="F124" s="65">
        <v>29.26</v>
      </c>
      <c r="G124" s="65">
        <v>33.53</v>
      </c>
      <c r="H124" s="65">
        <v>29.18</v>
      </c>
      <c r="I124" s="65">
        <v>34.61</v>
      </c>
      <c r="J124" s="65">
        <v>30.97</v>
      </c>
      <c r="K124" s="65">
        <v>34.619999999999997</v>
      </c>
      <c r="L124" s="65">
        <v>30.97</v>
      </c>
      <c r="M124" s="65">
        <v>33.56</v>
      </c>
      <c r="N124" s="66">
        <v>29.95</v>
      </c>
      <c r="P124" s="64">
        <v>83.847999999999999</v>
      </c>
      <c r="Q124" s="65">
        <v>83.847999999999999</v>
      </c>
      <c r="R124" s="65">
        <v>98.84</v>
      </c>
      <c r="S124" s="65">
        <v>83.847999999999999</v>
      </c>
      <c r="T124" s="65">
        <v>60.164999999999999</v>
      </c>
      <c r="U124" s="65">
        <v>65.412999999999997</v>
      </c>
      <c r="V124" s="65">
        <v>52.061</v>
      </c>
      <c r="W124" s="65">
        <v>15.76</v>
      </c>
      <c r="X124" s="65">
        <v>15.76</v>
      </c>
      <c r="Y124" s="66">
        <v>53.935000000000002</v>
      </c>
      <c r="AA124" s="67">
        <v>4.7699999999999996</v>
      </c>
      <c r="AB124" s="68">
        <v>4.4000000000000004</v>
      </c>
      <c r="AC124" s="68">
        <v>4.07</v>
      </c>
      <c r="AD124" s="68">
        <v>4.7300000000000004</v>
      </c>
      <c r="AE124" s="68">
        <v>4.67</v>
      </c>
      <c r="AF124" s="68">
        <v>4.4400000000000004</v>
      </c>
      <c r="AG124" s="68">
        <v>0.33451712888907725</v>
      </c>
      <c r="AI124" s="69">
        <f ca="1">VLOOKUP($A124,'Y2020H2 Annual_Prices-Nominal'!$A$4:$AM$33,28,0)</f>
        <v>3.4833333333333329</v>
      </c>
      <c r="AK124" s="70">
        <v>0</v>
      </c>
      <c r="AL124" s="71">
        <v>0</v>
      </c>
      <c r="AM124" s="72">
        <v>0</v>
      </c>
      <c r="AN124" s="73">
        <v>0</v>
      </c>
      <c r="AO124" s="74">
        <v>0</v>
      </c>
      <c r="AP124" s="75">
        <f ca="1">VLOOKUP($A124,'Y2020H2 Annual_Prices-Nominal'!$A$4:$AM$33,33,0)</f>
        <v>0</v>
      </c>
      <c r="AR124" s="67">
        <f t="shared" si="8"/>
        <v>8.543181818181818</v>
      </c>
      <c r="AS124" s="68">
        <f t="shared" si="9"/>
        <v>7.4887387387387383</v>
      </c>
      <c r="AT124" s="68">
        <f t="shared" si="10"/>
        <v>7.5518018018018012</v>
      </c>
      <c r="AU124" s="68">
        <f t="shared" si="11"/>
        <v>7.4111349036402565</v>
      </c>
      <c r="AV124" s="68">
        <f t="shared" si="12"/>
        <v>7.4132762312633824</v>
      </c>
      <c r="AW124" s="75">
        <f t="shared" si="13"/>
        <v>7.0951374207188156</v>
      </c>
      <c r="AY124" s="97">
        <v>231.45431380822532</v>
      </c>
      <c r="AZ124" s="75">
        <v>68.585000000000008</v>
      </c>
      <c r="BB124" s="69">
        <f ca="1">VLOOKUP($A124,'Y2020H2 Annual_Prices-Nominal'!$A$4:$AZ$33,41,0)</f>
        <v>9.38011449257999</v>
      </c>
      <c r="BD124" s="76">
        <f>VLOOKUP($A124,GDP!$A$8:$D$42,3,0)</f>
        <v>2.2612079609141023E-2</v>
      </c>
    </row>
    <row r="125" spans="1:56" ht="15" x14ac:dyDescent="0.25">
      <c r="A125" s="42">
        <f t="shared" si="14"/>
        <v>2031</v>
      </c>
      <c r="B125" s="63">
        <f t="shared" si="15"/>
        <v>47880</v>
      </c>
      <c r="C125" s="67">
        <v>33.78</v>
      </c>
      <c r="D125" s="68">
        <v>31.48</v>
      </c>
      <c r="E125" s="68">
        <v>30.25</v>
      </c>
      <c r="F125" s="68">
        <v>28.31</v>
      </c>
      <c r="G125" s="68">
        <v>30.41</v>
      </c>
      <c r="H125" s="68">
        <v>28.2</v>
      </c>
      <c r="I125" s="68">
        <v>33.340000000000003</v>
      </c>
      <c r="J125" s="68">
        <v>27.54</v>
      </c>
      <c r="K125" s="68">
        <v>33.340000000000003</v>
      </c>
      <c r="L125" s="68">
        <v>27.54</v>
      </c>
      <c r="M125" s="68">
        <v>32.29</v>
      </c>
      <c r="N125" s="75">
        <v>26.55</v>
      </c>
      <c r="P125" s="67">
        <v>84.070999999999998</v>
      </c>
      <c r="Q125" s="68">
        <v>84.070999999999998</v>
      </c>
      <c r="R125" s="68">
        <v>99.111999999999995</v>
      </c>
      <c r="S125" s="68">
        <v>84.070999999999998</v>
      </c>
      <c r="T125" s="68">
        <v>60.258000000000003</v>
      </c>
      <c r="U125" s="68">
        <v>65.522999999999996</v>
      </c>
      <c r="V125" s="68">
        <v>52.164999999999999</v>
      </c>
      <c r="W125" s="68">
        <v>15.787000000000001</v>
      </c>
      <c r="X125" s="68">
        <v>15.787000000000001</v>
      </c>
      <c r="Y125" s="75">
        <v>54.034999999999997</v>
      </c>
      <c r="AA125" s="67">
        <v>4.66</v>
      </c>
      <c r="AB125" s="68">
        <v>4.18</v>
      </c>
      <c r="AC125" s="68">
        <v>3.92</v>
      </c>
      <c r="AD125" s="68">
        <v>4.5</v>
      </c>
      <c r="AE125" s="68">
        <v>4.5999999999999996</v>
      </c>
      <c r="AF125" s="68">
        <v>4.32</v>
      </c>
      <c r="AG125" s="68">
        <v>0.33451712888907725</v>
      </c>
      <c r="AI125" s="69">
        <f ca="1">VLOOKUP($A125,'Y2020H2 Annual_Prices-Nominal'!$A$4:$AM$33,28,0)</f>
        <v>3.4833333333333329</v>
      </c>
      <c r="AK125" s="70">
        <v>0</v>
      </c>
      <c r="AL125" s="71">
        <v>0</v>
      </c>
      <c r="AM125" s="72">
        <v>0</v>
      </c>
      <c r="AN125" s="73">
        <v>0</v>
      </c>
      <c r="AO125" s="74">
        <v>0</v>
      </c>
      <c r="AP125" s="75">
        <f ca="1">VLOOKUP($A125,'Y2020H2 Annual_Prices-Nominal'!$A$4:$AM$33,33,0)</f>
        <v>0</v>
      </c>
      <c r="AR125" s="67">
        <f t="shared" si="8"/>
        <v>8.0813397129186608</v>
      </c>
      <c r="AS125" s="68">
        <f t="shared" si="9"/>
        <v>7.002314814814814</v>
      </c>
      <c r="AT125" s="68">
        <f t="shared" si="10"/>
        <v>7.0393518518518512</v>
      </c>
      <c r="AU125" s="68">
        <f t="shared" si="11"/>
        <v>7.2478260869565228</v>
      </c>
      <c r="AV125" s="68">
        <f t="shared" si="12"/>
        <v>7.2478260869565228</v>
      </c>
      <c r="AW125" s="75">
        <f t="shared" si="13"/>
        <v>7.1755555555555555</v>
      </c>
      <c r="AY125" s="97">
        <v>231.45431380822532</v>
      </c>
      <c r="AZ125" s="75">
        <v>68.585000000000008</v>
      </c>
      <c r="BB125" s="69">
        <f ca="1">VLOOKUP($A125,'Y2020H2 Annual_Prices-Nominal'!$A$4:$AZ$33,41,0)</f>
        <v>9.38011449257999</v>
      </c>
      <c r="BD125" s="76">
        <f>VLOOKUP($A125,GDP!$A$8:$D$42,3,0)</f>
        <v>2.2612079609141023E-2</v>
      </c>
    </row>
    <row r="126" spans="1:56" ht="15" x14ac:dyDescent="0.25">
      <c r="A126" s="42">
        <f t="shared" si="14"/>
        <v>2031</v>
      </c>
      <c r="B126" s="63">
        <f t="shared" si="15"/>
        <v>47908</v>
      </c>
      <c r="C126" s="67">
        <v>30.64</v>
      </c>
      <c r="D126" s="68">
        <v>27.95</v>
      </c>
      <c r="E126" s="68">
        <v>27.63</v>
      </c>
      <c r="F126" s="68">
        <v>24.77</v>
      </c>
      <c r="G126" s="68">
        <v>27.62</v>
      </c>
      <c r="H126" s="68">
        <v>24.63</v>
      </c>
      <c r="I126" s="68">
        <v>31.55</v>
      </c>
      <c r="J126" s="68">
        <v>24.84</v>
      </c>
      <c r="K126" s="68">
        <v>31.64</v>
      </c>
      <c r="L126" s="68">
        <v>24.84</v>
      </c>
      <c r="M126" s="68">
        <v>30.52</v>
      </c>
      <c r="N126" s="75">
        <v>23.88</v>
      </c>
      <c r="P126" s="67">
        <v>84.295000000000002</v>
      </c>
      <c r="Q126" s="68">
        <v>84.295000000000002</v>
      </c>
      <c r="R126" s="68">
        <v>99.385000000000005</v>
      </c>
      <c r="S126" s="68">
        <v>84.295000000000002</v>
      </c>
      <c r="T126" s="68">
        <v>60.350999999999999</v>
      </c>
      <c r="U126" s="68">
        <v>65.632999999999996</v>
      </c>
      <c r="V126" s="68">
        <v>52.27</v>
      </c>
      <c r="W126" s="68">
        <v>15.814</v>
      </c>
      <c r="X126" s="68">
        <v>15.814</v>
      </c>
      <c r="Y126" s="75">
        <v>54.136000000000003</v>
      </c>
      <c r="AA126" s="67">
        <v>4.3899999999999997</v>
      </c>
      <c r="AB126" s="68">
        <v>3.66</v>
      </c>
      <c r="AC126" s="68">
        <v>3.48</v>
      </c>
      <c r="AD126" s="68">
        <v>3.97</v>
      </c>
      <c r="AE126" s="68">
        <v>4.2699999999999996</v>
      </c>
      <c r="AF126" s="68">
        <v>3.96</v>
      </c>
      <c r="AG126" s="68">
        <v>0.33451712888907725</v>
      </c>
      <c r="AI126" s="69">
        <f ca="1">VLOOKUP($A126,'Y2020H2 Annual_Prices-Nominal'!$A$4:$AM$33,28,0)</f>
        <v>3.4833333333333329</v>
      </c>
      <c r="AK126" s="70">
        <v>0</v>
      </c>
      <c r="AL126" s="71">
        <v>0</v>
      </c>
      <c r="AM126" s="72">
        <v>0</v>
      </c>
      <c r="AN126" s="73">
        <v>0</v>
      </c>
      <c r="AO126" s="74">
        <v>0</v>
      </c>
      <c r="AP126" s="75">
        <f ca="1">VLOOKUP($A126,'Y2020H2 Annual_Prices-Nominal'!$A$4:$AM$33,33,0)</f>
        <v>0</v>
      </c>
      <c r="AR126" s="67">
        <f t="shared" si="8"/>
        <v>8.3715846994535514</v>
      </c>
      <c r="AS126" s="68">
        <f t="shared" si="9"/>
        <v>6.9772727272727275</v>
      </c>
      <c r="AT126" s="68">
        <f t="shared" si="10"/>
        <v>6.9747474747474749</v>
      </c>
      <c r="AU126" s="68">
        <f t="shared" si="11"/>
        <v>7.388758782201406</v>
      </c>
      <c r="AV126" s="68">
        <f t="shared" si="12"/>
        <v>7.4098360655737716</v>
      </c>
      <c r="AW126" s="75">
        <f t="shared" si="13"/>
        <v>7.6876574307304777</v>
      </c>
      <c r="AY126" s="97">
        <v>231.45431380822532</v>
      </c>
      <c r="AZ126" s="75">
        <v>68.585000000000008</v>
      </c>
      <c r="BB126" s="69">
        <f ca="1">VLOOKUP($A126,'Y2020H2 Annual_Prices-Nominal'!$A$4:$AZ$33,41,0)</f>
        <v>9.38011449257999</v>
      </c>
      <c r="BD126" s="76">
        <f>VLOOKUP($A126,GDP!$A$8:$D$42,3,0)</f>
        <v>2.2612079609141023E-2</v>
      </c>
    </row>
    <row r="127" spans="1:56" ht="15" x14ac:dyDescent="0.25">
      <c r="A127" s="42">
        <f t="shared" si="14"/>
        <v>2031</v>
      </c>
      <c r="B127" s="63">
        <f t="shared" si="15"/>
        <v>47939</v>
      </c>
      <c r="C127" s="67">
        <v>28.52</v>
      </c>
      <c r="D127" s="68">
        <v>25.92</v>
      </c>
      <c r="E127" s="68">
        <v>27.15</v>
      </c>
      <c r="F127" s="68">
        <v>24.04</v>
      </c>
      <c r="G127" s="68">
        <v>27.22</v>
      </c>
      <c r="H127" s="68">
        <v>23.85</v>
      </c>
      <c r="I127" s="68">
        <v>29.34</v>
      </c>
      <c r="J127" s="68">
        <v>22.15</v>
      </c>
      <c r="K127" s="68">
        <v>29.76</v>
      </c>
      <c r="L127" s="68">
        <v>22.29</v>
      </c>
      <c r="M127" s="68">
        <v>28.33</v>
      </c>
      <c r="N127" s="75">
        <v>21.21</v>
      </c>
      <c r="P127" s="67">
        <v>84.519000000000005</v>
      </c>
      <c r="Q127" s="68">
        <v>84.519000000000005</v>
      </c>
      <c r="R127" s="68">
        <v>99.659000000000006</v>
      </c>
      <c r="S127" s="68">
        <v>84.519000000000005</v>
      </c>
      <c r="T127" s="68">
        <v>60.444000000000003</v>
      </c>
      <c r="U127" s="68">
        <v>65.742999999999995</v>
      </c>
      <c r="V127" s="68">
        <v>52.375</v>
      </c>
      <c r="W127" s="68">
        <v>15.840999999999999</v>
      </c>
      <c r="X127" s="68">
        <v>15.840999999999999</v>
      </c>
      <c r="Y127" s="75">
        <v>54.237000000000002</v>
      </c>
      <c r="AA127" s="67">
        <v>4.12</v>
      </c>
      <c r="AB127" s="68">
        <v>3.52</v>
      </c>
      <c r="AC127" s="68">
        <v>3.37</v>
      </c>
      <c r="AD127" s="68">
        <v>3.76</v>
      </c>
      <c r="AE127" s="68">
        <v>3.99</v>
      </c>
      <c r="AF127" s="68">
        <v>3.72</v>
      </c>
      <c r="AG127" s="68">
        <v>0.33451712888907725</v>
      </c>
      <c r="AI127" s="69">
        <f ca="1">VLOOKUP($A127,'Y2020H2 Annual_Prices-Nominal'!$A$4:$AM$33,28,0)</f>
        <v>3.4833333333333329</v>
      </c>
      <c r="AK127" s="70">
        <v>0</v>
      </c>
      <c r="AL127" s="71">
        <v>0</v>
      </c>
      <c r="AM127" s="72">
        <v>0</v>
      </c>
      <c r="AN127" s="73">
        <v>0</v>
      </c>
      <c r="AO127" s="74">
        <v>0</v>
      </c>
      <c r="AP127" s="75">
        <f ca="1">VLOOKUP($A127,'Y2020H2 Annual_Prices-Nominal'!$A$4:$AM$33,33,0)</f>
        <v>0</v>
      </c>
      <c r="AR127" s="67">
        <f t="shared" si="8"/>
        <v>8.1022727272727266</v>
      </c>
      <c r="AS127" s="68">
        <f t="shared" si="9"/>
        <v>7.2983870967741931</v>
      </c>
      <c r="AT127" s="68">
        <f t="shared" si="10"/>
        <v>7.3172043010752681</v>
      </c>
      <c r="AU127" s="68">
        <f t="shared" si="11"/>
        <v>7.3533834586466158</v>
      </c>
      <c r="AV127" s="68">
        <f t="shared" si="12"/>
        <v>7.458646616541353</v>
      </c>
      <c r="AW127" s="75">
        <f t="shared" si="13"/>
        <v>7.5345744680851068</v>
      </c>
      <c r="AY127" s="97">
        <v>231.45431380822532</v>
      </c>
      <c r="AZ127" s="75">
        <v>68.585000000000008</v>
      </c>
      <c r="BB127" s="69">
        <f ca="1">VLOOKUP($A127,'Y2020H2 Annual_Prices-Nominal'!$A$4:$AZ$33,41,0)</f>
        <v>9.38011449257999</v>
      </c>
      <c r="BD127" s="76">
        <f>VLOOKUP($A127,GDP!$A$8:$D$42,3,0)</f>
        <v>2.2612079609141023E-2</v>
      </c>
    </row>
    <row r="128" spans="1:56" ht="15" x14ac:dyDescent="0.25">
      <c r="A128" s="42">
        <f t="shared" si="14"/>
        <v>2031</v>
      </c>
      <c r="B128" s="63">
        <f t="shared" si="15"/>
        <v>47969</v>
      </c>
      <c r="C128" s="67">
        <v>29.89</v>
      </c>
      <c r="D128" s="68">
        <v>25.69</v>
      </c>
      <c r="E128" s="68">
        <v>28.82</v>
      </c>
      <c r="F128" s="68">
        <v>24.68</v>
      </c>
      <c r="G128" s="68">
        <v>28.94</v>
      </c>
      <c r="H128" s="68">
        <v>24.59</v>
      </c>
      <c r="I128" s="68">
        <v>30.2</v>
      </c>
      <c r="J128" s="68">
        <v>25.48</v>
      </c>
      <c r="K128" s="68">
        <v>30.52</v>
      </c>
      <c r="L128" s="68">
        <v>25.62</v>
      </c>
      <c r="M128" s="68">
        <v>29.45</v>
      </c>
      <c r="N128" s="75">
        <v>24.56</v>
      </c>
      <c r="P128" s="67">
        <v>84.744</v>
      </c>
      <c r="Q128" s="68">
        <v>84.744</v>
      </c>
      <c r="R128" s="68">
        <v>99.933000000000007</v>
      </c>
      <c r="S128" s="68">
        <v>84.744</v>
      </c>
      <c r="T128" s="68">
        <v>60.536999999999999</v>
      </c>
      <c r="U128" s="68">
        <v>65.852999999999994</v>
      </c>
      <c r="V128" s="68">
        <v>52.48</v>
      </c>
      <c r="W128" s="68">
        <v>15.868</v>
      </c>
      <c r="X128" s="68">
        <v>15.868</v>
      </c>
      <c r="Y128" s="75">
        <v>54.338000000000001</v>
      </c>
      <c r="AA128" s="67">
        <v>4.04</v>
      </c>
      <c r="AB128" s="68">
        <v>3.39</v>
      </c>
      <c r="AC128" s="68">
        <v>3.23</v>
      </c>
      <c r="AD128" s="68">
        <v>3.62</v>
      </c>
      <c r="AE128" s="68">
        <v>3.93</v>
      </c>
      <c r="AF128" s="68">
        <v>3.52</v>
      </c>
      <c r="AG128" s="68">
        <v>0.33451712888907725</v>
      </c>
      <c r="AI128" s="69">
        <f ca="1">VLOOKUP($A128,'Y2020H2 Annual_Prices-Nominal'!$A$4:$AM$33,28,0)</f>
        <v>3.4833333333333329</v>
      </c>
      <c r="AK128" s="70">
        <v>0</v>
      </c>
      <c r="AL128" s="71">
        <v>0</v>
      </c>
      <c r="AM128" s="72">
        <v>0</v>
      </c>
      <c r="AN128" s="73">
        <v>0</v>
      </c>
      <c r="AO128" s="74">
        <v>0</v>
      </c>
      <c r="AP128" s="75">
        <f ca="1">VLOOKUP($A128,'Y2020H2 Annual_Prices-Nominal'!$A$4:$AM$33,33,0)</f>
        <v>0</v>
      </c>
      <c r="AR128" s="67">
        <f t="shared" si="8"/>
        <v>8.8171091445427727</v>
      </c>
      <c r="AS128" s="68">
        <f t="shared" si="9"/>
        <v>8.1875</v>
      </c>
      <c r="AT128" s="68">
        <f t="shared" si="10"/>
        <v>8.2215909090909101</v>
      </c>
      <c r="AU128" s="68">
        <f t="shared" si="11"/>
        <v>7.6844783715012719</v>
      </c>
      <c r="AV128" s="68">
        <f t="shared" si="12"/>
        <v>7.7659033078880402</v>
      </c>
      <c r="AW128" s="75">
        <f t="shared" si="13"/>
        <v>8.1353591160220997</v>
      </c>
      <c r="AY128" s="97">
        <v>231.45431380822532</v>
      </c>
      <c r="AZ128" s="75">
        <v>68.585000000000008</v>
      </c>
      <c r="BB128" s="69">
        <f ca="1">VLOOKUP($A128,'Y2020H2 Annual_Prices-Nominal'!$A$4:$AZ$33,41,0)</f>
        <v>9.38011449257999</v>
      </c>
      <c r="BD128" s="76">
        <f>VLOOKUP($A128,GDP!$A$8:$D$42,3,0)</f>
        <v>2.2612079609141023E-2</v>
      </c>
    </row>
    <row r="129" spans="1:56" ht="15" x14ac:dyDescent="0.25">
      <c r="A129" s="42">
        <f t="shared" si="14"/>
        <v>2031</v>
      </c>
      <c r="B129" s="63">
        <f t="shared" si="15"/>
        <v>48000</v>
      </c>
      <c r="C129" s="67">
        <v>33.89</v>
      </c>
      <c r="D129" s="68">
        <v>27.2</v>
      </c>
      <c r="E129" s="68">
        <v>31.88</v>
      </c>
      <c r="F129" s="68">
        <v>25.74</v>
      </c>
      <c r="G129" s="68">
        <v>32.21</v>
      </c>
      <c r="H129" s="68">
        <v>25.82</v>
      </c>
      <c r="I129" s="68">
        <v>34.26</v>
      </c>
      <c r="J129" s="68">
        <v>27.83</v>
      </c>
      <c r="K129" s="68">
        <v>34.4</v>
      </c>
      <c r="L129" s="68">
        <v>27.84</v>
      </c>
      <c r="M129" s="68">
        <v>33.35</v>
      </c>
      <c r="N129" s="75">
        <v>26.85</v>
      </c>
      <c r="P129" s="67">
        <v>84.969489523944205</v>
      </c>
      <c r="Q129" s="68">
        <v>84.969489523944205</v>
      </c>
      <c r="R129" s="68">
        <v>100.208709118085</v>
      </c>
      <c r="S129" s="68">
        <v>84.969489523944205</v>
      </c>
      <c r="T129" s="68">
        <v>60.6299112384878</v>
      </c>
      <c r="U129" s="68">
        <v>65.963618678604803</v>
      </c>
      <c r="V129" s="68">
        <v>52.5846367084972</v>
      </c>
      <c r="W129" s="68">
        <v>15.8961520366393</v>
      </c>
      <c r="X129" s="68">
        <v>15.8961520366393</v>
      </c>
      <c r="Y129" s="75">
        <v>54.439291540028798</v>
      </c>
      <c r="AA129" s="67">
        <v>4.05</v>
      </c>
      <c r="AB129" s="68">
        <v>3.29</v>
      </c>
      <c r="AC129" s="68">
        <v>3.13</v>
      </c>
      <c r="AD129" s="68">
        <v>3.52</v>
      </c>
      <c r="AE129" s="68">
        <v>3.96</v>
      </c>
      <c r="AF129" s="68">
        <v>3.54</v>
      </c>
      <c r="AG129" s="68">
        <v>0.33451712888907725</v>
      </c>
      <c r="AI129" s="69">
        <f ca="1">VLOOKUP($A129,'Y2020H2 Annual_Prices-Nominal'!$A$4:$AM$33,28,0)</f>
        <v>3.4833333333333329</v>
      </c>
      <c r="AK129" s="70">
        <v>0</v>
      </c>
      <c r="AL129" s="71">
        <v>0</v>
      </c>
      <c r="AM129" s="72">
        <v>0</v>
      </c>
      <c r="AN129" s="73">
        <v>0</v>
      </c>
      <c r="AO129" s="74">
        <v>0</v>
      </c>
      <c r="AP129" s="75">
        <f ca="1">VLOOKUP($A129,'Y2020H2 Annual_Prices-Nominal'!$A$4:$AM$33,33,0)</f>
        <v>0</v>
      </c>
      <c r="AR129" s="67">
        <f t="shared" si="8"/>
        <v>10.300911854103344</v>
      </c>
      <c r="AS129" s="68">
        <f t="shared" si="9"/>
        <v>9.0056497175141246</v>
      </c>
      <c r="AT129" s="68">
        <f t="shared" si="10"/>
        <v>9.0988700564971747</v>
      </c>
      <c r="AU129" s="68">
        <f t="shared" si="11"/>
        <v>8.6515151515151505</v>
      </c>
      <c r="AV129" s="68">
        <f t="shared" si="12"/>
        <v>8.6868686868686869</v>
      </c>
      <c r="AW129" s="75">
        <f t="shared" si="13"/>
        <v>9.4744318181818183</v>
      </c>
      <c r="AY129" s="97">
        <v>231.45431380822532</v>
      </c>
      <c r="AZ129" s="75">
        <v>68.585000000000008</v>
      </c>
      <c r="BB129" s="69">
        <f ca="1">VLOOKUP($A129,'Y2020H2 Annual_Prices-Nominal'!$A$4:$AZ$33,41,0)</f>
        <v>9.38011449257999</v>
      </c>
      <c r="BD129" s="76">
        <f>VLOOKUP($A129,GDP!$A$8:$D$42,3,0)</f>
        <v>2.2612079609141023E-2</v>
      </c>
    </row>
    <row r="130" spans="1:56" ht="15" x14ac:dyDescent="0.25">
      <c r="A130" s="42">
        <f t="shared" si="14"/>
        <v>2031</v>
      </c>
      <c r="B130" s="63">
        <f t="shared" si="15"/>
        <v>48030</v>
      </c>
      <c r="C130" s="67">
        <v>46.38</v>
      </c>
      <c r="D130" s="68">
        <v>31.1</v>
      </c>
      <c r="E130" s="68">
        <v>46.4</v>
      </c>
      <c r="F130" s="68">
        <v>31.24</v>
      </c>
      <c r="G130" s="68">
        <v>46.85</v>
      </c>
      <c r="H130" s="68">
        <v>31.44</v>
      </c>
      <c r="I130" s="68">
        <v>49.1</v>
      </c>
      <c r="J130" s="68">
        <v>31.56</v>
      </c>
      <c r="K130" s="68">
        <v>49.4</v>
      </c>
      <c r="L130" s="68">
        <v>31.62</v>
      </c>
      <c r="M130" s="68">
        <v>49.33</v>
      </c>
      <c r="N130" s="75">
        <v>30.87</v>
      </c>
      <c r="P130" s="67">
        <v>85.198999999999998</v>
      </c>
      <c r="Q130" s="68">
        <v>85.198999999999998</v>
      </c>
      <c r="R130" s="68">
        <v>100.474</v>
      </c>
      <c r="S130" s="68">
        <v>85.198999999999998</v>
      </c>
      <c r="T130" s="68">
        <v>60.643999999999998</v>
      </c>
      <c r="U130" s="68">
        <v>66.069000000000003</v>
      </c>
      <c r="V130" s="68">
        <v>52.683</v>
      </c>
      <c r="W130" s="68">
        <v>15.922000000000001</v>
      </c>
      <c r="X130" s="68">
        <v>15.922000000000001</v>
      </c>
      <c r="Y130" s="75">
        <v>54.533000000000001</v>
      </c>
      <c r="AA130" s="67">
        <v>4.16</v>
      </c>
      <c r="AB130" s="68">
        <v>3.52</v>
      </c>
      <c r="AC130" s="68">
        <v>3.35</v>
      </c>
      <c r="AD130" s="68">
        <v>3.75</v>
      </c>
      <c r="AE130" s="68">
        <v>4.12</v>
      </c>
      <c r="AF130" s="68">
        <v>3.56</v>
      </c>
      <c r="AG130" s="68">
        <v>0.33451712888907725</v>
      </c>
      <c r="AI130" s="69">
        <f ca="1">VLOOKUP($A130,'Y2020H2 Annual_Prices-Nominal'!$A$4:$AM$33,28,0)</f>
        <v>3.4833333333333329</v>
      </c>
      <c r="AK130" s="70">
        <v>0</v>
      </c>
      <c r="AL130" s="71">
        <v>0</v>
      </c>
      <c r="AM130" s="72">
        <v>0</v>
      </c>
      <c r="AN130" s="73">
        <v>0</v>
      </c>
      <c r="AO130" s="74">
        <v>0</v>
      </c>
      <c r="AP130" s="75">
        <f ca="1">VLOOKUP($A130,'Y2020H2 Annual_Prices-Nominal'!$A$4:$AM$33,33,0)</f>
        <v>0</v>
      </c>
      <c r="AR130" s="67">
        <f t="shared" si="8"/>
        <v>13.176136363636365</v>
      </c>
      <c r="AS130" s="68">
        <f t="shared" si="9"/>
        <v>13.033707865168539</v>
      </c>
      <c r="AT130" s="68">
        <f t="shared" si="10"/>
        <v>13.160112359550562</v>
      </c>
      <c r="AU130" s="68">
        <f t="shared" si="11"/>
        <v>11.91747572815534</v>
      </c>
      <c r="AV130" s="68">
        <f t="shared" si="12"/>
        <v>11.990291262135921</v>
      </c>
      <c r="AW130" s="75">
        <f t="shared" si="13"/>
        <v>13.154666666666666</v>
      </c>
      <c r="AY130" s="97">
        <v>231.45431380822532</v>
      </c>
      <c r="AZ130" s="75">
        <v>68.585000000000008</v>
      </c>
      <c r="BB130" s="69">
        <f ca="1">VLOOKUP($A130,'Y2020H2 Annual_Prices-Nominal'!$A$4:$AZ$33,41,0)</f>
        <v>9.38011449257999</v>
      </c>
      <c r="BD130" s="76">
        <f>VLOOKUP($A130,GDP!$A$8:$D$42,3,0)</f>
        <v>2.2612079609141023E-2</v>
      </c>
    </row>
    <row r="131" spans="1:56" ht="15" x14ac:dyDescent="0.25">
      <c r="A131" s="42">
        <f t="shared" si="14"/>
        <v>2031</v>
      </c>
      <c r="B131" s="63">
        <f t="shared" si="15"/>
        <v>48061</v>
      </c>
      <c r="C131" s="67">
        <v>39.229999999999997</v>
      </c>
      <c r="D131" s="68">
        <v>28.75</v>
      </c>
      <c r="E131" s="68">
        <v>39.51</v>
      </c>
      <c r="F131" s="68">
        <v>28.42</v>
      </c>
      <c r="G131" s="68">
        <v>39.51</v>
      </c>
      <c r="H131" s="68">
        <v>28.39</v>
      </c>
      <c r="I131" s="68">
        <v>60.32</v>
      </c>
      <c r="J131" s="68">
        <v>31.92</v>
      </c>
      <c r="K131" s="68">
        <v>61.35</v>
      </c>
      <c r="L131" s="68">
        <v>32.53</v>
      </c>
      <c r="M131" s="68">
        <v>60.08</v>
      </c>
      <c r="N131" s="75">
        <v>31.18</v>
      </c>
      <c r="P131" s="67">
        <v>85.429000000000002</v>
      </c>
      <c r="Q131" s="68">
        <v>85.429000000000002</v>
      </c>
      <c r="R131" s="68">
        <v>100.74</v>
      </c>
      <c r="S131" s="68">
        <v>85.429000000000002</v>
      </c>
      <c r="T131" s="68">
        <v>60.658000000000001</v>
      </c>
      <c r="U131" s="68">
        <v>66.174000000000007</v>
      </c>
      <c r="V131" s="68">
        <v>52.781999999999996</v>
      </c>
      <c r="W131" s="68">
        <v>15.948</v>
      </c>
      <c r="X131" s="68">
        <v>15.948</v>
      </c>
      <c r="Y131" s="75">
        <v>54.627000000000002</v>
      </c>
      <c r="AA131" s="67">
        <v>4.1500000000000004</v>
      </c>
      <c r="AB131" s="68">
        <v>3.43</v>
      </c>
      <c r="AC131" s="68">
        <v>3.27</v>
      </c>
      <c r="AD131" s="68">
        <v>3.67</v>
      </c>
      <c r="AE131" s="68">
        <v>4.0999999999999996</v>
      </c>
      <c r="AF131" s="68">
        <v>3.54</v>
      </c>
      <c r="AG131" s="68">
        <v>0.33451712888907725</v>
      </c>
      <c r="AI131" s="69">
        <f ca="1">VLOOKUP($A131,'Y2020H2 Annual_Prices-Nominal'!$A$4:$AM$33,28,0)</f>
        <v>3.4833333333333329</v>
      </c>
      <c r="AK131" s="70">
        <v>0</v>
      </c>
      <c r="AL131" s="71">
        <v>0</v>
      </c>
      <c r="AM131" s="72">
        <v>0</v>
      </c>
      <c r="AN131" s="73">
        <v>0</v>
      </c>
      <c r="AO131" s="74">
        <v>0</v>
      </c>
      <c r="AP131" s="75">
        <f ca="1">VLOOKUP($A131,'Y2020H2 Annual_Prices-Nominal'!$A$4:$AM$33,33,0)</f>
        <v>0</v>
      </c>
      <c r="AR131" s="67">
        <f t="shared" si="8"/>
        <v>11.437317784256559</v>
      </c>
      <c r="AS131" s="68">
        <f t="shared" si="9"/>
        <v>11.161016949152541</v>
      </c>
      <c r="AT131" s="68">
        <f t="shared" si="10"/>
        <v>11.161016949152541</v>
      </c>
      <c r="AU131" s="68">
        <f t="shared" si="11"/>
        <v>14.71219512195122</v>
      </c>
      <c r="AV131" s="68">
        <f t="shared" si="12"/>
        <v>14.963414634146343</v>
      </c>
      <c r="AW131" s="75">
        <f t="shared" si="13"/>
        <v>16.370572207084468</v>
      </c>
      <c r="AY131" s="97">
        <v>231.45431380822532</v>
      </c>
      <c r="AZ131" s="75">
        <v>68.585000000000008</v>
      </c>
      <c r="BB131" s="69">
        <f ca="1">VLOOKUP($A131,'Y2020H2 Annual_Prices-Nominal'!$A$4:$AZ$33,41,0)</f>
        <v>9.38011449257999</v>
      </c>
      <c r="BD131" s="76">
        <f>VLOOKUP($A131,GDP!$A$8:$D$42,3,0)</f>
        <v>2.2612079609141023E-2</v>
      </c>
    </row>
    <row r="132" spans="1:56" ht="15" x14ac:dyDescent="0.25">
      <c r="A132" s="42">
        <f t="shared" si="14"/>
        <v>2031</v>
      </c>
      <c r="B132" s="63">
        <f t="shared" si="15"/>
        <v>48092</v>
      </c>
      <c r="C132" s="67">
        <v>33.729999999999997</v>
      </c>
      <c r="D132" s="68">
        <v>26.26</v>
      </c>
      <c r="E132" s="68">
        <v>32.869999999999997</v>
      </c>
      <c r="F132" s="68">
        <v>26.01</v>
      </c>
      <c r="G132" s="68">
        <v>33.04</v>
      </c>
      <c r="H132" s="68">
        <v>25.95</v>
      </c>
      <c r="I132" s="68">
        <v>45.35</v>
      </c>
      <c r="J132" s="68">
        <v>27.58</v>
      </c>
      <c r="K132" s="68">
        <v>46.47</v>
      </c>
      <c r="L132" s="68">
        <v>28.29</v>
      </c>
      <c r="M132" s="68">
        <v>45.41</v>
      </c>
      <c r="N132" s="75">
        <v>27.32</v>
      </c>
      <c r="P132" s="67">
        <v>85.66</v>
      </c>
      <c r="Q132" s="68">
        <v>85.66</v>
      </c>
      <c r="R132" s="68">
        <v>101.006</v>
      </c>
      <c r="S132" s="68">
        <v>85.66</v>
      </c>
      <c r="T132" s="68">
        <v>60.671999999999997</v>
      </c>
      <c r="U132" s="68">
        <v>66.278999999999996</v>
      </c>
      <c r="V132" s="68">
        <v>52.881</v>
      </c>
      <c r="W132" s="68">
        <v>15.974</v>
      </c>
      <c r="X132" s="68">
        <v>15.974</v>
      </c>
      <c r="Y132" s="75">
        <v>54.720999999999997</v>
      </c>
      <c r="AA132" s="67">
        <v>4.08</v>
      </c>
      <c r="AB132" s="68">
        <v>3.2</v>
      </c>
      <c r="AC132" s="68">
        <v>3.05</v>
      </c>
      <c r="AD132" s="68">
        <v>3.43</v>
      </c>
      <c r="AE132" s="68">
        <v>3.98</v>
      </c>
      <c r="AF132" s="68">
        <v>3.58</v>
      </c>
      <c r="AG132" s="68">
        <v>0.33451712888907725</v>
      </c>
      <c r="AI132" s="69">
        <f ca="1">VLOOKUP($A132,'Y2020H2 Annual_Prices-Nominal'!$A$4:$AM$33,28,0)</f>
        <v>3.4833333333333329</v>
      </c>
      <c r="AK132" s="70">
        <v>0</v>
      </c>
      <c r="AL132" s="71">
        <v>0</v>
      </c>
      <c r="AM132" s="72">
        <v>0</v>
      </c>
      <c r="AN132" s="73">
        <v>0</v>
      </c>
      <c r="AO132" s="74">
        <v>0</v>
      </c>
      <c r="AP132" s="75">
        <f ca="1">VLOOKUP($A132,'Y2020H2 Annual_Prices-Nominal'!$A$4:$AM$33,33,0)</f>
        <v>0</v>
      </c>
      <c r="AR132" s="67">
        <f t="shared" ref="AR132:AR195" si="16">+C132/AB132</f>
        <v>10.540624999999999</v>
      </c>
      <c r="AS132" s="68">
        <f t="shared" ref="AS132:AS195" si="17">+E132/AF132</f>
        <v>9.1815642458100548</v>
      </c>
      <c r="AT132" s="68">
        <f t="shared" ref="AT132:AT195" si="18">+G132/AF132</f>
        <v>9.2290502793296092</v>
      </c>
      <c r="AU132" s="68">
        <f t="shared" ref="AU132:AU195" si="19">+I132/AE132</f>
        <v>11.394472361809045</v>
      </c>
      <c r="AV132" s="68">
        <f t="shared" ref="AV132:AV195" si="20">+K132/AE132</f>
        <v>11.675879396984925</v>
      </c>
      <c r="AW132" s="75">
        <f t="shared" ref="AW132:AW195" si="21">+M132/AD132</f>
        <v>13.239067055393585</v>
      </c>
      <c r="AY132" s="97">
        <v>231.45431380822532</v>
      </c>
      <c r="AZ132" s="75">
        <v>68.585000000000008</v>
      </c>
      <c r="BB132" s="69">
        <f ca="1">VLOOKUP($A132,'Y2020H2 Annual_Prices-Nominal'!$A$4:$AZ$33,41,0)</f>
        <v>9.38011449257999</v>
      </c>
      <c r="BD132" s="76">
        <f>VLOOKUP($A132,GDP!$A$8:$D$42,3,0)</f>
        <v>2.2612079609141023E-2</v>
      </c>
    </row>
    <row r="133" spans="1:56" ht="15" x14ac:dyDescent="0.25">
      <c r="A133" s="42">
        <f t="shared" ref="A133:A196" si="22">YEAR(B133)</f>
        <v>2031</v>
      </c>
      <c r="B133" s="63">
        <f t="shared" si="15"/>
        <v>48122</v>
      </c>
      <c r="C133" s="67">
        <v>29.57</v>
      </c>
      <c r="D133" s="68">
        <v>25.62</v>
      </c>
      <c r="E133" s="68">
        <v>28.14</v>
      </c>
      <c r="F133" s="68">
        <v>23.92</v>
      </c>
      <c r="G133" s="68">
        <v>28.25</v>
      </c>
      <c r="H133" s="68">
        <v>23.81</v>
      </c>
      <c r="I133" s="68">
        <v>30.9</v>
      </c>
      <c r="J133" s="68">
        <v>23.88</v>
      </c>
      <c r="K133" s="68">
        <v>31.16</v>
      </c>
      <c r="L133" s="68">
        <v>23.98</v>
      </c>
      <c r="M133" s="68">
        <v>29.88</v>
      </c>
      <c r="N133" s="75">
        <v>22.93</v>
      </c>
      <c r="P133" s="67">
        <v>85.891999999999996</v>
      </c>
      <c r="Q133" s="68">
        <v>85.891999999999996</v>
      </c>
      <c r="R133" s="68">
        <v>101.273</v>
      </c>
      <c r="S133" s="68">
        <v>85.891999999999996</v>
      </c>
      <c r="T133" s="68">
        <v>60.686</v>
      </c>
      <c r="U133" s="68">
        <v>66.384</v>
      </c>
      <c r="V133" s="68">
        <v>52.98</v>
      </c>
      <c r="W133" s="68">
        <v>16</v>
      </c>
      <c r="X133" s="68">
        <v>16</v>
      </c>
      <c r="Y133" s="75">
        <v>54.814999999999998</v>
      </c>
      <c r="AA133" s="67">
        <v>4.1500000000000004</v>
      </c>
      <c r="AB133" s="68">
        <v>3.39</v>
      </c>
      <c r="AC133" s="68">
        <v>3.24</v>
      </c>
      <c r="AD133" s="68">
        <v>3.62</v>
      </c>
      <c r="AE133" s="68">
        <v>4.07</v>
      </c>
      <c r="AF133" s="68">
        <v>3.78</v>
      </c>
      <c r="AG133" s="68">
        <v>0.33451712888907725</v>
      </c>
      <c r="AI133" s="69">
        <f ca="1">VLOOKUP($A133,'Y2020H2 Annual_Prices-Nominal'!$A$4:$AM$33,28,0)</f>
        <v>3.4833333333333329</v>
      </c>
      <c r="AK133" s="70">
        <v>0</v>
      </c>
      <c r="AL133" s="71">
        <v>0</v>
      </c>
      <c r="AM133" s="72">
        <v>0</v>
      </c>
      <c r="AN133" s="73">
        <v>0</v>
      </c>
      <c r="AO133" s="74">
        <v>0</v>
      </c>
      <c r="AP133" s="75">
        <f ca="1">VLOOKUP($A133,'Y2020H2 Annual_Prices-Nominal'!$A$4:$AM$33,33,0)</f>
        <v>0</v>
      </c>
      <c r="AR133" s="67">
        <f t="shared" si="16"/>
        <v>8.722713864306785</v>
      </c>
      <c r="AS133" s="68">
        <f t="shared" si="17"/>
        <v>7.4444444444444446</v>
      </c>
      <c r="AT133" s="68">
        <f t="shared" si="18"/>
        <v>7.4735449735449739</v>
      </c>
      <c r="AU133" s="68">
        <f t="shared" si="19"/>
        <v>7.5921375921375915</v>
      </c>
      <c r="AV133" s="68">
        <f t="shared" si="20"/>
        <v>7.6560196560196552</v>
      </c>
      <c r="AW133" s="75">
        <f t="shared" si="21"/>
        <v>8.2541436464088385</v>
      </c>
      <c r="AY133" s="97">
        <v>231.45431380822532</v>
      </c>
      <c r="AZ133" s="75">
        <v>68.585000000000008</v>
      </c>
      <c r="BB133" s="69">
        <f ca="1">VLOOKUP($A133,'Y2020H2 Annual_Prices-Nominal'!$A$4:$AZ$33,41,0)</f>
        <v>9.38011449257999</v>
      </c>
      <c r="BD133" s="76">
        <f>VLOOKUP($A133,GDP!$A$8:$D$42,3,0)</f>
        <v>2.2612079609141023E-2</v>
      </c>
    </row>
    <row r="134" spans="1:56" ht="15" x14ac:dyDescent="0.25">
      <c r="A134" s="42">
        <f t="shared" si="22"/>
        <v>2031</v>
      </c>
      <c r="B134" s="63">
        <f t="shared" ref="B134:B197" si="23">EDATE(B133,1)</f>
        <v>48153</v>
      </c>
      <c r="C134" s="67">
        <v>31.95</v>
      </c>
      <c r="D134" s="68">
        <v>29.11</v>
      </c>
      <c r="E134" s="68">
        <v>29.85</v>
      </c>
      <c r="F134" s="68">
        <v>26.47</v>
      </c>
      <c r="G134" s="68">
        <v>30.08</v>
      </c>
      <c r="H134" s="68">
        <v>26.37</v>
      </c>
      <c r="I134" s="68">
        <v>31.07</v>
      </c>
      <c r="J134" s="68">
        <v>27.18</v>
      </c>
      <c r="K134" s="68">
        <v>31.24</v>
      </c>
      <c r="L134" s="68">
        <v>27.3</v>
      </c>
      <c r="M134" s="68">
        <v>30.2</v>
      </c>
      <c r="N134" s="75">
        <v>26.3</v>
      </c>
      <c r="P134" s="67">
        <v>86.123999999999995</v>
      </c>
      <c r="Q134" s="68">
        <v>86.123999999999995</v>
      </c>
      <c r="R134" s="68">
        <v>101.541</v>
      </c>
      <c r="S134" s="68">
        <v>86.123999999999995</v>
      </c>
      <c r="T134" s="68">
        <v>60.7</v>
      </c>
      <c r="U134" s="68">
        <v>66.489999999999995</v>
      </c>
      <c r="V134" s="68">
        <v>53.079000000000001</v>
      </c>
      <c r="W134" s="68">
        <v>16.026</v>
      </c>
      <c r="X134" s="68">
        <v>16.026</v>
      </c>
      <c r="Y134" s="75">
        <v>54.908999999999999</v>
      </c>
      <c r="AA134" s="67">
        <v>4.4000000000000004</v>
      </c>
      <c r="AB134" s="68">
        <v>3.88</v>
      </c>
      <c r="AC134" s="68">
        <v>3.69</v>
      </c>
      <c r="AD134" s="68">
        <v>4.2</v>
      </c>
      <c r="AE134" s="68">
        <v>4.3099999999999996</v>
      </c>
      <c r="AF134" s="68">
        <v>3.98</v>
      </c>
      <c r="AG134" s="68">
        <v>0.33451712888907725</v>
      </c>
      <c r="AI134" s="69">
        <f ca="1">VLOOKUP($A134,'Y2020H2 Annual_Prices-Nominal'!$A$4:$AM$33,28,0)</f>
        <v>3.4833333333333329</v>
      </c>
      <c r="AK134" s="70">
        <v>0</v>
      </c>
      <c r="AL134" s="71">
        <v>0</v>
      </c>
      <c r="AM134" s="72">
        <v>0</v>
      </c>
      <c r="AN134" s="73">
        <v>0</v>
      </c>
      <c r="AO134" s="74">
        <v>0</v>
      </c>
      <c r="AP134" s="75">
        <f ca="1">VLOOKUP($A134,'Y2020H2 Annual_Prices-Nominal'!$A$4:$AM$33,33,0)</f>
        <v>0</v>
      </c>
      <c r="AR134" s="67">
        <f t="shared" si="16"/>
        <v>8.2345360824742269</v>
      </c>
      <c r="AS134" s="68">
        <f t="shared" si="17"/>
        <v>7.5</v>
      </c>
      <c r="AT134" s="68">
        <f t="shared" si="18"/>
        <v>7.557788944723618</v>
      </c>
      <c r="AU134" s="68">
        <f t="shared" si="19"/>
        <v>7.208816705336428</v>
      </c>
      <c r="AV134" s="68">
        <f t="shared" si="20"/>
        <v>7.2482598607888633</v>
      </c>
      <c r="AW134" s="75">
        <f t="shared" si="21"/>
        <v>7.1904761904761898</v>
      </c>
      <c r="AY134" s="97">
        <v>231.45431380822532</v>
      </c>
      <c r="AZ134" s="75">
        <v>68.585000000000008</v>
      </c>
      <c r="BB134" s="69">
        <f ca="1">VLOOKUP($A134,'Y2020H2 Annual_Prices-Nominal'!$A$4:$AZ$33,41,0)</f>
        <v>9.38011449257999</v>
      </c>
      <c r="BD134" s="76">
        <f>VLOOKUP($A134,GDP!$A$8:$D$42,3,0)</f>
        <v>2.2612079609141023E-2</v>
      </c>
    </row>
    <row r="135" spans="1:56" ht="15" x14ac:dyDescent="0.25">
      <c r="A135" s="42">
        <f t="shared" si="22"/>
        <v>2031</v>
      </c>
      <c r="B135" s="63">
        <f t="shared" si="23"/>
        <v>48183</v>
      </c>
      <c r="C135" s="67">
        <v>35.24</v>
      </c>
      <c r="D135" s="68">
        <v>31.19</v>
      </c>
      <c r="E135" s="68">
        <v>31.64</v>
      </c>
      <c r="F135" s="68">
        <v>28.08</v>
      </c>
      <c r="G135" s="68">
        <v>31.9</v>
      </c>
      <c r="H135" s="68">
        <v>27.96</v>
      </c>
      <c r="I135" s="68">
        <v>32.72</v>
      </c>
      <c r="J135" s="68">
        <v>29.42</v>
      </c>
      <c r="K135" s="68">
        <v>32.75</v>
      </c>
      <c r="L135" s="68">
        <v>29.44</v>
      </c>
      <c r="M135" s="68">
        <v>31.71</v>
      </c>
      <c r="N135" s="75">
        <v>28.43</v>
      </c>
      <c r="P135" s="67">
        <v>86.356999999999999</v>
      </c>
      <c r="Q135" s="68">
        <v>86.356999999999999</v>
      </c>
      <c r="R135" s="68">
        <v>101.809</v>
      </c>
      <c r="S135" s="68">
        <v>86.356999999999999</v>
      </c>
      <c r="T135" s="68">
        <v>60.713999999999999</v>
      </c>
      <c r="U135" s="68">
        <v>66.596000000000004</v>
      </c>
      <c r="V135" s="68">
        <v>53.177999999999997</v>
      </c>
      <c r="W135" s="68">
        <v>16.052</v>
      </c>
      <c r="X135" s="68">
        <v>16.052</v>
      </c>
      <c r="Y135" s="75">
        <v>55.003</v>
      </c>
      <c r="AA135" s="67">
        <v>4.5599999999999996</v>
      </c>
      <c r="AB135" s="68">
        <v>4.28</v>
      </c>
      <c r="AC135" s="68">
        <v>4</v>
      </c>
      <c r="AD135" s="68">
        <v>4.6100000000000003</v>
      </c>
      <c r="AE135" s="68">
        <v>4.4800000000000004</v>
      </c>
      <c r="AF135" s="68">
        <v>4.18</v>
      </c>
      <c r="AG135" s="68">
        <v>0.33451712888907725</v>
      </c>
      <c r="AI135" s="69">
        <f ca="1">VLOOKUP($A135,'Y2020H2 Annual_Prices-Nominal'!$A$4:$AM$33,28,0)</f>
        <v>3.4833333333333329</v>
      </c>
      <c r="AK135" s="70">
        <v>0</v>
      </c>
      <c r="AL135" s="71">
        <v>0</v>
      </c>
      <c r="AM135" s="72">
        <v>0</v>
      </c>
      <c r="AN135" s="73">
        <v>0</v>
      </c>
      <c r="AO135" s="74">
        <v>0</v>
      </c>
      <c r="AP135" s="75">
        <f ca="1">VLOOKUP($A135,'Y2020H2 Annual_Prices-Nominal'!$A$4:$AM$33,33,0)</f>
        <v>0</v>
      </c>
      <c r="AR135" s="67">
        <f t="shared" si="16"/>
        <v>8.2336448598130847</v>
      </c>
      <c r="AS135" s="68">
        <f t="shared" si="17"/>
        <v>7.5693779904306231</v>
      </c>
      <c r="AT135" s="68">
        <f t="shared" si="18"/>
        <v>7.6315789473684212</v>
      </c>
      <c r="AU135" s="68">
        <f t="shared" si="19"/>
        <v>7.3035714285714279</v>
      </c>
      <c r="AV135" s="68">
        <f t="shared" si="20"/>
        <v>7.3102678571428568</v>
      </c>
      <c r="AW135" s="75">
        <f t="shared" si="21"/>
        <v>6.8785249457700646</v>
      </c>
      <c r="AY135" s="97">
        <v>231.45431380822532</v>
      </c>
      <c r="AZ135" s="75">
        <v>68.585000000000008</v>
      </c>
      <c r="BB135" s="69">
        <f ca="1">VLOOKUP($A135,'Y2020H2 Annual_Prices-Nominal'!$A$4:$AZ$33,41,0)</f>
        <v>9.38011449257999</v>
      </c>
      <c r="BD135" s="76">
        <f>VLOOKUP($A135,GDP!$A$8:$D$42,3,0)</f>
        <v>2.2612079609141023E-2</v>
      </c>
    </row>
    <row r="136" spans="1:56" ht="15" x14ac:dyDescent="0.25">
      <c r="A136" s="42">
        <f t="shared" si="22"/>
        <v>2032</v>
      </c>
      <c r="B136" s="63">
        <f t="shared" si="23"/>
        <v>48214</v>
      </c>
      <c r="C136" s="67">
        <v>38.270000000000003</v>
      </c>
      <c r="D136" s="68">
        <v>33.56</v>
      </c>
      <c r="E136" s="68">
        <v>34.119999999999997</v>
      </c>
      <c r="F136" s="68">
        <v>30.01</v>
      </c>
      <c r="G136" s="68">
        <v>34.39</v>
      </c>
      <c r="H136" s="68">
        <v>29.88</v>
      </c>
      <c r="I136" s="68">
        <v>34.58</v>
      </c>
      <c r="J136" s="68">
        <v>30.5</v>
      </c>
      <c r="K136" s="68">
        <v>34.590000000000003</v>
      </c>
      <c r="L136" s="68">
        <v>30.5</v>
      </c>
      <c r="M136" s="68">
        <v>33.520000000000003</v>
      </c>
      <c r="N136" s="75">
        <v>29.47</v>
      </c>
      <c r="P136" s="67">
        <v>86.590999999999994</v>
      </c>
      <c r="Q136" s="68">
        <v>86.590999999999994</v>
      </c>
      <c r="R136" s="68">
        <v>102.078</v>
      </c>
      <c r="S136" s="68">
        <v>86.590999999999994</v>
      </c>
      <c r="T136" s="68">
        <v>60.728000000000002</v>
      </c>
      <c r="U136" s="68">
        <v>66.701999999999998</v>
      </c>
      <c r="V136" s="68">
        <v>53.277000000000001</v>
      </c>
      <c r="W136" s="68">
        <v>16.077999999999999</v>
      </c>
      <c r="X136" s="68">
        <v>16.077999999999999</v>
      </c>
      <c r="Y136" s="75">
        <v>55.097000000000001</v>
      </c>
      <c r="AA136" s="67">
        <v>4.8899999999999997</v>
      </c>
      <c r="AB136" s="68">
        <v>4.5199999999999996</v>
      </c>
      <c r="AC136" s="68">
        <v>4.18</v>
      </c>
      <c r="AD136" s="68">
        <v>4.8499999999999996</v>
      </c>
      <c r="AE136" s="68">
        <v>4.8</v>
      </c>
      <c r="AF136" s="68">
        <v>4.55</v>
      </c>
      <c r="AG136" s="68">
        <v>0.34098032300375863</v>
      </c>
      <c r="AI136" s="69">
        <f ca="1">VLOOKUP($A136,'Y2020H2 Annual_Prices-Nominal'!$A$4:$AM$33,28,0)</f>
        <v>3.5858333333333334</v>
      </c>
      <c r="AK136" s="70">
        <v>0</v>
      </c>
      <c r="AL136" s="71">
        <v>0</v>
      </c>
      <c r="AM136" s="72">
        <v>0</v>
      </c>
      <c r="AN136" s="73">
        <v>0</v>
      </c>
      <c r="AO136" s="74">
        <v>0</v>
      </c>
      <c r="AP136" s="75">
        <f ca="1">VLOOKUP($A136,'Y2020H2 Annual_Prices-Nominal'!$A$4:$AM$33,33,0)</f>
        <v>0</v>
      </c>
      <c r="AR136" s="67">
        <f t="shared" si="16"/>
        <v>8.4668141592920367</v>
      </c>
      <c r="AS136" s="68">
        <f t="shared" si="17"/>
        <v>7.4989010989010989</v>
      </c>
      <c r="AT136" s="68">
        <f t="shared" si="18"/>
        <v>7.5582417582417589</v>
      </c>
      <c r="AU136" s="68">
        <f t="shared" si="19"/>
        <v>7.2041666666666666</v>
      </c>
      <c r="AV136" s="68">
        <f t="shared" si="20"/>
        <v>7.2062500000000007</v>
      </c>
      <c r="AW136" s="75">
        <f t="shared" si="21"/>
        <v>6.9113402061855682</v>
      </c>
      <c r="AY136" s="97">
        <v>236.01436590033217</v>
      </c>
      <c r="AZ136" s="75">
        <v>84.634999999999991</v>
      </c>
      <c r="BB136" s="69">
        <f ca="1">VLOOKUP($A136,'Y2020H2 Annual_Prices-Nominal'!$A$4:$AZ$33,41,0)</f>
        <v>9.0952047045507189</v>
      </c>
      <c r="BD136" s="76">
        <f>VLOOKUP($A136,GDP!$A$8:$D$42,3,0)</f>
        <v>2.2174563885910409E-2</v>
      </c>
    </row>
    <row r="137" spans="1:56" ht="15" x14ac:dyDescent="0.25">
      <c r="A137" s="42">
        <f t="shared" si="22"/>
        <v>2032</v>
      </c>
      <c r="B137" s="63">
        <f t="shared" si="23"/>
        <v>48245</v>
      </c>
      <c r="C137" s="67">
        <v>34.53</v>
      </c>
      <c r="D137" s="68">
        <v>32.32</v>
      </c>
      <c r="E137" s="68">
        <v>31.03</v>
      </c>
      <c r="F137" s="68">
        <v>28.94</v>
      </c>
      <c r="G137" s="68">
        <v>31.25</v>
      </c>
      <c r="H137" s="68">
        <v>28.89</v>
      </c>
      <c r="I137" s="68">
        <v>34.26</v>
      </c>
      <c r="J137" s="68">
        <v>28.18</v>
      </c>
      <c r="K137" s="68">
        <v>34.26</v>
      </c>
      <c r="L137" s="68">
        <v>28.18</v>
      </c>
      <c r="M137" s="68">
        <v>33.19</v>
      </c>
      <c r="N137" s="75">
        <v>27.17</v>
      </c>
      <c r="P137" s="67">
        <v>86.825000000000003</v>
      </c>
      <c r="Q137" s="68">
        <v>86.825000000000003</v>
      </c>
      <c r="R137" s="68">
        <v>102.348</v>
      </c>
      <c r="S137" s="68">
        <v>86.825000000000003</v>
      </c>
      <c r="T137" s="68">
        <v>60.741999999999997</v>
      </c>
      <c r="U137" s="68">
        <v>66.808000000000007</v>
      </c>
      <c r="V137" s="68">
        <v>53.377000000000002</v>
      </c>
      <c r="W137" s="68">
        <v>16.103999999999999</v>
      </c>
      <c r="X137" s="68">
        <v>16.103999999999999</v>
      </c>
      <c r="Y137" s="75">
        <v>55.192</v>
      </c>
      <c r="AA137" s="67">
        <v>4.78</v>
      </c>
      <c r="AB137" s="68">
        <v>4.29</v>
      </c>
      <c r="AC137" s="68">
        <v>4.03</v>
      </c>
      <c r="AD137" s="68">
        <v>4.6100000000000003</v>
      </c>
      <c r="AE137" s="68">
        <v>4.72</v>
      </c>
      <c r="AF137" s="68">
        <v>4.43</v>
      </c>
      <c r="AG137" s="68">
        <v>0.34098032300375863</v>
      </c>
      <c r="AI137" s="69">
        <f ca="1">VLOOKUP($A137,'Y2020H2 Annual_Prices-Nominal'!$A$4:$AM$33,28,0)</f>
        <v>3.5858333333333334</v>
      </c>
      <c r="AK137" s="70">
        <v>0</v>
      </c>
      <c r="AL137" s="71">
        <v>0</v>
      </c>
      <c r="AM137" s="72">
        <v>0</v>
      </c>
      <c r="AN137" s="73">
        <v>0</v>
      </c>
      <c r="AO137" s="74">
        <v>0</v>
      </c>
      <c r="AP137" s="75">
        <f ca="1">VLOOKUP($A137,'Y2020H2 Annual_Prices-Nominal'!$A$4:$AM$33,33,0)</f>
        <v>0</v>
      </c>
      <c r="AR137" s="67">
        <f t="shared" si="16"/>
        <v>8.0489510489510483</v>
      </c>
      <c r="AS137" s="68">
        <f t="shared" si="17"/>
        <v>7.0045146726862306</v>
      </c>
      <c r="AT137" s="68">
        <f t="shared" si="18"/>
        <v>7.0541760722347631</v>
      </c>
      <c r="AU137" s="68">
        <f t="shared" si="19"/>
        <v>7.258474576271186</v>
      </c>
      <c r="AV137" s="68">
        <f t="shared" si="20"/>
        <v>7.258474576271186</v>
      </c>
      <c r="AW137" s="75">
        <f t="shared" si="21"/>
        <v>7.1995661605206065</v>
      </c>
      <c r="AY137" s="97">
        <v>236.01436590033217</v>
      </c>
      <c r="AZ137" s="75">
        <v>84.634999999999991</v>
      </c>
      <c r="BB137" s="69">
        <f ca="1">VLOOKUP($A137,'Y2020H2 Annual_Prices-Nominal'!$A$4:$AZ$33,41,0)</f>
        <v>9.0952047045507189</v>
      </c>
      <c r="BD137" s="76">
        <f>VLOOKUP($A137,GDP!$A$8:$D$42,3,0)</f>
        <v>2.2174563885910409E-2</v>
      </c>
    </row>
    <row r="138" spans="1:56" ht="15" x14ac:dyDescent="0.25">
      <c r="A138" s="42">
        <f t="shared" si="22"/>
        <v>2032</v>
      </c>
      <c r="B138" s="63">
        <f t="shared" si="23"/>
        <v>48274</v>
      </c>
      <c r="C138" s="67">
        <v>31.16</v>
      </c>
      <c r="D138" s="68">
        <v>28.48</v>
      </c>
      <c r="E138" s="68">
        <v>28.22</v>
      </c>
      <c r="F138" s="68">
        <v>25.32</v>
      </c>
      <c r="G138" s="68">
        <v>28.23</v>
      </c>
      <c r="H138" s="68">
        <v>25.16</v>
      </c>
      <c r="I138" s="68">
        <v>32.69</v>
      </c>
      <c r="J138" s="68">
        <v>25.15</v>
      </c>
      <c r="K138" s="68">
        <v>32.79</v>
      </c>
      <c r="L138" s="68">
        <v>25.15</v>
      </c>
      <c r="M138" s="68">
        <v>31.64</v>
      </c>
      <c r="N138" s="75">
        <v>24.17</v>
      </c>
      <c r="P138" s="67">
        <v>87.06</v>
      </c>
      <c r="Q138" s="68">
        <v>87.06</v>
      </c>
      <c r="R138" s="68">
        <v>102.619</v>
      </c>
      <c r="S138" s="68">
        <v>87.06</v>
      </c>
      <c r="T138" s="68">
        <v>60.756</v>
      </c>
      <c r="U138" s="68">
        <v>66.914000000000001</v>
      </c>
      <c r="V138" s="68">
        <v>53.476999999999997</v>
      </c>
      <c r="W138" s="68">
        <v>16.13</v>
      </c>
      <c r="X138" s="68">
        <v>16.13</v>
      </c>
      <c r="Y138" s="75">
        <v>55.286999999999999</v>
      </c>
      <c r="AA138" s="67">
        <v>4.51</v>
      </c>
      <c r="AB138" s="68">
        <v>3.76</v>
      </c>
      <c r="AC138" s="68">
        <v>3.58</v>
      </c>
      <c r="AD138" s="68">
        <v>4.08</v>
      </c>
      <c r="AE138" s="68">
        <v>4.3899999999999997</v>
      </c>
      <c r="AF138" s="68">
        <v>4.0599999999999996</v>
      </c>
      <c r="AG138" s="68">
        <v>0.34098032300375863</v>
      </c>
      <c r="AI138" s="69">
        <f ca="1">VLOOKUP($A138,'Y2020H2 Annual_Prices-Nominal'!$A$4:$AM$33,28,0)</f>
        <v>3.5858333333333334</v>
      </c>
      <c r="AK138" s="70">
        <v>0</v>
      </c>
      <c r="AL138" s="71">
        <v>0</v>
      </c>
      <c r="AM138" s="72">
        <v>0</v>
      </c>
      <c r="AN138" s="73">
        <v>0</v>
      </c>
      <c r="AO138" s="74">
        <v>0</v>
      </c>
      <c r="AP138" s="75">
        <f ca="1">VLOOKUP($A138,'Y2020H2 Annual_Prices-Nominal'!$A$4:$AM$33,33,0)</f>
        <v>0</v>
      </c>
      <c r="AR138" s="67">
        <f t="shared" si="16"/>
        <v>8.2872340425531927</v>
      </c>
      <c r="AS138" s="68">
        <f t="shared" si="17"/>
        <v>6.9507389162561584</v>
      </c>
      <c r="AT138" s="68">
        <f t="shared" si="18"/>
        <v>6.9532019704433505</v>
      </c>
      <c r="AU138" s="68">
        <f t="shared" si="19"/>
        <v>7.4464692482915718</v>
      </c>
      <c r="AV138" s="68">
        <f t="shared" si="20"/>
        <v>7.4692482915717546</v>
      </c>
      <c r="AW138" s="75">
        <f t="shared" si="21"/>
        <v>7.7549019607843137</v>
      </c>
      <c r="AY138" s="97">
        <v>236.01436590033217</v>
      </c>
      <c r="AZ138" s="75">
        <v>84.634999999999991</v>
      </c>
      <c r="BB138" s="69">
        <f ca="1">VLOOKUP($A138,'Y2020H2 Annual_Prices-Nominal'!$A$4:$AZ$33,41,0)</f>
        <v>9.0952047045507189</v>
      </c>
      <c r="BD138" s="76">
        <f>VLOOKUP($A138,GDP!$A$8:$D$42,3,0)</f>
        <v>2.2174563885910409E-2</v>
      </c>
    </row>
    <row r="139" spans="1:56" ht="15" x14ac:dyDescent="0.25">
      <c r="A139" s="42">
        <f t="shared" si="22"/>
        <v>2032</v>
      </c>
      <c r="B139" s="63">
        <f t="shared" si="23"/>
        <v>48305</v>
      </c>
      <c r="C139" s="67">
        <v>28.71</v>
      </c>
      <c r="D139" s="68">
        <v>26.51</v>
      </c>
      <c r="E139" s="68">
        <v>27.54</v>
      </c>
      <c r="F139" s="68">
        <v>24.84</v>
      </c>
      <c r="G139" s="68">
        <v>27.61</v>
      </c>
      <c r="H139" s="68">
        <v>24.64</v>
      </c>
      <c r="I139" s="68">
        <v>30.94</v>
      </c>
      <c r="J139" s="68">
        <v>22.58</v>
      </c>
      <c r="K139" s="68">
        <v>31.46</v>
      </c>
      <c r="L139" s="68">
        <v>22.75</v>
      </c>
      <c r="M139" s="68">
        <v>29.91</v>
      </c>
      <c r="N139" s="75">
        <v>21.63</v>
      </c>
      <c r="P139" s="67">
        <v>87.295000000000002</v>
      </c>
      <c r="Q139" s="68">
        <v>87.295000000000002</v>
      </c>
      <c r="R139" s="68">
        <v>102.89</v>
      </c>
      <c r="S139" s="68">
        <v>87.295000000000002</v>
      </c>
      <c r="T139" s="68">
        <v>60.77</v>
      </c>
      <c r="U139" s="68">
        <v>67.02</v>
      </c>
      <c r="V139" s="68">
        <v>53.576999999999998</v>
      </c>
      <c r="W139" s="68">
        <v>16.155999999999999</v>
      </c>
      <c r="X139" s="68">
        <v>16.155999999999999</v>
      </c>
      <c r="Y139" s="75">
        <v>55.381999999999998</v>
      </c>
      <c r="AA139" s="67">
        <v>4.24</v>
      </c>
      <c r="AB139" s="68">
        <v>3.63</v>
      </c>
      <c r="AC139" s="68">
        <v>3.47</v>
      </c>
      <c r="AD139" s="68">
        <v>3.87</v>
      </c>
      <c r="AE139" s="68">
        <v>4.1100000000000003</v>
      </c>
      <c r="AF139" s="68">
        <v>3.74</v>
      </c>
      <c r="AG139" s="68">
        <v>0.34098032300375863</v>
      </c>
      <c r="AI139" s="69">
        <f ca="1">VLOOKUP($A139,'Y2020H2 Annual_Prices-Nominal'!$A$4:$AM$33,28,0)</f>
        <v>3.5858333333333334</v>
      </c>
      <c r="AK139" s="70">
        <v>0</v>
      </c>
      <c r="AL139" s="71">
        <v>0</v>
      </c>
      <c r="AM139" s="72">
        <v>0</v>
      </c>
      <c r="AN139" s="73">
        <v>0</v>
      </c>
      <c r="AO139" s="74">
        <v>0</v>
      </c>
      <c r="AP139" s="75">
        <f ca="1">VLOOKUP($A139,'Y2020H2 Annual_Prices-Nominal'!$A$4:$AM$33,33,0)</f>
        <v>0</v>
      </c>
      <c r="AR139" s="67">
        <f t="shared" si="16"/>
        <v>7.9090909090909092</v>
      </c>
      <c r="AS139" s="68">
        <f t="shared" si="17"/>
        <v>7.3636363636363633</v>
      </c>
      <c r="AT139" s="68">
        <f t="shared" si="18"/>
        <v>7.3823529411764701</v>
      </c>
      <c r="AU139" s="68">
        <f t="shared" si="19"/>
        <v>7.5279805352798048</v>
      </c>
      <c r="AV139" s="68">
        <f t="shared" si="20"/>
        <v>7.6545012165450119</v>
      </c>
      <c r="AW139" s="75">
        <f t="shared" si="21"/>
        <v>7.7286821705426352</v>
      </c>
      <c r="AY139" s="97">
        <v>236.01436590033217</v>
      </c>
      <c r="AZ139" s="75">
        <v>84.634999999999991</v>
      </c>
      <c r="BB139" s="69">
        <f ca="1">VLOOKUP($A139,'Y2020H2 Annual_Prices-Nominal'!$A$4:$AZ$33,41,0)</f>
        <v>9.0952047045507189</v>
      </c>
      <c r="BD139" s="76">
        <f>VLOOKUP($A139,GDP!$A$8:$D$42,3,0)</f>
        <v>2.2174563885910409E-2</v>
      </c>
    </row>
    <row r="140" spans="1:56" ht="15" x14ac:dyDescent="0.25">
      <c r="A140" s="42">
        <f t="shared" si="22"/>
        <v>2032</v>
      </c>
      <c r="B140" s="63">
        <f t="shared" si="23"/>
        <v>48335</v>
      </c>
      <c r="C140" s="67">
        <v>30.66</v>
      </c>
      <c r="D140" s="68">
        <v>26.59</v>
      </c>
      <c r="E140" s="68">
        <v>29.9</v>
      </c>
      <c r="F140" s="68">
        <v>25.84</v>
      </c>
      <c r="G140" s="68">
        <v>29.99</v>
      </c>
      <c r="H140" s="68">
        <v>25.74</v>
      </c>
      <c r="I140" s="68">
        <v>31.39</v>
      </c>
      <c r="J140" s="68">
        <v>26.86</v>
      </c>
      <c r="K140" s="68">
        <v>31.76</v>
      </c>
      <c r="L140" s="68">
        <v>27.04</v>
      </c>
      <c r="M140" s="68">
        <v>30.67</v>
      </c>
      <c r="N140" s="75">
        <v>25.96</v>
      </c>
      <c r="P140" s="67">
        <v>87.531000000000006</v>
      </c>
      <c r="Q140" s="68">
        <v>87.531000000000006</v>
      </c>
      <c r="R140" s="68">
        <v>103.16200000000001</v>
      </c>
      <c r="S140" s="68">
        <v>87.531000000000006</v>
      </c>
      <c r="T140" s="68">
        <v>60.783999999999999</v>
      </c>
      <c r="U140" s="68">
        <v>67.126999999999995</v>
      </c>
      <c r="V140" s="68">
        <v>53.677</v>
      </c>
      <c r="W140" s="68">
        <v>16.181999999999999</v>
      </c>
      <c r="X140" s="68">
        <v>16.181999999999999</v>
      </c>
      <c r="Y140" s="75">
        <v>55.476999999999997</v>
      </c>
      <c r="AA140" s="67">
        <v>4.16</v>
      </c>
      <c r="AB140" s="68">
        <v>3.49</v>
      </c>
      <c r="AC140" s="68">
        <v>3.33</v>
      </c>
      <c r="AD140" s="68">
        <v>3.73</v>
      </c>
      <c r="AE140" s="68">
        <v>4.05</v>
      </c>
      <c r="AF140" s="68">
        <v>3.56</v>
      </c>
      <c r="AG140" s="68">
        <v>0.34098032300375863</v>
      </c>
      <c r="AI140" s="69">
        <f ca="1">VLOOKUP($A140,'Y2020H2 Annual_Prices-Nominal'!$A$4:$AM$33,28,0)</f>
        <v>3.5858333333333334</v>
      </c>
      <c r="AK140" s="70">
        <v>0</v>
      </c>
      <c r="AL140" s="71">
        <v>0</v>
      </c>
      <c r="AM140" s="72">
        <v>0</v>
      </c>
      <c r="AN140" s="73">
        <v>0</v>
      </c>
      <c r="AO140" s="74">
        <v>0</v>
      </c>
      <c r="AP140" s="75">
        <f ca="1">VLOOKUP($A140,'Y2020H2 Annual_Prices-Nominal'!$A$4:$AM$33,33,0)</f>
        <v>0</v>
      </c>
      <c r="AR140" s="67">
        <f t="shared" si="16"/>
        <v>8.7851002865329502</v>
      </c>
      <c r="AS140" s="68">
        <f t="shared" si="17"/>
        <v>8.3988764044943807</v>
      </c>
      <c r="AT140" s="68">
        <f t="shared" si="18"/>
        <v>8.4241573033707855</v>
      </c>
      <c r="AU140" s="68">
        <f t="shared" si="19"/>
        <v>7.7506172839506178</v>
      </c>
      <c r="AV140" s="68">
        <f t="shared" si="20"/>
        <v>7.8419753086419757</v>
      </c>
      <c r="AW140" s="75">
        <f t="shared" si="21"/>
        <v>8.2225201072386067</v>
      </c>
      <c r="AY140" s="97">
        <v>236.01436590033217</v>
      </c>
      <c r="AZ140" s="75">
        <v>84.634999999999991</v>
      </c>
      <c r="BB140" s="69">
        <f ca="1">VLOOKUP($A140,'Y2020H2 Annual_Prices-Nominal'!$A$4:$AZ$33,41,0)</f>
        <v>9.0952047045507189</v>
      </c>
      <c r="BD140" s="76">
        <f>VLOOKUP($A140,GDP!$A$8:$D$42,3,0)</f>
        <v>2.2174563885910409E-2</v>
      </c>
    </row>
    <row r="141" spans="1:56" ht="15" x14ac:dyDescent="0.25">
      <c r="A141" s="42">
        <f t="shared" si="22"/>
        <v>2032</v>
      </c>
      <c r="B141" s="63">
        <f t="shared" si="23"/>
        <v>48366</v>
      </c>
      <c r="C141" s="67">
        <v>34.520000000000003</v>
      </c>
      <c r="D141" s="68">
        <v>27.66</v>
      </c>
      <c r="E141" s="68">
        <v>32.79</v>
      </c>
      <c r="F141" s="68">
        <v>26.48</v>
      </c>
      <c r="G141" s="68">
        <v>33.11</v>
      </c>
      <c r="H141" s="68">
        <v>26.54</v>
      </c>
      <c r="I141" s="68">
        <v>35.630000000000003</v>
      </c>
      <c r="J141" s="68">
        <v>28.52</v>
      </c>
      <c r="K141" s="68">
        <v>35.799999999999997</v>
      </c>
      <c r="L141" s="68">
        <v>28.53</v>
      </c>
      <c r="M141" s="68">
        <v>34.72</v>
      </c>
      <c r="N141" s="75">
        <v>27.52</v>
      </c>
      <c r="P141" s="67">
        <v>87.768245507145394</v>
      </c>
      <c r="Q141" s="68">
        <v>87.768245507145394</v>
      </c>
      <c r="R141" s="68">
        <v>103.434116658319</v>
      </c>
      <c r="S141" s="68">
        <v>87.768245507145394</v>
      </c>
      <c r="T141" s="68">
        <v>60.798098104576603</v>
      </c>
      <c r="U141" s="68">
        <v>67.234510760149504</v>
      </c>
      <c r="V141" s="68">
        <v>53.776964709614901</v>
      </c>
      <c r="W141" s="68">
        <v>16.2081027353716</v>
      </c>
      <c r="X141" s="68">
        <v>16.2081027353716</v>
      </c>
      <c r="Y141" s="75">
        <v>55.571461886462103</v>
      </c>
      <c r="AA141" s="67">
        <v>4.17</v>
      </c>
      <c r="AB141" s="68">
        <v>3.4</v>
      </c>
      <c r="AC141" s="68">
        <v>3.23</v>
      </c>
      <c r="AD141" s="68">
        <v>3.63</v>
      </c>
      <c r="AE141" s="68">
        <v>4.08</v>
      </c>
      <c r="AF141" s="68">
        <v>3.55</v>
      </c>
      <c r="AG141" s="68">
        <v>0.34098032300375863</v>
      </c>
      <c r="AI141" s="69">
        <f ca="1">VLOOKUP($A141,'Y2020H2 Annual_Prices-Nominal'!$A$4:$AM$33,28,0)</f>
        <v>3.5858333333333334</v>
      </c>
      <c r="AK141" s="70">
        <v>0</v>
      </c>
      <c r="AL141" s="71">
        <v>0</v>
      </c>
      <c r="AM141" s="72">
        <v>0</v>
      </c>
      <c r="AN141" s="73">
        <v>0</v>
      </c>
      <c r="AO141" s="74">
        <v>0</v>
      </c>
      <c r="AP141" s="75">
        <f ca="1">VLOOKUP($A141,'Y2020H2 Annual_Prices-Nominal'!$A$4:$AM$33,33,0)</f>
        <v>0</v>
      </c>
      <c r="AR141" s="67">
        <f t="shared" si="16"/>
        <v>10.152941176470589</v>
      </c>
      <c r="AS141" s="68">
        <f t="shared" si="17"/>
        <v>9.2366197183098588</v>
      </c>
      <c r="AT141" s="68">
        <f t="shared" si="18"/>
        <v>9.3267605633802813</v>
      </c>
      <c r="AU141" s="68">
        <f t="shared" si="19"/>
        <v>8.7328431372549016</v>
      </c>
      <c r="AV141" s="68">
        <f t="shared" si="20"/>
        <v>8.7745098039215677</v>
      </c>
      <c r="AW141" s="75">
        <f t="shared" si="21"/>
        <v>9.56473829201102</v>
      </c>
      <c r="AY141" s="97">
        <v>236.01436590033217</v>
      </c>
      <c r="AZ141" s="75">
        <v>84.634999999999991</v>
      </c>
      <c r="BB141" s="69">
        <f ca="1">VLOOKUP($A141,'Y2020H2 Annual_Prices-Nominal'!$A$4:$AZ$33,41,0)</f>
        <v>9.0952047045507189</v>
      </c>
      <c r="BD141" s="76">
        <f>VLOOKUP($A141,GDP!$A$8:$D$42,3,0)</f>
        <v>2.2174563885910409E-2</v>
      </c>
    </row>
    <row r="142" spans="1:56" ht="15" x14ac:dyDescent="0.25">
      <c r="A142" s="42">
        <f t="shared" si="22"/>
        <v>2032</v>
      </c>
      <c r="B142" s="63">
        <f t="shared" si="23"/>
        <v>48396</v>
      </c>
      <c r="C142" s="67">
        <v>45.38</v>
      </c>
      <c r="D142" s="68">
        <v>31.67</v>
      </c>
      <c r="E142" s="68">
        <v>45.56</v>
      </c>
      <c r="F142" s="68">
        <v>32.159999999999997</v>
      </c>
      <c r="G142" s="68">
        <v>46.08</v>
      </c>
      <c r="H142" s="68">
        <v>32.51</v>
      </c>
      <c r="I142" s="68">
        <v>53.71</v>
      </c>
      <c r="J142" s="68">
        <v>32.14</v>
      </c>
      <c r="K142" s="68">
        <v>53.95</v>
      </c>
      <c r="L142" s="68">
        <v>32.229999999999997</v>
      </c>
      <c r="M142" s="68">
        <v>54.09</v>
      </c>
      <c r="N142" s="75">
        <v>31.49</v>
      </c>
      <c r="P142" s="67">
        <v>87.986999999999995</v>
      </c>
      <c r="Q142" s="68">
        <v>87.986999999999995</v>
      </c>
      <c r="R142" s="68">
        <v>103.70699999999999</v>
      </c>
      <c r="S142" s="68">
        <v>87.986999999999995</v>
      </c>
      <c r="T142" s="68">
        <v>60.874000000000002</v>
      </c>
      <c r="U142" s="68">
        <v>67.343999999999994</v>
      </c>
      <c r="V142" s="68">
        <v>53.88</v>
      </c>
      <c r="W142" s="68">
        <v>16.239999999999998</v>
      </c>
      <c r="X142" s="68">
        <v>16.239999999999998</v>
      </c>
      <c r="Y142" s="75">
        <v>55.664999999999999</v>
      </c>
      <c r="AA142" s="67">
        <v>4.28</v>
      </c>
      <c r="AB142" s="68">
        <v>3.62</v>
      </c>
      <c r="AC142" s="68">
        <v>3.45</v>
      </c>
      <c r="AD142" s="68">
        <v>3.86</v>
      </c>
      <c r="AE142" s="68">
        <v>4.24</v>
      </c>
      <c r="AF142" s="68">
        <v>3.66</v>
      </c>
      <c r="AG142" s="68">
        <v>0.34098032300375863</v>
      </c>
      <c r="AI142" s="69">
        <f ca="1">VLOOKUP($A142,'Y2020H2 Annual_Prices-Nominal'!$A$4:$AM$33,28,0)</f>
        <v>3.5858333333333334</v>
      </c>
      <c r="AK142" s="70">
        <v>0</v>
      </c>
      <c r="AL142" s="71">
        <v>0</v>
      </c>
      <c r="AM142" s="72">
        <v>0</v>
      </c>
      <c r="AN142" s="73">
        <v>0</v>
      </c>
      <c r="AO142" s="74">
        <v>0</v>
      </c>
      <c r="AP142" s="75">
        <f ca="1">VLOOKUP($A142,'Y2020H2 Annual_Prices-Nominal'!$A$4:$AM$33,33,0)</f>
        <v>0</v>
      </c>
      <c r="AR142" s="67">
        <f t="shared" si="16"/>
        <v>12.535911602209945</v>
      </c>
      <c r="AS142" s="68">
        <f t="shared" si="17"/>
        <v>12.44808743169399</v>
      </c>
      <c r="AT142" s="68">
        <f t="shared" si="18"/>
        <v>12.590163934426229</v>
      </c>
      <c r="AU142" s="68">
        <f t="shared" si="19"/>
        <v>12.66745283018868</v>
      </c>
      <c r="AV142" s="68">
        <f t="shared" si="20"/>
        <v>12.724056603773585</v>
      </c>
      <c r="AW142" s="75">
        <f t="shared" si="21"/>
        <v>14.012953367875649</v>
      </c>
      <c r="AY142" s="97">
        <v>236.01436590033217</v>
      </c>
      <c r="AZ142" s="75">
        <v>84.634999999999991</v>
      </c>
      <c r="BB142" s="69">
        <f ca="1">VLOOKUP($A142,'Y2020H2 Annual_Prices-Nominal'!$A$4:$AZ$33,41,0)</f>
        <v>9.0952047045507189</v>
      </c>
      <c r="BD142" s="76">
        <f>VLOOKUP($A142,GDP!$A$8:$D$42,3,0)</f>
        <v>2.2174563885910409E-2</v>
      </c>
    </row>
    <row r="143" spans="1:56" ht="15" x14ac:dyDescent="0.25">
      <c r="A143" s="42">
        <f t="shared" si="22"/>
        <v>2032</v>
      </c>
      <c r="B143" s="63">
        <f t="shared" si="23"/>
        <v>48427</v>
      </c>
      <c r="C143" s="67">
        <v>38.17</v>
      </c>
      <c r="D143" s="68">
        <v>28.96</v>
      </c>
      <c r="E143" s="68">
        <v>38.619999999999997</v>
      </c>
      <c r="F143" s="68">
        <v>28.92</v>
      </c>
      <c r="G143" s="68">
        <v>38.74</v>
      </c>
      <c r="H143" s="68">
        <v>28.95</v>
      </c>
      <c r="I143" s="68">
        <v>67.16</v>
      </c>
      <c r="J143" s="68">
        <v>38.65</v>
      </c>
      <c r="K143" s="68">
        <v>67.790000000000006</v>
      </c>
      <c r="L143" s="68">
        <v>39.049999999999997</v>
      </c>
      <c r="M143" s="68">
        <v>66.5</v>
      </c>
      <c r="N143" s="75">
        <v>37.75</v>
      </c>
      <c r="P143" s="67">
        <v>88.206000000000003</v>
      </c>
      <c r="Q143" s="68">
        <v>88.206000000000003</v>
      </c>
      <c r="R143" s="68">
        <v>103.98</v>
      </c>
      <c r="S143" s="68">
        <v>88.206000000000003</v>
      </c>
      <c r="T143" s="68">
        <v>60.95</v>
      </c>
      <c r="U143" s="68">
        <v>67.453000000000003</v>
      </c>
      <c r="V143" s="68">
        <v>53.982999999999997</v>
      </c>
      <c r="W143" s="68">
        <v>16.271999999999998</v>
      </c>
      <c r="X143" s="68">
        <v>16.271999999999998</v>
      </c>
      <c r="Y143" s="75">
        <v>55.759</v>
      </c>
      <c r="AA143" s="67">
        <v>4.2699999999999996</v>
      </c>
      <c r="AB143" s="68">
        <v>3.54</v>
      </c>
      <c r="AC143" s="68">
        <v>3.37</v>
      </c>
      <c r="AD143" s="68">
        <v>3.77</v>
      </c>
      <c r="AE143" s="68">
        <v>4.22</v>
      </c>
      <c r="AF143" s="68">
        <v>3.7</v>
      </c>
      <c r="AG143" s="68">
        <v>0.34098032300375863</v>
      </c>
      <c r="AI143" s="69">
        <f ca="1">VLOOKUP($A143,'Y2020H2 Annual_Prices-Nominal'!$A$4:$AM$33,28,0)</f>
        <v>3.5858333333333334</v>
      </c>
      <c r="AK143" s="70">
        <v>0</v>
      </c>
      <c r="AL143" s="71">
        <v>0</v>
      </c>
      <c r="AM143" s="72">
        <v>0</v>
      </c>
      <c r="AN143" s="73">
        <v>0</v>
      </c>
      <c r="AO143" s="74">
        <v>0</v>
      </c>
      <c r="AP143" s="75">
        <f ca="1">VLOOKUP($A143,'Y2020H2 Annual_Prices-Nominal'!$A$4:$AM$33,33,0)</f>
        <v>0</v>
      </c>
      <c r="AR143" s="67">
        <f t="shared" si="16"/>
        <v>10.782485875706215</v>
      </c>
      <c r="AS143" s="68">
        <f t="shared" si="17"/>
        <v>10.437837837837836</v>
      </c>
      <c r="AT143" s="68">
        <f t="shared" si="18"/>
        <v>10.470270270270269</v>
      </c>
      <c r="AU143" s="68">
        <f t="shared" si="19"/>
        <v>15.914691943127963</v>
      </c>
      <c r="AV143" s="68">
        <f t="shared" si="20"/>
        <v>16.063981042654031</v>
      </c>
      <c r="AW143" s="75">
        <f t="shared" si="21"/>
        <v>17.639257294429708</v>
      </c>
      <c r="AY143" s="97">
        <v>236.01436590033217</v>
      </c>
      <c r="AZ143" s="75">
        <v>84.634999999999991</v>
      </c>
      <c r="BB143" s="69">
        <f ca="1">VLOOKUP($A143,'Y2020H2 Annual_Prices-Nominal'!$A$4:$AZ$33,41,0)</f>
        <v>9.0952047045507189</v>
      </c>
      <c r="BD143" s="76">
        <f>VLOOKUP($A143,GDP!$A$8:$D$42,3,0)</f>
        <v>2.2174563885910409E-2</v>
      </c>
    </row>
    <row r="144" spans="1:56" ht="15" x14ac:dyDescent="0.25">
      <c r="A144" s="42">
        <f t="shared" si="22"/>
        <v>2032</v>
      </c>
      <c r="B144" s="63">
        <f t="shared" si="23"/>
        <v>48458</v>
      </c>
      <c r="C144" s="67">
        <v>32.020000000000003</v>
      </c>
      <c r="D144" s="68">
        <v>26.45</v>
      </c>
      <c r="E144" s="68">
        <v>31.79</v>
      </c>
      <c r="F144" s="68">
        <v>26.51</v>
      </c>
      <c r="G144" s="68">
        <v>31.92</v>
      </c>
      <c r="H144" s="68">
        <v>26.42</v>
      </c>
      <c r="I144" s="68">
        <v>40.83</v>
      </c>
      <c r="J144" s="68">
        <v>29.32</v>
      </c>
      <c r="K144" s="68">
        <v>41.87</v>
      </c>
      <c r="L144" s="68">
        <v>30.03</v>
      </c>
      <c r="M144" s="68">
        <v>40.880000000000003</v>
      </c>
      <c r="N144" s="75">
        <v>29.02</v>
      </c>
      <c r="P144" s="67">
        <v>88.426000000000002</v>
      </c>
      <c r="Q144" s="68">
        <v>88.426000000000002</v>
      </c>
      <c r="R144" s="68">
        <v>104.254</v>
      </c>
      <c r="S144" s="68">
        <v>88.426000000000002</v>
      </c>
      <c r="T144" s="68">
        <v>61.026000000000003</v>
      </c>
      <c r="U144" s="68">
        <v>67.561999999999998</v>
      </c>
      <c r="V144" s="68">
        <v>54.085999999999999</v>
      </c>
      <c r="W144" s="68">
        <v>16.303999999999998</v>
      </c>
      <c r="X144" s="68">
        <v>16.303999999999998</v>
      </c>
      <c r="Y144" s="75">
        <v>55.853000000000002</v>
      </c>
      <c r="AA144" s="67">
        <v>4.2</v>
      </c>
      <c r="AB144" s="68">
        <v>3.31</v>
      </c>
      <c r="AC144" s="68">
        <v>3.15</v>
      </c>
      <c r="AD144" s="68">
        <v>3.54</v>
      </c>
      <c r="AE144" s="68">
        <v>4.0999999999999996</v>
      </c>
      <c r="AF144" s="68">
        <v>3.68</v>
      </c>
      <c r="AG144" s="68">
        <v>0.34098032300375863</v>
      </c>
      <c r="AI144" s="69">
        <f ca="1">VLOOKUP($A144,'Y2020H2 Annual_Prices-Nominal'!$A$4:$AM$33,28,0)</f>
        <v>3.5858333333333334</v>
      </c>
      <c r="AK144" s="70">
        <v>0</v>
      </c>
      <c r="AL144" s="71">
        <v>0</v>
      </c>
      <c r="AM144" s="72">
        <v>0</v>
      </c>
      <c r="AN144" s="73">
        <v>0</v>
      </c>
      <c r="AO144" s="74">
        <v>0</v>
      </c>
      <c r="AP144" s="75">
        <f ca="1">VLOOKUP($A144,'Y2020H2 Annual_Prices-Nominal'!$A$4:$AM$33,33,0)</f>
        <v>0</v>
      </c>
      <c r="AR144" s="67">
        <f t="shared" si="16"/>
        <v>9.6737160120845935</v>
      </c>
      <c r="AS144" s="68">
        <f t="shared" si="17"/>
        <v>8.6385869565217384</v>
      </c>
      <c r="AT144" s="68">
        <f t="shared" si="18"/>
        <v>8.6739130434782616</v>
      </c>
      <c r="AU144" s="68">
        <f t="shared" si="19"/>
        <v>9.9585365853658541</v>
      </c>
      <c r="AV144" s="68">
        <f t="shared" si="20"/>
        <v>10.21219512195122</v>
      </c>
      <c r="AW144" s="75">
        <f t="shared" si="21"/>
        <v>11.548022598870057</v>
      </c>
      <c r="AY144" s="97">
        <v>236.01436590033217</v>
      </c>
      <c r="AZ144" s="75">
        <v>84.634999999999991</v>
      </c>
      <c r="BB144" s="69">
        <f ca="1">VLOOKUP($A144,'Y2020H2 Annual_Prices-Nominal'!$A$4:$AZ$33,41,0)</f>
        <v>9.0952047045507189</v>
      </c>
      <c r="BD144" s="76">
        <f>VLOOKUP($A144,GDP!$A$8:$D$42,3,0)</f>
        <v>2.2174563885910409E-2</v>
      </c>
    </row>
    <row r="145" spans="1:56" ht="15" x14ac:dyDescent="0.25">
      <c r="A145" s="42">
        <f t="shared" si="22"/>
        <v>2032</v>
      </c>
      <c r="B145" s="63">
        <f t="shared" si="23"/>
        <v>48488</v>
      </c>
      <c r="C145" s="67">
        <v>29.29</v>
      </c>
      <c r="D145" s="68">
        <v>26.14</v>
      </c>
      <c r="E145" s="68">
        <v>28.12</v>
      </c>
      <c r="F145" s="68">
        <v>24.5</v>
      </c>
      <c r="G145" s="68">
        <v>28.18</v>
      </c>
      <c r="H145" s="68">
        <v>24.38</v>
      </c>
      <c r="I145" s="68">
        <v>31.78</v>
      </c>
      <c r="J145" s="68">
        <v>24.62</v>
      </c>
      <c r="K145" s="68">
        <v>31.88</v>
      </c>
      <c r="L145" s="68">
        <v>24.69</v>
      </c>
      <c r="M145" s="68">
        <v>30.73</v>
      </c>
      <c r="N145" s="75">
        <v>23.64</v>
      </c>
      <c r="P145" s="67">
        <v>88.647000000000006</v>
      </c>
      <c r="Q145" s="68">
        <v>88.647000000000006</v>
      </c>
      <c r="R145" s="68">
        <v>104.529</v>
      </c>
      <c r="S145" s="68">
        <v>88.647000000000006</v>
      </c>
      <c r="T145" s="68">
        <v>61.101999999999997</v>
      </c>
      <c r="U145" s="68">
        <v>67.671999999999997</v>
      </c>
      <c r="V145" s="68">
        <v>54.189</v>
      </c>
      <c r="W145" s="68">
        <v>16.337</v>
      </c>
      <c r="X145" s="68">
        <v>16.337</v>
      </c>
      <c r="Y145" s="75">
        <v>55.947000000000003</v>
      </c>
      <c r="AA145" s="67">
        <v>4.2699999999999996</v>
      </c>
      <c r="AB145" s="68">
        <v>3.49</v>
      </c>
      <c r="AC145" s="68">
        <v>3.34</v>
      </c>
      <c r="AD145" s="68">
        <v>3.73</v>
      </c>
      <c r="AE145" s="68">
        <v>4.18</v>
      </c>
      <c r="AF145" s="68">
        <v>3.78</v>
      </c>
      <c r="AG145" s="68">
        <v>0.34098032300375863</v>
      </c>
      <c r="AI145" s="69">
        <f ca="1">VLOOKUP($A145,'Y2020H2 Annual_Prices-Nominal'!$A$4:$AM$33,28,0)</f>
        <v>3.5858333333333334</v>
      </c>
      <c r="AK145" s="70">
        <v>0</v>
      </c>
      <c r="AL145" s="71">
        <v>0</v>
      </c>
      <c r="AM145" s="72">
        <v>0</v>
      </c>
      <c r="AN145" s="73">
        <v>0</v>
      </c>
      <c r="AO145" s="74">
        <v>0</v>
      </c>
      <c r="AP145" s="75">
        <f ca="1">VLOOKUP($A145,'Y2020H2 Annual_Prices-Nominal'!$A$4:$AM$33,33,0)</f>
        <v>0</v>
      </c>
      <c r="AR145" s="67">
        <f t="shared" si="16"/>
        <v>8.3925501432664742</v>
      </c>
      <c r="AS145" s="68">
        <f t="shared" si="17"/>
        <v>7.43915343915344</v>
      </c>
      <c r="AT145" s="68">
        <f t="shared" si="18"/>
        <v>7.4550264550264558</v>
      </c>
      <c r="AU145" s="68">
        <f t="shared" si="19"/>
        <v>7.6028708133971303</v>
      </c>
      <c r="AV145" s="68">
        <f t="shared" si="20"/>
        <v>7.6267942583732058</v>
      </c>
      <c r="AW145" s="75">
        <f t="shared" si="21"/>
        <v>8.2386058981233248</v>
      </c>
      <c r="AY145" s="97">
        <v>236.01436590033217</v>
      </c>
      <c r="AZ145" s="75">
        <v>84.634999999999991</v>
      </c>
      <c r="BB145" s="69">
        <f ca="1">VLOOKUP($A145,'Y2020H2 Annual_Prices-Nominal'!$A$4:$AZ$33,41,0)</f>
        <v>9.0952047045507189</v>
      </c>
      <c r="BD145" s="76">
        <f>VLOOKUP($A145,GDP!$A$8:$D$42,3,0)</f>
        <v>2.2174563885910409E-2</v>
      </c>
    </row>
    <row r="146" spans="1:56" ht="15" x14ac:dyDescent="0.25">
      <c r="A146" s="42">
        <f t="shared" si="22"/>
        <v>2032</v>
      </c>
      <c r="B146" s="63">
        <f t="shared" si="23"/>
        <v>48519</v>
      </c>
      <c r="C146" s="67">
        <v>32.54</v>
      </c>
      <c r="D146" s="68">
        <v>29.75</v>
      </c>
      <c r="E146" s="68">
        <v>30.75</v>
      </c>
      <c r="F146" s="68">
        <v>27.21</v>
      </c>
      <c r="G146" s="68">
        <v>30.99</v>
      </c>
      <c r="H146" s="68">
        <v>27.17</v>
      </c>
      <c r="I146" s="68">
        <v>32.130000000000003</v>
      </c>
      <c r="J146" s="68">
        <v>27.87</v>
      </c>
      <c r="K146" s="68">
        <v>32.29</v>
      </c>
      <c r="L146" s="68">
        <v>27.95</v>
      </c>
      <c r="M146" s="68">
        <v>31.23</v>
      </c>
      <c r="N146" s="75">
        <v>26.93</v>
      </c>
      <c r="P146" s="67">
        <v>88.867999999999995</v>
      </c>
      <c r="Q146" s="68">
        <v>88.867999999999995</v>
      </c>
      <c r="R146" s="68">
        <v>104.80500000000001</v>
      </c>
      <c r="S146" s="68">
        <v>88.867999999999995</v>
      </c>
      <c r="T146" s="68">
        <v>61.177999999999997</v>
      </c>
      <c r="U146" s="68">
        <v>67.781999999999996</v>
      </c>
      <c r="V146" s="68">
        <v>54.292999999999999</v>
      </c>
      <c r="W146" s="68">
        <v>16.37</v>
      </c>
      <c r="X146" s="68">
        <v>16.37</v>
      </c>
      <c r="Y146" s="75">
        <v>56.042000000000002</v>
      </c>
      <c r="AA146" s="67">
        <v>4.5199999999999996</v>
      </c>
      <c r="AB146" s="68">
        <v>3.99</v>
      </c>
      <c r="AC146" s="68">
        <v>3.79</v>
      </c>
      <c r="AD146" s="68">
        <v>4.3099999999999996</v>
      </c>
      <c r="AE146" s="68">
        <v>4.4400000000000004</v>
      </c>
      <c r="AF146" s="68">
        <v>4.1500000000000004</v>
      </c>
      <c r="AG146" s="68">
        <v>0.34098032300375863</v>
      </c>
      <c r="AI146" s="69">
        <f ca="1">VLOOKUP($A146,'Y2020H2 Annual_Prices-Nominal'!$A$4:$AM$33,28,0)</f>
        <v>3.5858333333333334</v>
      </c>
      <c r="AK146" s="70">
        <v>0</v>
      </c>
      <c r="AL146" s="71">
        <v>0</v>
      </c>
      <c r="AM146" s="72">
        <v>0</v>
      </c>
      <c r="AN146" s="73">
        <v>0</v>
      </c>
      <c r="AO146" s="74">
        <v>0</v>
      </c>
      <c r="AP146" s="75">
        <f ca="1">VLOOKUP($A146,'Y2020H2 Annual_Prices-Nominal'!$A$4:$AM$33,33,0)</f>
        <v>0</v>
      </c>
      <c r="AR146" s="67">
        <f t="shared" si="16"/>
        <v>8.155388471177945</v>
      </c>
      <c r="AS146" s="68">
        <f t="shared" si="17"/>
        <v>7.4096385542168672</v>
      </c>
      <c r="AT146" s="68">
        <f t="shared" si="18"/>
        <v>7.4674698795180712</v>
      </c>
      <c r="AU146" s="68">
        <f t="shared" si="19"/>
        <v>7.2364864864864868</v>
      </c>
      <c r="AV146" s="68">
        <f t="shared" si="20"/>
        <v>7.2725225225225216</v>
      </c>
      <c r="AW146" s="75">
        <f t="shared" si="21"/>
        <v>7.2459396751740144</v>
      </c>
      <c r="AY146" s="97">
        <v>236.01436590033217</v>
      </c>
      <c r="AZ146" s="75">
        <v>84.634999999999991</v>
      </c>
      <c r="BB146" s="69">
        <f ca="1">VLOOKUP($A146,'Y2020H2 Annual_Prices-Nominal'!$A$4:$AZ$33,41,0)</f>
        <v>9.0952047045507189</v>
      </c>
      <c r="BD146" s="76">
        <f>VLOOKUP($A146,GDP!$A$8:$D$42,3,0)</f>
        <v>2.2174563885910409E-2</v>
      </c>
    </row>
    <row r="147" spans="1:56" ht="15.75" thickBot="1" x14ac:dyDescent="0.3">
      <c r="A147" s="42">
        <f t="shared" si="22"/>
        <v>2032</v>
      </c>
      <c r="B147" s="63">
        <f t="shared" si="23"/>
        <v>48549</v>
      </c>
      <c r="C147" s="67">
        <v>34.99</v>
      </c>
      <c r="D147" s="68">
        <v>31.65</v>
      </c>
      <c r="E147" s="68">
        <v>31.77</v>
      </c>
      <c r="F147" s="68">
        <v>28.54</v>
      </c>
      <c r="G147" s="68">
        <v>32.06</v>
      </c>
      <c r="H147" s="68">
        <v>28.5</v>
      </c>
      <c r="I147" s="68">
        <v>33.29</v>
      </c>
      <c r="J147" s="68">
        <v>30.08</v>
      </c>
      <c r="K147" s="68">
        <v>33.36</v>
      </c>
      <c r="L147" s="68">
        <v>30.12</v>
      </c>
      <c r="M147" s="68">
        <v>32.299999999999997</v>
      </c>
      <c r="N147" s="75">
        <v>29.09</v>
      </c>
      <c r="P147" s="67">
        <v>89.09</v>
      </c>
      <c r="Q147" s="68">
        <v>89.09</v>
      </c>
      <c r="R147" s="68">
        <v>105.081</v>
      </c>
      <c r="S147" s="68">
        <v>89.09</v>
      </c>
      <c r="T147" s="68">
        <v>61.253999999999998</v>
      </c>
      <c r="U147" s="68">
        <v>67.891999999999996</v>
      </c>
      <c r="V147" s="68">
        <v>54.396999999999998</v>
      </c>
      <c r="W147" s="68">
        <v>16.402999999999999</v>
      </c>
      <c r="X147" s="68">
        <v>16.402999999999999</v>
      </c>
      <c r="Y147" s="75">
        <v>56.137</v>
      </c>
      <c r="AA147" s="67">
        <v>4.6900000000000004</v>
      </c>
      <c r="AB147" s="68">
        <v>4.4000000000000004</v>
      </c>
      <c r="AC147" s="68">
        <v>4.1100000000000003</v>
      </c>
      <c r="AD147" s="68">
        <v>4.72</v>
      </c>
      <c r="AE147" s="68">
        <v>4.6100000000000003</v>
      </c>
      <c r="AF147" s="68">
        <v>4.2699999999999996</v>
      </c>
      <c r="AG147" s="68">
        <v>0.34098032300375863</v>
      </c>
      <c r="AI147" s="69">
        <f ca="1">VLOOKUP($A147,'Y2020H2 Annual_Prices-Nominal'!$A$4:$AM$33,28,0)</f>
        <v>3.5858333333333334</v>
      </c>
      <c r="AK147" s="70">
        <v>0</v>
      </c>
      <c r="AL147" s="71">
        <v>0</v>
      </c>
      <c r="AM147" s="72">
        <v>0</v>
      </c>
      <c r="AN147" s="73">
        <v>0</v>
      </c>
      <c r="AO147" s="74">
        <v>0</v>
      </c>
      <c r="AP147" s="75">
        <f ca="1">VLOOKUP($A147,'Y2020H2 Annual_Prices-Nominal'!$A$4:$AM$33,33,0)</f>
        <v>0</v>
      </c>
      <c r="AR147" s="67">
        <f t="shared" si="16"/>
        <v>7.9522727272727272</v>
      </c>
      <c r="AS147" s="68">
        <f t="shared" si="17"/>
        <v>7.4402810304449654</v>
      </c>
      <c r="AT147" s="68">
        <f t="shared" si="18"/>
        <v>7.5081967213114771</v>
      </c>
      <c r="AU147" s="68">
        <f t="shared" si="19"/>
        <v>7.2212581344902382</v>
      </c>
      <c r="AV147" s="68">
        <f t="shared" si="20"/>
        <v>7.2364425162689798</v>
      </c>
      <c r="AW147" s="75">
        <f t="shared" si="21"/>
        <v>6.843220338983051</v>
      </c>
      <c r="AY147" s="97">
        <v>236.01436590033217</v>
      </c>
      <c r="AZ147" s="75">
        <v>84.634999999999991</v>
      </c>
      <c r="BB147" s="69">
        <f ca="1">VLOOKUP($A147,'Y2020H2 Annual_Prices-Nominal'!$A$4:$AZ$33,41,0)</f>
        <v>9.0952047045507189</v>
      </c>
      <c r="BD147" s="76">
        <f>VLOOKUP($A147,GDP!$A$8:$D$42,3,0)</f>
        <v>2.2174563885910409E-2</v>
      </c>
    </row>
    <row r="148" spans="1:56" ht="15" x14ac:dyDescent="0.25">
      <c r="A148" s="42">
        <f t="shared" si="22"/>
        <v>2033</v>
      </c>
      <c r="B148" s="63">
        <f t="shared" si="23"/>
        <v>48580</v>
      </c>
      <c r="C148" s="64">
        <v>39.409999999999997</v>
      </c>
      <c r="D148" s="65">
        <v>34.76</v>
      </c>
      <c r="E148" s="65">
        <v>35.36</v>
      </c>
      <c r="F148" s="65">
        <v>31.28</v>
      </c>
      <c r="G148" s="65">
        <v>35.64</v>
      </c>
      <c r="H148" s="65">
        <v>31.15</v>
      </c>
      <c r="I148" s="65">
        <v>36.06</v>
      </c>
      <c r="J148" s="65">
        <v>31.67</v>
      </c>
      <c r="K148" s="65">
        <v>36.15</v>
      </c>
      <c r="L148" s="65">
        <v>31.69</v>
      </c>
      <c r="M148" s="65">
        <v>35.03</v>
      </c>
      <c r="N148" s="66">
        <v>30.62</v>
      </c>
      <c r="P148" s="64">
        <v>89.311999999999998</v>
      </c>
      <c r="Q148" s="65">
        <v>89.311999999999998</v>
      </c>
      <c r="R148" s="65">
        <v>105.358</v>
      </c>
      <c r="S148" s="65">
        <v>89.311999999999998</v>
      </c>
      <c r="T148" s="65">
        <v>61.33</v>
      </c>
      <c r="U148" s="65">
        <v>68.001999999999995</v>
      </c>
      <c r="V148" s="65">
        <v>54.500999999999998</v>
      </c>
      <c r="W148" s="65">
        <v>16.436</v>
      </c>
      <c r="X148" s="65">
        <v>16.436</v>
      </c>
      <c r="Y148" s="66">
        <v>56.231999999999999</v>
      </c>
      <c r="AA148" s="67">
        <v>5.08</v>
      </c>
      <c r="AB148" s="68">
        <v>4.7</v>
      </c>
      <c r="AC148" s="68">
        <v>4.3499999999999996</v>
      </c>
      <c r="AD148" s="68">
        <v>5.03</v>
      </c>
      <c r="AE148" s="68">
        <v>4.99</v>
      </c>
      <c r="AF148" s="68">
        <v>4.75</v>
      </c>
      <c r="AG148" s="68">
        <v>0.34747869259499919</v>
      </c>
      <c r="AI148" s="69">
        <f ca="1">VLOOKUP($A148,'Y2020H2 Annual_Prices-Nominal'!$A$4:$AM$33,28,0)</f>
        <v>3.7533333333333334</v>
      </c>
      <c r="AK148" s="70">
        <v>0</v>
      </c>
      <c r="AL148" s="71">
        <v>0</v>
      </c>
      <c r="AM148" s="72">
        <v>0</v>
      </c>
      <c r="AN148" s="73">
        <v>0</v>
      </c>
      <c r="AO148" s="74">
        <v>0</v>
      </c>
      <c r="AP148" s="75">
        <f ca="1">VLOOKUP($A148,'Y2020H2 Annual_Prices-Nominal'!$A$4:$AM$33,33,0)</f>
        <v>0</v>
      </c>
      <c r="AR148" s="67">
        <f t="shared" si="16"/>
        <v>8.3851063829787229</v>
      </c>
      <c r="AS148" s="68">
        <f t="shared" si="17"/>
        <v>7.4442105263157892</v>
      </c>
      <c r="AT148" s="68">
        <f t="shared" si="18"/>
        <v>7.5031578947368418</v>
      </c>
      <c r="AU148" s="68">
        <f t="shared" si="19"/>
        <v>7.2264529058116231</v>
      </c>
      <c r="AV148" s="68">
        <f t="shared" si="20"/>
        <v>7.2444889779559114</v>
      </c>
      <c r="AW148" s="75">
        <f t="shared" si="21"/>
        <v>6.964214711729622</v>
      </c>
      <c r="AY148" s="97">
        <v>240.60657405623644</v>
      </c>
      <c r="AZ148" s="75">
        <v>101.44500000000001</v>
      </c>
      <c r="BB148" s="69">
        <f ca="1">VLOOKUP($A148,'Y2020H2 Annual_Prices-Nominal'!$A$4:$AZ$33,41,0)</f>
        <v>8.9477632077390812</v>
      </c>
      <c r="BD148" s="76">
        <f>VLOOKUP($A148,GDP!$A$8:$D$42,3,0)</f>
        <v>2.2144427150158612E-2</v>
      </c>
    </row>
    <row r="149" spans="1:56" ht="15" x14ac:dyDescent="0.25">
      <c r="A149" s="42">
        <f t="shared" si="22"/>
        <v>2033</v>
      </c>
      <c r="B149" s="63">
        <f t="shared" si="23"/>
        <v>48611</v>
      </c>
      <c r="C149" s="67">
        <v>35.1</v>
      </c>
      <c r="D149" s="68">
        <v>33.19</v>
      </c>
      <c r="E149" s="68">
        <v>31.83</v>
      </c>
      <c r="F149" s="68">
        <v>29.85</v>
      </c>
      <c r="G149" s="68">
        <v>31.96</v>
      </c>
      <c r="H149" s="68">
        <v>29.72</v>
      </c>
      <c r="I149" s="68">
        <v>35.96</v>
      </c>
      <c r="J149" s="68">
        <v>29.12</v>
      </c>
      <c r="K149" s="68">
        <v>35.97</v>
      </c>
      <c r="L149" s="68">
        <v>29.12</v>
      </c>
      <c r="M149" s="68">
        <v>34.86</v>
      </c>
      <c r="N149" s="75">
        <v>28.08</v>
      </c>
      <c r="P149" s="67">
        <v>89.534999999999997</v>
      </c>
      <c r="Q149" s="68">
        <v>89.534999999999997</v>
      </c>
      <c r="R149" s="68">
        <v>105.636</v>
      </c>
      <c r="S149" s="68">
        <v>89.534999999999997</v>
      </c>
      <c r="T149" s="68">
        <v>61.405999999999999</v>
      </c>
      <c r="U149" s="68">
        <v>68.111999999999995</v>
      </c>
      <c r="V149" s="68">
        <v>54.604999999999997</v>
      </c>
      <c r="W149" s="68">
        <v>16.469000000000001</v>
      </c>
      <c r="X149" s="68">
        <v>16.469000000000001</v>
      </c>
      <c r="Y149" s="75">
        <v>56.326999999999998</v>
      </c>
      <c r="AA149" s="67">
        <v>4.97</v>
      </c>
      <c r="AB149" s="68">
        <v>4.46</v>
      </c>
      <c r="AC149" s="68">
        <v>4.2</v>
      </c>
      <c r="AD149" s="68">
        <v>4.79</v>
      </c>
      <c r="AE149" s="68">
        <v>4.91</v>
      </c>
      <c r="AF149" s="68">
        <v>4.53</v>
      </c>
      <c r="AG149" s="68">
        <v>0.34747869259499919</v>
      </c>
      <c r="AI149" s="69">
        <f ca="1">VLOOKUP($A149,'Y2020H2 Annual_Prices-Nominal'!$A$4:$AM$33,28,0)</f>
        <v>3.7533333333333334</v>
      </c>
      <c r="AK149" s="70">
        <v>0</v>
      </c>
      <c r="AL149" s="71">
        <v>0</v>
      </c>
      <c r="AM149" s="72">
        <v>0</v>
      </c>
      <c r="AN149" s="73">
        <v>0</v>
      </c>
      <c r="AO149" s="74">
        <v>0</v>
      </c>
      <c r="AP149" s="75">
        <f ca="1">VLOOKUP($A149,'Y2020H2 Annual_Prices-Nominal'!$A$4:$AM$33,33,0)</f>
        <v>0</v>
      </c>
      <c r="AR149" s="67">
        <f t="shared" si="16"/>
        <v>7.8699551569506729</v>
      </c>
      <c r="AS149" s="68">
        <f t="shared" si="17"/>
        <v>7.0264900662251648</v>
      </c>
      <c r="AT149" s="68">
        <f t="shared" si="18"/>
        <v>7.0551876379690945</v>
      </c>
      <c r="AU149" s="68">
        <f t="shared" si="19"/>
        <v>7.3238289205702651</v>
      </c>
      <c r="AV149" s="68">
        <f t="shared" si="20"/>
        <v>7.325865580448065</v>
      </c>
      <c r="AW149" s="75">
        <f t="shared" si="21"/>
        <v>7.2776617954070977</v>
      </c>
      <c r="AY149" s="97">
        <v>240.60657405623644</v>
      </c>
      <c r="AZ149" s="75">
        <v>101.44500000000001</v>
      </c>
      <c r="BB149" s="69">
        <f ca="1">VLOOKUP($A149,'Y2020H2 Annual_Prices-Nominal'!$A$4:$AZ$33,41,0)</f>
        <v>8.9477632077390812</v>
      </c>
      <c r="BD149" s="76">
        <f>VLOOKUP($A149,GDP!$A$8:$D$42,3,0)</f>
        <v>2.2144427150158612E-2</v>
      </c>
    </row>
    <row r="150" spans="1:56" ht="15" x14ac:dyDescent="0.25">
      <c r="A150" s="42">
        <f t="shared" si="22"/>
        <v>2033</v>
      </c>
      <c r="B150" s="63">
        <f t="shared" si="23"/>
        <v>48639</v>
      </c>
      <c r="C150" s="67">
        <v>31.94</v>
      </c>
      <c r="D150" s="68">
        <v>29.37</v>
      </c>
      <c r="E150" s="68">
        <v>29.27</v>
      </c>
      <c r="F150" s="68">
        <v>26.13</v>
      </c>
      <c r="G150" s="68">
        <v>29.25</v>
      </c>
      <c r="H150" s="68">
        <v>25.96</v>
      </c>
      <c r="I150" s="68">
        <v>33.28</v>
      </c>
      <c r="J150" s="68">
        <v>26.55</v>
      </c>
      <c r="K150" s="68">
        <v>33.619999999999997</v>
      </c>
      <c r="L150" s="68">
        <v>26.63</v>
      </c>
      <c r="M150" s="68">
        <v>32.21</v>
      </c>
      <c r="N150" s="75">
        <v>25.54</v>
      </c>
      <c r="P150" s="67">
        <v>89.757999999999996</v>
      </c>
      <c r="Q150" s="68">
        <v>89.757999999999996</v>
      </c>
      <c r="R150" s="68">
        <v>105.91500000000001</v>
      </c>
      <c r="S150" s="68">
        <v>89.757999999999996</v>
      </c>
      <c r="T150" s="68">
        <v>61.481999999999999</v>
      </c>
      <c r="U150" s="68">
        <v>68.222999999999999</v>
      </c>
      <c r="V150" s="68">
        <v>54.709000000000003</v>
      </c>
      <c r="W150" s="68">
        <v>16.501999999999999</v>
      </c>
      <c r="X150" s="68">
        <v>16.501999999999999</v>
      </c>
      <c r="Y150" s="75">
        <v>56.421999999999997</v>
      </c>
      <c r="AA150" s="67">
        <v>4.6900000000000004</v>
      </c>
      <c r="AB150" s="68">
        <v>3.93</v>
      </c>
      <c r="AC150" s="68">
        <v>3.74</v>
      </c>
      <c r="AD150" s="68">
        <v>4.25</v>
      </c>
      <c r="AE150" s="68">
        <v>4.58</v>
      </c>
      <c r="AF150" s="68">
        <v>4.26</v>
      </c>
      <c r="AG150" s="68">
        <v>0.34747869259499919</v>
      </c>
      <c r="AI150" s="69">
        <f ca="1">VLOOKUP($A150,'Y2020H2 Annual_Prices-Nominal'!$A$4:$AM$33,28,0)</f>
        <v>3.7533333333333334</v>
      </c>
      <c r="AK150" s="70">
        <v>0</v>
      </c>
      <c r="AL150" s="71">
        <v>0</v>
      </c>
      <c r="AM150" s="72">
        <v>0</v>
      </c>
      <c r="AN150" s="73">
        <v>0</v>
      </c>
      <c r="AO150" s="74">
        <v>0</v>
      </c>
      <c r="AP150" s="75">
        <f ca="1">VLOOKUP($A150,'Y2020H2 Annual_Prices-Nominal'!$A$4:$AM$33,33,0)</f>
        <v>0</v>
      </c>
      <c r="AR150" s="67">
        <f t="shared" si="16"/>
        <v>8.1272264631043249</v>
      </c>
      <c r="AS150" s="68">
        <f t="shared" si="17"/>
        <v>6.870892018779343</v>
      </c>
      <c r="AT150" s="68">
        <f t="shared" si="18"/>
        <v>6.8661971830985919</v>
      </c>
      <c r="AU150" s="68">
        <f t="shared" si="19"/>
        <v>7.2663755458515285</v>
      </c>
      <c r="AV150" s="68">
        <f t="shared" si="20"/>
        <v>7.3406113537117896</v>
      </c>
      <c r="AW150" s="75">
        <f t="shared" si="21"/>
        <v>7.578823529411765</v>
      </c>
      <c r="AY150" s="97">
        <v>240.60657405623644</v>
      </c>
      <c r="AZ150" s="75">
        <v>101.44500000000001</v>
      </c>
      <c r="BB150" s="69">
        <f ca="1">VLOOKUP($A150,'Y2020H2 Annual_Prices-Nominal'!$A$4:$AZ$33,41,0)</f>
        <v>8.9477632077390812</v>
      </c>
      <c r="BD150" s="76">
        <f>VLOOKUP($A150,GDP!$A$8:$D$42,3,0)</f>
        <v>2.2144427150158612E-2</v>
      </c>
    </row>
    <row r="151" spans="1:56" ht="15" x14ac:dyDescent="0.25">
      <c r="A151" s="42">
        <f t="shared" si="22"/>
        <v>2033</v>
      </c>
      <c r="B151" s="63">
        <f t="shared" si="23"/>
        <v>48670</v>
      </c>
      <c r="C151" s="67">
        <v>29.81</v>
      </c>
      <c r="D151" s="68">
        <v>27.74</v>
      </c>
      <c r="E151" s="68">
        <v>28.44</v>
      </c>
      <c r="F151" s="68">
        <v>25.72</v>
      </c>
      <c r="G151" s="68">
        <v>28.53</v>
      </c>
      <c r="H151" s="68">
        <v>25.51</v>
      </c>
      <c r="I151" s="68">
        <v>32.299999999999997</v>
      </c>
      <c r="J151" s="68">
        <v>24.57</v>
      </c>
      <c r="K151" s="68">
        <v>33.049999999999997</v>
      </c>
      <c r="L151" s="68">
        <v>24.91</v>
      </c>
      <c r="M151" s="68">
        <v>31.23</v>
      </c>
      <c r="N151" s="75">
        <v>23.58</v>
      </c>
      <c r="P151" s="67">
        <v>89.981999999999999</v>
      </c>
      <c r="Q151" s="68">
        <v>89.981999999999999</v>
      </c>
      <c r="R151" s="68">
        <v>106.194</v>
      </c>
      <c r="S151" s="68">
        <v>89.981999999999999</v>
      </c>
      <c r="T151" s="68">
        <v>61.558</v>
      </c>
      <c r="U151" s="68">
        <v>68.334000000000003</v>
      </c>
      <c r="V151" s="68">
        <v>54.814</v>
      </c>
      <c r="W151" s="68">
        <v>16.535</v>
      </c>
      <c r="X151" s="68">
        <v>16.535</v>
      </c>
      <c r="Y151" s="75">
        <v>56.517000000000003</v>
      </c>
      <c r="AA151" s="67">
        <v>4.42</v>
      </c>
      <c r="AB151" s="68">
        <v>3.8</v>
      </c>
      <c r="AC151" s="68">
        <v>3.64</v>
      </c>
      <c r="AD151" s="68">
        <v>4.04</v>
      </c>
      <c r="AE151" s="68">
        <v>4.3</v>
      </c>
      <c r="AF151" s="68">
        <v>3.93</v>
      </c>
      <c r="AG151" s="68">
        <v>0.34747869259499919</v>
      </c>
      <c r="AI151" s="69">
        <f ca="1">VLOOKUP($A151,'Y2020H2 Annual_Prices-Nominal'!$A$4:$AM$33,28,0)</f>
        <v>3.7533333333333334</v>
      </c>
      <c r="AK151" s="70">
        <v>0</v>
      </c>
      <c r="AL151" s="71">
        <v>0</v>
      </c>
      <c r="AM151" s="72">
        <v>0</v>
      </c>
      <c r="AN151" s="73">
        <v>0</v>
      </c>
      <c r="AO151" s="74">
        <v>0</v>
      </c>
      <c r="AP151" s="75">
        <f ca="1">VLOOKUP($A151,'Y2020H2 Annual_Prices-Nominal'!$A$4:$AM$33,33,0)</f>
        <v>0</v>
      </c>
      <c r="AR151" s="67">
        <f t="shared" si="16"/>
        <v>7.844736842105263</v>
      </c>
      <c r="AS151" s="68">
        <f t="shared" si="17"/>
        <v>7.2366412213740459</v>
      </c>
      <c r="AT151" s="68">
        <f t="shared" si="18"/>
        <v>7.2595419847328246</v>
      </c>
      <c r="AU151" s="68">
        <f t="shared" si="19"/>
        <v>7.5116279069767442</v>
      </c>
      <c r="AV151" s="68">
        <f t="shared" si="20"/>
        <v>7.6860465116279064</v>
      </c>
      <c r="AW151" s="75">
        <f t="shared" si="21"/>
        <v>7.7301980198019802</v>
      </c>
      <c r="AY151" s="97">
        <v>240.60657405623644</v>
      </c>
      <c r="AZ151" s="75">
        <v>101.44500000000001</v>
      </c>
      <c r="BB151" s="69">
        <f ca="1">VLOOKUP($A151,'Y2020H2 Annual_Prices-Nominal'!$A$4:$AZ$33,41,0)</f>
        <v>8.9477632077390812</v>
      </c>
      <c r="BD151" s="76">
        <f>VLOOKUP($A151,GDP!$A$8:$D$42,3,0)</f>
        <v>2.2144427150158612E-2</v>
      </c>
    </row>
    <row r="152" spans="1:56" ht="15" x14ac:dyDescent="0.25">
      <c r="A152" s="42">
        <f t="shared" si="22"/>
        <v>2033</v>
      </c>
      <c r="B152" s="63">
        <f t="shared" si="23"/>
        <v>48700</v>
      </c>
      <c r="C152" s="67">
        <v>31.9</v>
      </c>
      <c r="D152" s="68">
        <v>27.66</v>
      </c>
      <c r="E152" s="68">
        <v>31.09</v>
      </c>
      <c r="F152" s="68">
        <v>26.69</v>
      </c>
      <c r="G152" s="68">
        <v>31.22</v>
      </c>
      <c r="H152" s="68">
        <v>26.6</v>
      </c>
      <c r="I152" s="68">
        <v>33.49</v>
      </c>
      <c r="J152" s="68">
        <v>27.75</v>
      </c>
      <c r="K152" s="68">
        <v>33.89</v>
      </c>
      <c r="L152" s="68">
        <v>27.93</v>
      </c>
      <c r="M152" s="68">
        <v>32.79</v>
      </c>
      <c r="N152" s="75">
        <v>26.83</v>
      </c>
      <c r="P152" s="67">
        <v>90.206000000000003</v>
      </c>
      <c r="Q152" s="68">
        <v>90.206000000000003</v>
      </c>
      <c r="R152" s="68">
        <v>106.474</v>
      </c>
      <c r="S152" s="68">
        <v>90.206000000000003</v>
      </c>
      <c r="T152" s="68">
        <v>61.634</v>
      </c>
      <c r="U152" s="68">
        <v>68.444999999999993</v>
      </c>
      <c r="V152" s="68">
        <v>54.918999999999997</v>
      </c>
      <c r="W152" s="68">
        <v>16.568000000000001</v>
      </c>
      <c r="X152" s="68">
        <v>16.568000000000001</v>
      </c>
      <c r="Y152" s="75">
        <v>56.613</v>
      </c>
      <c r="AA152" s="67">
        <v>4.34</v>
      </c>
      <c r="AB152" s="68">
        <v>3.66</v>
      </c>
      <c r="AC152" s="68">
        <v>3.5</v>
      </c>
      <c r="AD152" s="68">
        <v>3.9</v>
      </c>
      <c r="AE152" s="68">
        <v>4.2300000000000004</v>
      </c>
      <c r="AF152" s="68">
        <v>3.74</v>
      </c>
      <c r="AG152" s="68">
        <v>0.34747869259499919</v>
      </c>
      <c r="AI152" s="69">
        <f ca="1">VLOOKUP($A152,'Y2020H2 Annual_Prices-Nominal'!$A$4:$AM$33,28,0)</f>
        <v>3.7533333333333334</v>
      </c>
      <c r="AK152" s="70">
        <v>0</v>
      </c>
      <c r="AL152" s="71">
        <v>0</v>
      </c>
      <c r="AM152" s="72">
        <v>0</v>
      </c>
      <c r="AN152" s="73">
        <v>0</v>
      </c>
      <c r="AO152" s="74">
        <v>0</v>
      </c>
      <c r="AP152" s="75">
        <f ca="1">VLOOKUP($A152,'Y2020H2 Annual_Prices-Nominal'!$A$4:$AM$33,33,0)</f>
        <v>0</v>
      </c>
      <c r="AR152" s="67">
        <f t="shared" si="16"/>
        <v>8.7158469945355179</v>
      </c>
      <c r="AS152" s="68">
        <f t="shared" si="17"/>
        <v>8.3128342245989302</v>
      </c>
      <c r="AT152" s="68">
        <f t="shared" si="18"/>
        <v>8.3475935828877006</v>
      </c>
      <c r="AU152" s="68">
        <f t="shared" si="19"/>
        <v>7.91725768321513</v>
      </c>
      <c r="AV152" s="68">
        <f t="shared" si="20"/>
        <v>8.0118203309692664</v>
      </c>
      <c r="AW152" s="75">
        <f t="shared" si="21"/>
        <v>8.407692307692308</v>
      </c>
      <c r="AY152" s="97">
        <v>240.60657405623644</v>
      </c>
      <c r="AZ152" s="75">
        <v>101.44500000000001</v>
      </c>
      <c r="BB152" s="69">
        <f ca="1">VLOOKUP($A152,'Y2020H2 Annual_Prices-Nominal'!$A$4:$AZ$33,41,0)</f>
        <v>8.9477632077390812</v>
      </c>
      <c r="BD152" s="76">
        <f>VLOOKUP($A152,GDP!$A$8:$D$42,3,0)</f>
        <v>2.2144427150158612E-2</v>
      </c>
    </row>
    <row r="153" spans="1:56" ht="15" x14ac:dyDescent="0.25">
      <c r="A153" s="42">
        <f t="shared" si="22"/>
        <v>2033</v>
      </c>
      <c r="B153" s="63">
        <f t="shared" si="23"/>
        <v>48731</v>
      </c>
      <c r="C153" s="67">
        <v>35.43</v>
      </c>
      <c r="D153" s="68">
        <v>28.76</v>
      </c>
      <c r="E153" s="68">
        <v>33.99</v>
      </c>
      <c r="F153" s="68">
        <v>27.45</v>
      </c>
      <c r="G153" s="68">
        <v>34.33</v>
      </c>
      <c r="H153" s="68">
        <v>27.59</v>
      </c>
      <c r="I153" s="68">
        <v>37.25</v>
      </c>
      <c r="J153" s="68">
        <v>29.74</v>
      </c>
      <c r="K153" s="68">
        <v>37.51</v>
      </c>
      <c r="L153" s="68">
        <v>29.77</v>
      </c>
      <c r="M153" s="68">
        <v>36.39</v>
      </c>
      <c r="N153" s="75">
        <v>28.73</v>
      </c>
      <c r="P153" s="67">
        <v>90.431538679426296</v>
      </c>
      <c r="Q153" s="68">
        <v>90.431538679426296</v>
      </c>
      <c r="R153" s="68">
        <v>106.75447849293199</v>
      </c>
      <c r="S153" s="68">
        <v>90.431538679426296</v>
      </c>
      <c r="T153" s="68">
        <v>61.710245417240998</v>
      </c>
      <c r="U153" s="68">
        <v>68.556002944922596</v>
      </c>
      <c r="V153" s="68">
        <v>55.0243014633174</v>
      </c>
      <c r="W153" s="68">
        <v>16.6005162238841</v>
      </c>
      <c r="X153" s="68">
        <v>16.6005162238841</v>
      </c>
      <c r="Y153" s="75">
        <v>56.709647646188003</v>
      </c>
      <c r="AA153" s="67">
        <v>4.3499999999999996</v>
      </c>
      <c r="AB153" s="68">
        <v>3.56</v>
      </c>
      <c r="AC153" s="68">
        <v>3.4</v>
      </c>
      <c r="AD153" s="68">
        <v>3.8</v>
      </c>
      <c r="AE153" s="68">
        <v>4.28</v>
      </c>
      <c r="AF153" s="68">
        <v>3.74</v>
      </c>
      <c r="AG153" s="68">
        <v>0.34747869259499919</v>
      </c>
      <c r="AI153" s="69">
        <f ca="1">VLOOKUP($A153,'Y2020H2 Annual_Prices-Nominal'!$A$4:$AM$33,28,0)</f>
        <v>3.7533333333333334</v>
      </c>
      <c r="AK153" s="70">
        <v>0</v>
      </c>
      <c r="AL153" s="71">
        <v>0</v>
      </c>
      <c r="AM153" s="72">
        <v>0</v>
      </c>
      <c r="AN153" s="73">
        <v>0</v>
      </c>
      <c r="AO153" s="74">
        <v>0</v>
      </c>
      <c r="AP153" s="75">
        <f ca="1">VLOOKUP($A153,'Y2020H2 Annual_Prices-Nominal'!$A$4:$AM$33,33,0)</f>
        <v>0</v>
      </c>
      <c r="AR153" s="67">
        <f t="shared" si="16"/>
        <v>9.9522471910112351</v>
      </c>
      <c r="AS153" s="68">
        <f t="shared" si="17"/>
        <v>9.0882352941176467</v>
      </c>
      <c r="AT153" s="68">
        <f t="shared" si="18"/>
        <v>9.1791443850267367</v>
      </c>
      <c r="AU153" s="68">
        <f t="shared" si="19"/>
        <v>8.7032710280373831</v>
      </c>
      <c r="AV153" s="68">
        <f t="shared" si="20"/>
        <v>8.7640186915887845</v>
      </c>
      <c r="AW153" s="75">
        <f t="shared" si="21"/>
        <v>9.5763157894736857</v>
      </c>
      <c r="AY153" s="97">
        <v>240.60657405623644</v>
      </c>
      <c r="AZ153" s="75">
        <v>101.44500000000001</v>
      </c>
      <c r="BB153" s="69">
        <f ca="1">VLOOKUP($A153,'Y2020H2 Annual_Prices-Nominal'!$A$4:$AZ$33,41,0)</f>
        <v>8.9477632077390812</v>
      </c>
      <c r="BD153" s="76">
        <f>VLOOKUP($A153,GDP!$A$8:$D$42,3,0)</f>
        <v>2.2144427150158612E-2</v>
      </c>
    </row>
    <row r="154" spans="1:56" ht="15" x14ac:dyDescent="0.25">
      <c r="A154" s="42">
        <f t="shared" si="22"/>
        <v>2033</v>
      </c>
      <c r="B154" s="63">
        <f t="shared" si="23"/>
        <v>48761</v>
      </c>
      <c r="C154" s="67">
        <v>46.66</v>
      </c>
      <c r="D154" s="68">
        <v>33.35</v>
      </c>
      <c r="E154" s="68">
        <v>46.44</v>
      </c>
      <c r="F154" s="68">
        <v>33.5</v>
      </c>
      <c r="G154" s="68">
        <v>46.8</v>
      </c>
      <c r="H154" s="68">
        <v>33.75</v>
      </c>
      <c r="I154" s="68">
        <v>58.42</v>
      </c>
      <c r="J154" s="68">
        <v>33.6</v>
      </c>
      <c r="K154" s="68">
        <v>58.91</v>
      </c>
      <c r="L154" s="68">
        <v>33.76</v>
      </c>
      <c r="M154" s="68">
        <v>58.93</v>
      </c>
      <c r="N154" s="75">
        <v>32.979999999999997</v>
      </c>
      <c r="P154" s="67">
        <v>90.694999999999993</v>
      </c>
      <c r="Q154" s="68">
        <v>90.694999999999993</v>
      </c>
      <c r="R154" s="68">
        <v>107.038</v>
      </c>
      <c r="S154" s="68">
        <v>90.694999999999993</v>
      </c>
      <c r="T154" s="68">
        <v>61.761000000000003</v>
      </c>
      <c r="U154" s="68">
        <v>68.584999999999994</v>
      </c>
      <c r="V154" s="68">
        <v>55.113999999999997</v>
      </c>
      <c r="W154" s="68">
        <v>16.64</v>
      </c>
      <c r="X154" s="68">
        <v>16.64</v>
      </c>
      <c r="Y154" s="75">
        <v>56.808999999999997</v>
      </c>
      <c r="AA154" s="67">
        <v>4.46</v>
      </c>
      <c r="AB154" s="68">
        <v>3.79</v>
      </c>
      <c r="AC154" s="68">
        <v>3.62</v>
      </c>
      <c r="AD154" s="68">
        <v>4.03</v>
      </c>
      <c r="AE154" s="68">
        <v>4.42</v>
      </c>
      <c r="AF154" s="68">
        <v>3.88</v>
      </c>
      <c r="AG154" s="68">
        <v>0.34747869259499919</v>
      </c>
      <c r="AI154" s="69">
        <f ca="1">VLOOKUP($A154,'Y2020H2 Annual_Prices-Nominal'!$A$4:$AM$33,28,0)</f>
        <v>3.7533333333333334</v>
      </c>
      <c r="AK154" s="70">
        <v>0</v>
      </c>
      <c r="AL154" s="71">
        <v>0</v>
      </c>
      <c r="AM154" s="72">
        <v>0</v>
      </c>
      <c r="AN154" s="73">
        <v>0</v>
      </c>
      <c r="AO154" s="74">
        <v>0</v>
      </c>
      <c r="AP154" s="75">
        <f ca="1">VLOOKUP($A154,'Y2020H2 Annual_Prices-Nominal'!$A$4:$AM$33,33,0)</f>
        <v>0</v>
      </c>
      <c r="AR154" s="67">
        <f t="shared" si="16"/>
        <v>12.311345646437994</v>
      </c>
      <c r="AS154" s="68">
        <f t="shared" si="17"/>
        <v>11.969072164948454</v>
      </c>
      <c r="AT154" s="68">
        <f t="shared" si="18"/>
        <v>12.061855670103093</v>
      </c>
      <c r="AU154" s="68">
        <f t="shared" si="19"/>
        <v>13.217194570135748</v>
      </c>
      <c r="AV154" s="68">
        <f t="shared" si="20"/>
        <v>13.328054298642533</v>
      </c>
      <c r="AW154" s="75">
        <f t="shared" si="21"/>
        <v>14.622828784119106</v>
      </c>
      <c r="AY154" s="97">
        <v>240.60657405623644</v>
      </c>
      <c r="AZ154" s="75">
        <v>101.44500000000001</v>
      </c>
      <c r="BB154" s="69">
        <f ca="1">VLOOKUP($A154,'Y2020H2 Annual_Prices-Nominal'!$A$4:$AZ$33,41,0)</f>
        <v>8.9477632077390812</v>
      </c>
      <c r="BD154" s="76">
        <f>VLOOKUP($A154,GDP!$A$8:$D$42,3,0)</f>
        <v>2.2144427150158612E-2</v>
      </c>
    </row>
    <row r="155" spans="1:56" ht="15" x14ac:dyDescent="0.25">
      <c r="A155" s="42">
        <f t="shared" si="22"/>
        <v>2033</v>
      </c>
      <c r="B155" s="63">
        <f t="shared" si="23"/>
        <v>48792</v>
      </c>
      <c r="C155" s="67">
        <v>39.61</v>
      </c>
      <c r="D155" s="68">
        <v>30.23</v>
      </c>
      <c r="E155" s="68">
        <v>39.47</v>
      </c>
      <c r="F155" s="68">
        <v>29.73</v>
      </c>
      <c r="G155" s="68">
        <v>39.57</v>
      </c>
      <c r="H155" s="68">
        <v>29.72</v>
      </c>
      <c r="I155" s="68">
        <v>60.79</v>
      </c>
      <c r="J155" s="68">
        <v>32.24</v>
      </c>
      <c r="K155" s="68">
        <v>61.69</v>
      </c>
      <c r="L155" s="68">
        <v>32.53</v>
      </c>
      <c r="M155" s="68">
        <v>60.59</v>
      </c>
      <c r="N155" s="75">
        <v>31.41</v>
      </c>
      <c r="P155" s="67">
        <v>90.96</v>
      </c>
      <c r="Q155" s="68">
        <v>90.96</v>
      </c>
      <c r="R155" s="68">
        <v>107.322</v>
      </c>
      <c r="S155" s="68">
        <v>90.96</v>
      </c>
      <c r="T155" s="68">
        <v>61.811999999999998</v>
      </c>
      <c r="U155" s="68">
        <v>68.614000000000004</v>
      </c>
      <c r="V155" s="68">
        <v>55.204000000000001</v>
      </c>
      <c r="W155" s="68">
        <v>16.678999999999998</v>
      </c>
      <c r="X155" s="68">
        <v>16.678999999999998</v>
      </c>
      <c r="Y155" s="75">
        <v>56.908999999999999</v>
      </c>
      <c r="AA155" s="67">
        <v>4.45</v>
      </c>
      <c r="AB155" s="68">
        <v>3.71</v>
      </c>
      <c r="AC155" s="68">
        <v>3.54</v>
      </c>
      <c r="AD155" s="68">
        <v>3.94</v>
      </c>
      <c r="AE155" s="68">
        <v>4.4000000000000004</v>
      </c>
      <c r="AF155" s="68">
        <v>3.91</v>
      </c>
      <c r="AG155" s="68">
        <v>0.34747869259499919</v>
      </c>
      <c r="AI155" s="69">
        <f ca="1">VLOOKUP($A155,'Y2020H2 Annual_Prices-Nominal'!$A$4:$AM$33,28,0)</f>
        <v>3.7533333333333334</v>
      </c>
      <c r="AK155" s="70">
        <v>0</v>
      </c>
      <c r="AL155" s="71">
        <v>0</v>
      </c>
      <c r="AM155" s="72">
        <v>0</v>
      </c>
      <c r="AN155" s="73">
        <v>0</v>
      </c>
      <c r="AO155" s="74">
        <v>0</v>
      </c>
      <c r="AP155" s="75">
        <f ca="1">VLOOKUP($A155,'Y2020H2 Annual_Prices-Nominal'!$A$4:$AM$33,33,0)</f>
        <v>0</v>
      </c>
      <c r="AR155" s="67">
        <f t="shared" si="16"/>
        <v>10.676549865229111</v>
      </c>
      <c r="AS155" s="68">
        <f t="shared" si="17"/>
        <v>10.09462915601023</v>
      </c>
      <c r="AT155" s="68">
        <f t="shared" si="18"/>
        <v>10.120204603580563</v>
      </c>
      <c r="AU155" s="68">
        <f t="shared" si="19"/>
        <v>13.81590909090909</v>
      </c>
      <c r="AV155" s="68">
        <f t="shared" si="20"/>
        <v>14.020454545454545</v>
      </c>
      <c r="AW155" s="75">
        <f t="shared" si="21"/>
        <v>15.378172588832488</v>
      </c>
      <c r="AY155" s="97">
        <v>240.60657405623644</v>
      </c>
      <c r="AZ155" s="75">
        <v>101.44500000000001</v>
      </c>
      <c r="BB155" s="69">
        <f ca="1">VLOOKUP($A155,'Y2020H2 Annual_Prices-Nominal'!$A$4:$AZ$33,41,0)</f>
        <v>8.9477632077390812</v>
      </c>
      <c r="BD155" s="76">
        <f>VLOOKUP($A155,GDP!$A$8:$D$42,3,0)</f>
        <v>2.2144427150158612E-2</v>
      </c>
    </row>
    <row r="156" spans="1:56" ht="15" x14ac:dyDescent="0.25">
      <c r="A156" s="42">
        <f t="shared" si="22"/>
        <v>2033</v>
      </c>
      <c r="B156" s="63">
        <f t="shared" si="23"/>
        <v>48823</v>
      </c>
      <c r="C156" s="67">
        <v>32.64</v>
      </c>
      <c r="D156" s="68">
        <v>27.7</v>
      </c>
      <c r="E156" s="68">
        <v>32.46</v>
      </c>
      <c r="F156" s="68">
        <v>27.59</v>
      </c>
      <c r="G156" s="68">
        <v>32.590000000000003</v>
      </c>
      <c r="H156" s="68">
        <v>27.5</v>
      </c>
      <c r="I156" s="68">
        <v>40.020000000000003</v>
      </c>
      <c r="J156" s="68">
        <v>29.28</v>
      </c>
      <c r="K156" s="68">
        <v>41.1</v>
      </c>
      <c r="L156" s="68">
        <v>29.88</v>
      </c>
      <c r="M156" s="68">
        <v>40.1</v>
      </c>
      <c r="N156" s="75">
        <v>28.86</v>
      </c>
      <c r="P156" s="67">
        <v>91.224999999999994</v>
      </c>
      <c r="Q156" s="68">
        <v>91.224999999999994</v>
      </c>
      <c r="R156" s="68">
        <v>107.607</v>
      </c>
      <c r="S156" s="68">
        <v>91.224999999999994</v>
      </c>
      <c r="T156" s="68">
        <v>61.863</v>
      </c>
      <c r="U156" s="68">
        <v>68.643000000000001</v>
      </c>
      <c r="V156" s="68">
        <v>55.293999999999997</v>
      </c>
      <c r="W156" s="68">
        <v>16.718</v>
      </c>
      <c r="X156" s="68">
        <v>16.718</v>
      </c>
      <c r="Y156" s="75">
        <v>57.009</v>
      </c>
      <c r="AA156" s="67">
        <v>4.38</v>
      </c>
      <c r="AB156" s="68">
        <v>3.47</v>
      </c>
      <c r="AC156" s="68">
        <v>3.31</v>
      </c>
      <c r="AD156" s="68">
        <v>3.7</v>
      </c>
      <c r="AE156" s="68">
        <v>4.29</v>
      </c>
      <c r="AF156" s="68">
        <v>3.86</v>
      </c>
      <c r="AG156" s="68">
        <v>0.34747869259499919</v>
      </c>
      <c r="AI156" s="69">
        <f ca="1">VLOOKUP($A156,'Y2020H2 Annual_Prices-Nominal'!$A$4:$AM$33,28,0)</f>
        <v>3.7533333333333334</v>
      </c>
      <c r="AK156" s="70">
        <v>0</v>
      </c>
      <c r="AL156" s="71">
        <v>0</v>
      </c>
      <c r="AM156" s="72">
        <v>0</v>
      </c>
      <c r="AN156" s="73">
        <v>0</v>
      </c>
      <c r="AO156" s="74">
        <v>0</v>
      </c>
      <c r="AP156" s="75">
        <f ca="1">VLOOKUP($A156,'Y2020H2 Annual_Prices-Nominal'!$A$4:$AM$33,33,0)</f>
        <v>0</v>
      </c>
      <c r="AR156" s="67">
        <f t="shared" si="16"/>
        <v>9.4063400576368874</v>
      </c>
      <c r="AS156" s="68">
        <f t="shared" si="17"/>
        <v>8.409326424870466</v>
      </c>
      <c r="AT156" s="68">
        <f t="shared" si="18"/>
        <v>8.4430051813471518</v>
      </c>
      <c r="AU156" s="68">
        <f t="shared" si="19"/>
        <v>9.3286713286713301</v>
      </c>
      <c r="AV156" s="68">
        <f t="shared" si="20"/>
        <v>9.58041958041958</v>
      </c>
      <c r="AW156" s="75">
        <f t="shared" si="21"/>
        <v>10.837837837837837</v>
      </c>
      <c r="AY156" s="97">
        <v>240.60657405623644</v>
      </c>
      <c r="AZ156" s="75">
        <v>101.44500000000001</v>
      </c>
      <c r="BB156" s="69">
        <f ca="1">VLOOKUP($A156,'Y2020H2 Annual_Prices-Nominal'!$A$4:$AZ$33,41,0)</f>
        <v>8.9477632077390812</v>
      </c>
      <c r="BD156" s="76">
        <f>VLOOKUP($A156,GDP!$A$8:$D$42,3,0)</f>
        <v>2.2144427150158612E-2</v>
      </c>
    </row>
    <row r="157" spans="1:56" ht="15" x14ac:dyDescent="0.25">
      <c r="A157" s="42">
        <f t="shared" si="22"/>
        <v>2033</v>
      </c>
      <c r="B157" s="63">
        <f t="shared" si="23"/>
        <v>48853</v>
      </c>
      <c r="C157" s="67">
        <v>30.14</v>
      </c>
      <c r="D157" s="68">
        <v>27.22</v>
      </c>
      <c r="E157" s="68">
        <v>29.15</v>
      </c>
      <c r="F157" s="68">
        <v>25.59</v>
      </c>
      <c r="G157" s="68">
        <v>29.2</v>
      </c>
      <c r="H157" s="68">
        <v>25.45</v>
      </c>
      <c r="I157" s="68">
        <v>33.159999999999997</v>
      </c>
      <c r="J157" s="68">
        <v>25.64</v>
      </c>
      <c r="K157" s="68">
        <v>33.24</v>
      </c>
      <c r="L157" s="68">
        <v>25.69</v>
      </c>
      <c r="M157" s="68">
        <v>32.08</v>
      </c>
      <c r="N157" s="75">
        <v>24.64</v>
      </c>
      <c r="P157" s="67">
        <v>91.491</v>
      </c>
      <c r="Q157" s="68">
        <v>91.491</v>
      </c>
      <c r="R157" s="68">
        <v>107.893</v>
      </c>
      <c r="S157" s="68">
        <v>91.491</v>
      </c>
      <c r="T157" s="68">
        <v>61.914000000000001</v>
      </c>
      <c r="U157" s="68">
        <v>68.671999999999997</v>
      </c>
      <c r="V157" s="68">
        <v>55.384999999999998</v>
      </c>
      <c r="W157" s="68">
        <v>16.757000000000001</v>
      </c>
      <c r="X157" s="68">
        <v>16.757000000000001</v>
      </c>
      <c r="Y157" s="75">
        <v>57.109000000000002</v>
      </c>
      <c r="AA157" s="67">
        <v>4.45</v>
      </c>
      <c r="AB157" s="68">
        <v>3.66</v>
      </c>
      <c r="AC157" s="68">
        <v>3.5</v>
      </c>
      <c r="AD157" s="68">
        <v>3.9</v>
      </c>
      <c r="AE157" s="68">
        <v>4.37</v>
      </c>
      <c r="AF157" s="68">
        <v>3.94</v>
      </c>
      <c r="AG157" s="68">
        <v>0.34747869259499919</v>
      </c>
      <c r="AI157" s="69">
        <f ca="1">VLOOKUP($A157,'Y2020H2 Annual_Prices-Nominal'!$A$4:$AM$33,28,0)</f>
        <v>3.7533333333333334</v>
      </c>
      <c r="AK157" s="70">
        <v>0</v>
      </c>
      <c r="AL157" s="71">
        <v>0</v>
      </c>
      <c r="AM157" s="72">
        <v>0</v>
      </c>
      <c r="AN157" s="73">
        <v>0</v>
      </c>
      <c r="AO157" s="74">
        <v>0</v>
      </c>
      <c r="AP157" s="75">
        <f ca="1">VLOOKUP($A157,'Y2020H2 Annual_Prices-Nominal'!$A$4:$AM$33,33,0)</f>
        <v>0</v>
      </c>
      <c r="AR157" s="67">
        <f t="shared" si="16"/>
        <v>8.2349726775956285</v>
      </c>
      <c r="AS157" s="68">
        <f t="shared" si="17"/>
        <v>7.3984771573604062</v>
      </c>
      <c r="AT157" s="68">
        <f t="shared" si="18"/>
        <v>7.4111675126903549</v>
      </c>
      <c r="AU157" s="68">
        <f t="shared" si="19"/>
        <v>7.5881006864988549</v>
      </c>
      <c r="AV157" s="68">
        <f t="shared" si="20"/>
        <v>7.6064073226544622</v>
      </c>
      <c r="AW157" s="75">
        <f t="shared" si="21"/>
        <v>8.2256410256410248</v>
      </c>
      <c r="AY157" s="97">
        <v>240.60657405623644</v>
      </c>
      <c r="AZ157" s="75">
        <v>101.44500000000001</v>
      </c>
      <c r="BB157" s="69">
        <f ca="1">VLOOKUP($A157,'Y2020H2 Annual_Prices-Nominal'!$A$4:$AZ$33,41,0)</f>
        <v>8.9477632077390812</v>
      </c>
      <c r="BD157" s="76">
        <f>VLOOKUP($A157,GDP!$A$8:$D$42,3,0)</f>
        <v>2.2144427150158612E-2</v>
      </c>
    </row>
    <row r="158" spans="1:56" ht="15" x14ac:dyDescent="0.25">
      <c r="A158" s="42">
        <f t="shared" si="22"/>
        <v>2033</v>
      </c>
      <c r="B158" s="63">
        <f t="shared" si="23"/>
        <v>48884</v>
      </c>
      <c r="C158" s="67">
        <v>33.17</v>
      </c>
      <c r="D158" s="68">
        <v>30.71</v>
      </c>
      <c r="E158" s="68">
        <v>31.93</v>
      </c>
      <c r="F158" s="68">
        <v>28.53</v>
      </c>
      <c r="G158" s="68">
        <v>32.08</v>
      </c>
      <c r="H158" s="68">
        <v>28.45</v>
      </c>
      <c r="I158" s="68">
        <v>33.54</v>
      </c>
      <c r="J158" s="68">
        <v>29.11</v>
      </c>
      <c r="K158" s="68">
        <v>33.64</v>
      </c>
      <c r="L158" s="68">
        <v>29.18</v>
      </c>
      <c r="M158" s="68">
        <v>32.56</v>
      </c>
      <c r="N158" s="75">
        <v>28.14</v>
      </c>
      <c r="P158" s="67">
        <v>91.757999999999996</v>
      </c>
      <c r="Q158" s="68">
        <v>91.757999999999996</v>
      </c>
      <c r="R158" s="68">
        <v>108.179</v>
      </c>
      <c r="S158" s="68">
        <v>91.757999999999996</v>
      </c>
      <c r="T158" s="68">
        <v>61.965000000000003</v>
      </c>
      <c r="U158" s="68">
        <v>68.700999999999993</v>
      </c>
      <c r="V158" s="68">
        <v>55.475999999999999</v>
      </c>
      <c r="W158" s="68">
        <v>16.795999999999999</v>
      </c>
      <c r="X158" s="68">
        <v>16.795999999999999</v>
      </c>
      <c r="Y158" s="75">
        <v>57.209000000000003</v>
      </c>
      <c r="AA158" s="67">
        <v>4.71</v>
      </c>
      <c r="AB158" s="68">
        <v>4.16</v>
      </c>
      <c r="AC158" s="68">
        <v>3.96</v>
      </c>
      <c r="AD158" s="68">
        <v>4.4800000000000004</v>
      </c>
      <c r="AE158" s="68">
        <v>4.62</v>
      </c>
      <c r="AF158" s="68">
        <v>4.3</v>
      </c>
      <c r="AG158" s="68">
        <v>0.34747869259499919</v>
      </c>
      <c r="AI158" s="69">
        <f ca="1">VLOOKUP($A158,'Y2020H2 Annual_Prices-Nominal'!$A$4:$AM$33,28,0)</f>
        <v>3.7533333333333334</v>
      </c>
      <c r="AK158" s="70">
        <v>0</v>
      </c>
      <c r="AL158" s="71">
        <v>0</v>
      </c>
      <c r="AM158" s="72">
        <v>0</v>
      </c>
      <c r="AN158" s="73">
        <v>0</v>
      </c>
      <c r="AO158" s="74">
        <v>0</v>
      </c>
      <c r="AP158" s="75">
        <f ca="1">VLOOKUP($A158,'Y2020H2 Annual_Prices-Nominal'!$A$4:$AM$33,33,0)</f>
        <v>0</v>
      </c>
      <c r="AR158" s="67">
        <f t="shared" si="16"/>
        <v>7.9735576923076925</v>
      </c>
      <c r="AS158" s="68">
        <f t="shared" si="17"/>
        <v>7.4255813953488374</v>
      </c>
      <c r="AT158" s="68">
        <f t="shared" si="18"/>
        <v>7.4604651162790701</v>
      </c>
      <c r="AU158" s="68">
        <f t="shared" si="19"/>
        <v>7.2597402597402594</v>
      </c>
      <c r="AV158" s="68">
        <f t="shared" si="20"/>
        <v>7.2813852813852815</v>
      </c>
      <c r="AW158" s="75">
        <f t="shared" si="21"/>
        <v>7.2678571428571423</v>
      </c>
      <c r="AY158" s="97">
        <v>240.60657405623644</v>
      </c>
      <c r="AZ158" s="75">
        <v>101.44500000000001</v>
      </c>
      <c r="BB158" s="69">
        <f ca="1">VLOOKUP($A158,'Y2020H2 Annual_Prices-Nominal'!$A$4:$AZ$33,41,0)</f>
        <v>8.9477632077390812</v>
      </c>
      <c r="BD158" s="76">
        <f>VLOOKUP($A158,GDP!$A$8:$D$42,3,0)</f>
        <v>2.2144427150158612E-2</v>
      </c>
    </row>
    <row r="159" spans="1:56" ht="15" x14ac:dyDescent="0.25">
      <c r="A159" s="42">
        <f t="shared" si="22"/>
        <v>2033</v>
      </c>
      <c r="B159" s="63">
        <f t="shared" si="23"/>
        <v>48914</v>
      </c>
      <c r="C159" s="67">
        <v>35.99</v>
      </c>
      <c r="D159" s="68">
        <v>32.76</v>
      </c>
      <c r="E159" s="68">
        <v>33.18</v>
      </c>
      <c r="F159" s="68">
        <v>30.03</v>
      </c>
      <c r="G159" s="68">
        <v>33.43</v>
      </c>
      <c r="H159" s="68">
        <v>29.97</v>
      </c>
      <c r="I159" s="68">
        <v>34.85</v>
      </c>
      <c r="J159" s="68">
        <v>31.5</v>
      </c>
      <c r="K159" s="68">
        <v>34.950000000000003</v>
      </c>
      <c r="L159" s="68">
        <v>31.54</v>
      </c>
      <c r="M159" s="68">
        <v>33.86</v>
      </c>
      <c r="N159" s="75">
        <v>30.48</v>
      </c>
      <c r="P159" s="67">
        <v>92.025999999999996</v>
      </c>
      <c r="Q159" s="68">
        <v>92.025999999999996</v>
      </c>
      <c r="R159" s="68">
        <v>108.46599999999999</v>
      </c>
      <c r="S159" s="68">
        <v>92.025999999999996</v>
      </c>
      <c r="T159" s="68">
        <v>62.015999999999998</v>
      </c>
      <c r="U159" s="68">
        <v>68.73</v>
      </c>
      <c r="V159" s="68">
        <v>55.567</v>
      </c>
      <c r="W159" s="68">
        <v>16.835999999999999</v>
      </c>
      <c r="X159" s="68">
        <v>16.835999999999999</v>
      </c>
      <c r="Y159" s="75">
        <v>57.31</v>
      </c>
      <c r="AA159" s="67">
        <v>4.87</v>
      </c>
      <c r="AB159" s="68">
        <v>4.57</v>
      </c>
      <c r="AC159" s="68">
        <v>4.28</v>
      </c>
      <c r="AD159" s="68">
        <v>4.91</v>
      </c>
      <c r="AE159" s="68">
        <v>4.8</v>
      </c>
      <c r="AF159" s="68">
        <v>4.42</v>
      </c>
      <c r="AG159" s="68">
        <v>0.34747869259499919</v>
      </c>
      <c r="AI159" s="69">
        <f ca="1">VLOOKUP($A159,'Y2020H2 Annual_Prices-Nominal'!$A$4:$AM$33,28,0)</f>
        <v>3.7533333333333334</v>
      </c>
      <c r="AK159" s="70">
        <v>0</v>
      </c>
      <c r="AL159" s="71">
        <v>0</v>
      </c>
      <c r="AM159" s="72">
        <v>0</v>
      </c>
      <c r="AN159" s="73">
        <v>0</v>
      </c>
      <c r="AO159" s="74">
        <v>0</v>
      </c>
      <c r="AP159" s="75">
        <f ca="1">VLOOKUP($A159,'Y2020H2 Annual_Prices-Nominal'!$A$4:$AM$33,33,0)</f>
        <v>0</v>
      </c>
      <c r="AR159" s="67">
        <f t="shared" si="16"/>
        <v>7.8752735229759301</v>
      </c>
      <c r="AS159" s="68">
        <f t="shared" si="17"/>
        <v>7.5067873303167421</v>
      </c>
      <c r="AT159" s="68">
        <f t="shared" si="18"/>
        <v>7.5633484162895925</v>
      </c>
      <c r="AU159" s="68">
        <f t="shared" si="19"/>
        <v>7.260416666666667</v>
      </c>
      <c r="AV159" s="68">
        <f t="shared" si="20"/>
        <v>7.2812500000000009</v>
      </c>
      <c r="AW159" s="75">
        <f t="shared" si="21"/>
        <v>6.8961303462321792</v>
      </c>
      <c r="AY159" s="97">
        <v>240.60657405623644</v>
      </c>
      <c r="AZ159" s="75">
        <v>101.44500000000001</v>
      </c>
      <c r="BB159" s="69">
        <f ca="1">VLOOKUP($A159,'Y2020H2 Annual_Prices-Nominal'!$A$4:$AZ$33,41,0)</f>
        <v>8.9477632077390812</v>
      </c>
      <c r="BD159" s="76">
        <f>VLOOKUP($A159,GDP!$A$8:$D$42,3,0)</f>
        <v>2.2144427150158612E-2</v>
      </c>
    </row>
    <row r="160" spans="1:56" ht="15" x14ac:dyDescent="0.25">
      <c r="A160" s="42">
        <f t="shared" si="22"/>
        <v>2034</v>
      </c>
      <c r="B160" s="63">
        <f t="shared" si="23"/>
        <v>48945</v>
      </c>
      <c r="C160" s="67">
        <v>40.47</v>
      </c>
      <c r="D160" s="68">
        <v>36.89</v>
      </c>
      <c r="E160" s="68">
        <v>36.47</v>
      </c>
      <c r="F160" s="68">
        <v>33.369999999999997</v>
      </c>
      <c r="G160" s="68">
        <v>36.79</v>
      </c>
      <c r="H160" s="68">
        <v>33.28</v>
      </c>
      <c r="I160" s="68">
        <v>37.090000000000003</v>
      </c>
      <c r="J160" s="68">
        <v>32.76</v>
      </c>
      <c r="K160" s="68">
        <v>37.200000000000003</v>
      </c>
      <c r="L160" s="68">
        <v>32.770000000000003</v>
      </c>
      <c r="M160" s="68">
        <v>36.03</v>
      </c>
      <c r="N160" s="75">
        <v>31.68</v>
      </c>
      <c r="P160" s="67">
        <v>92.293999999999997</v>
      </c>
      <c r="Q160" s="68">
        <v>92.293999999999997</v>
      </c>
      <c r="R160" s="68">
        <v>108.754</v>
      </c>
      <c r="S160" s="68">
        <v>92.293999999999997</v>
      </c>
      <c r="T160" s="68">
        <v>62.067</v>
      </c>
      <c r="U160" s="68">
        <v>68.759</v>
      </c>
      <c r="V160" s="68">
        <v>55.658000000000001</v>
      </c>
      <c r="W160" s="68">
        <v>16.876000000000001</v>
      </c>
      <c r="X160" s="68">
        <v>16.876000000000001</v>
      </c>
      <c r="Y160" s="75">
        <v>57.411000000000001</v>
      </c>
      <c r="AA160" s="67">
        <v>5.24</v>
      </c>
      <c r="AB160" s="68">
        <v>4.8600000000000003</v>
      </c>
      <c r="AC160" s="68">
        <v>4.5</v>
      </c>
      <c r="AD160" s="68">
        <v>5.19</v>
      </c>
      <c r="AE160" s="68">
        <v>5.16</v>
      </c>
      <c r="AF160" s="68">
        <v>4.88</v>
      </c>
      <c r="AG160" s="68">
        <v>0.35414575582529256</v>
      </c>
      <c r="AI160" s="69">
        <f ca="1">VLOOKUP($A160,'Y2020H2 Annual_Prices-Nominal'!$A$4:$AM$33,28,0)</f>
        <v>3.9008333333333329</v>
      </c>
      <c r="AK160" s="70">
        <v>0</v>
      </c>
      <c r="AL160" s="71">
        <v>0</v>
      </c>
      <c r="AM160" s="72">
        <v>0</v>
      </c>
      <c r="AN160" s="73">
        <v>0</v>
      </c>
      <c r="AO160" s="74">
        <v>0</v>
      </c>
      <c r="AP160" s="75">
        <f ca="1">VLOOKUP($A160,'Y2020H2 Annual_Prices-Nominal'!$A$4:$AM$33,33,0)</f>
        <v>0</v>
      </c>
      <c r="AR160" s="67">
        <f t="shared" si="16"/>
        <v>8.3271604938271597</v>
      </c>
      <c r="AS160" s="68">
        <f t="shared" si="17"/>
        <v>7.4733606557377046</v>
      </c>
      <c r="AT160" s="68">
        <f t="shared" si="18"/>
        <v>7.5389344262295079</v>
      </c>
      <c r="AU160" s="68">
        <f t="shared" si="19"/>
        <v>7.1879844961240318</v>
      </c>
      <c r="AV160" s="68">
        <f t="shared" si="20"/>
        <v>7.2093023255813957</v>
      </c>
      <c r="AW160" s="75">
        <f t="shared" si="21"/>
        <v>6.9421965317919074</v>
      </c>
      <c r="AY160" s="97">
        <v>245.28163708653616</v>
      </c>
      <c r="AZ160" s="75">
        <v>119</v>
      </c>
      <c r="BB160" s="69">
        <f ca="1">VLOOKUP($A160,'Y2020H2 Annual_Prices-Nominal'!$A$4:$AZ$33,41,0)</f>
        <v>8.77264550384748</v>
      </c>
      <c r="BD160" s="76">
        <f>VLOOKUP($A160,GDP!$A$8:$D$42,3,0)</f>
        <v>2.1727052099396484E-2</v>
      </c>
    </row>
    <row r="161" spans="1:56" ht="15" x14ac:dyDescent="0.25">
      <c r="A161" s="42">
        <f t="shared" si="22"/>
        <v>2034</v>
      </c>
      <c r="B161" s="63">
        <f t="shared" si="23"/>
        <v>48976</v>
      </c>
      <c r="C161" s="67">
        <v>36.26</v>
      </c>
      <c r="D161" s="68">
        <v>34.47</v>
      </c>
      <c r="E161" s="68">
        <v>32.82</v>
      </c>
      <c r="F161" s="68">
        <v>30.87</v>
      </c>
      <c r="G161" s="68">
        <v>33.049999999999997</v>
      </c>
      <c r="H161" s="68">
        <v>30.82</v>
      </c>
      <c r="I161" s="68">
        <v>36.880000000000003</v>
      </c>
      <c r="J161" s="68">
        <v>29.95</v>
      </c>
      <c r="K161" s="68">
        <v>36.979999999999997</v>
      </c>
      <c r="L161" s="68">
        <v>29.95</v>
      </c>
      <c r="M161" s="68">
        <v>35.75</v>
      </c>
      <c r="N161" s="75">
        <v>28.89</v>
      </c>
      <c r="P161" s="67">
        <v>92.563000000000002</v>
      </c>
      <c r="Q161" s="68">
        <v>92.563000000000002</v>
      </c>
      <c r="R161" s="68">
        <v>109.04300000000001</v>
      </c>
      <c r="S161" s="68">
        <v>92.563000000000002</v>
      </c>
      <c r="T161" s="68">
        <v>62.118000000000002</v>
      </c>
      <c r="U161" s="68">
        <v>68.787999999999997</v>
      </c>
      <c r="V161" s="68">
        <v>55.749000000000002</v>
      </c>
      <c r="W161" s="68">
        <v>16.916</v>
      </c>
      <c r="X161" s="68">
        <v>16.916</v>
      </c>
      <c r="Y161" s="75">
        <v>57.512</v>
      </c>
      <c r="AA161" s="67">
        <v>5.14</v>
      </c>
      <c r="AB161" s="68">
        <v>4.62</v>
      </c>
      <c r="AC161" s="68">
        <v>4.3499999999999996</v>
      </c>
      <c r="AD161" s="68">
        <v>4.95</v>
      </c>
      <c r="AE161" s="68">
        <v>5.08</v>
      </c>
      <c r="AF161" s="68">
        <v>4.6500000000000004</v>
      </c>
      <c r="AG161" s="68">
        <v>0.35414575582529256</v>
      </c>
      <c r="AI161" s="69">
        <f ca="1">VLOOKUP($A161,'Y2020H2 Annual_Prices-Nominal'!$A$4:$AM$33,28,0)</f>
        <v>3.9008333333333329</v>
      </c>
      <c r="AK161" s="70">
        <v>0</v>
      </c>
      <c r="AL161" s="71">
        <v>0</v>
      </c>
      <c r="AM161" s="72">
        <v>0</v>
      </c>
      <c r="AN161" s="73">
        <v>0</v>
      </c>
      <c r="AO161" s="74">
        <v>0</v>
      </c>
      <c r="AP161" s="75">
        <f ca="1">VLOOKUP($A161,'Y2020H2 Annual_Prices-Nominal'!$A$4:$AM$33,33,0)</f>
        <v>0</v>
      </c>
      <c r="AR161" s="67">
        <f t="shared" si="16"/>
        <v>7.8484848484848477</v>
      </c>
      <c r="AS161" s="68">
        <f t="shared" si="17"/>
        <v>7.0580645161290319</v>
      </c>
      <c r="AT161" s="68">
        <f t="shared" si="18"/>
        <v>7.1075268817204291</v>
      </c>
      <c r="AU161" s="68">
        <f t="shared" si="19"/>
        <v>7.2598425196850398</v>
      </c>
      <c r="AV161" s="68">
        <f t="shared" si="20"/>
        <v>7.2795275590551176</v>
      </c>
      <c r="AW161" s="75">
        <f t="shared" si="21"/>
        <v>7.2222222222222223</v>
      </c>
      <c r="AY161" s="97">
        <v>245.28163708653616</v>
      </c>
      <c r="AZ161" s="75">
        <v>119</v>
      </c>
      <c r="BB161" s="69">
        <f ca="1">VLOOKUP($A161,'Y2020H2 Annual_Prices-Nominal'!$A$4:$AZ$33,41,0)</f>
        <v>8.77264550384748</v>
      </c>
      <c r="BD161" s="76">
        <f>VLOOKUP($A161,GDP!$A$8:$D$42,3,0)</f>
        <v>2.1727052099396484E-2</v>
      </c>
    </row>
    <row r="162" spans="1:56" ht="15" x14ac:dyDescent="0.25">
      <c r="A162" s="42">
        <f t="shared" si="22"/>
        <v>2034</v>
      </c>
      <c r="B162" s="63">
        <f t="shared" si="23"/>
        <v>49004</v>
      </c>
      <c r="C162" s="67">
        <v>32.89</v>
      </c>
      <c r="D162" s="68">
        <v>30.59</v>
      </c>
      <c r="E162" s="68">
        <v>30.5</v>
      </c>
      <c r="F162" s="68">
        <v>27.54</v>
      </c>
      <c r="G162" s="68">
        <v>30.67</v>
      </c>
      <c r="H162" s="68">
        <v>27.56</v>
      </c>
      <c r="I162" s="68">
        <v>34.07</v>
      </c>
      <c r="J162" s="68">
        <v>28.29</v>
      </c>
      <c r="K162" s="68">
        <v>34.380000000000003</v>
      </c>
      <c r="L162" s="68">
        <v>28.34</v>
      </c>
      <c r="M162" s="68">
        <v>32.97</v>
      </c>
      <c r="N162" s="75">
        <v>27.25</v>
      </c>
      <c r="P162" s="67">
        <v>92.832999999999998</v>
      </c>
      <c r="Q162" s="68">
        <v>92.832999999999998</v>
      </c>
      <c r="R162" s="68">
        <v>109.33199999999999</v>
      </c>
      <c r="S162" s="68">
        <v>92.832999999999998</v>
      </c>
      <c r="T162" s="68">
        <v>62.168999999999997</v>
      </c>
      <c r="U162" s="68">
        <v>68.816999999999993</v>
      </c>
      <c r="V162" s="68">
        <v>55.84</v>
      </c>
      <c r="W162" s="68">
        <v>16.956</v>
      </c>
      <c r="X162" s="68">
        <v>16.956</v>
      </c>
      <c r="Y162" s="75">
        <v>57.613</v>
      </c>
      <c r="AA162" s="67">
        <v>4.8600000000000003</v>
      </c>
      <c r="AB162" s="68">
        <v>4.09</v>
      </c>
      <c r="AC162" s="68">
        <v>3.89</v>
      </c>
      <c r="AD162" s="68">
        <v>4.41</v>
      </c>
      <c r="AE162" s="68">
        <v>4.76</v>
      </c>
      <c r="AF162" s="68">
        <v>4.4000000000000004</v>
      </c>
      <c r="AG162" s="68">
        <v>0.35414575582529256</v>
      </c>
      <c r="AI162" s="69">
        <f ca="1">VLOOKUP($A162,'Y2020H2 Annual_Prices-Nominal'!$A$4:$AM$33,28,0)</f>
        <v>3.9008333333333329</v>
      </c>
      <c r="AK162" s="70">
        <v>0</v>
      </c>
      <c r="AL162" s="71">
        <v>0</v>
      </c>
      <c r="AM162" s="72">
        <v>0</v>
      </c>
      <c r="AN162" s="73">
        <v>0</v>
      </c>
      <c r="AO162" s="74">
        <v>0</v>
      </c>
      <c r="AP162" s="75">
        <f ca="1">VLOOKUP($A162,'Y2020H2 Annual_Prices-Nominal'!$A$4:$AM$33,33,0)</f>
        <v>0</v>
      </c>
      <c r="AR162" s="67">
        <f t="shared" si="16"/>
        <v>8.0415647921760396</v>
      </c>
      <c r="AS162" s="68">
        <f t="shared" si="17"/>
        <v>6.9318181818181817</v>
      </c>
      <c r="AT162" s="68">
        <f t="shared" si="18"/>
        <v>6.9704545454545457</v>
      </c>
      <c r="AU162" s="68">
        <f t="shared" si="19"/>
        <v>7.1575630252100844</v>
      </c>
      <c r="AV162" s="68">
        <f t="shared" si="20"/>
        <v>7.2226890756302531</v>
      </c>
      <c r="AW162" s="75">
        <f t="shared" si="21"/>
        <v>7.4761904761904754</v>
      </c>
      <c r="AY162" s="97">
        <v>245.28163708653616</v>
      </c>
      <c r="AZ162" s="75">
        <v>119</v>
      </c>
      <c r="BB162" s="69">
        <f ca="1">VLOOKUP($A162,'Y2020H2 Annual_Prices-Nominal'!$A$4:$AZ$33,41,0)</f>
        <v>8.77264550384748</v>
      </c>
      <c r="BD162" s="76">
        <f>VLOOKUP($A162,GDP!$A$8:$D$42,3,0)</f>
        <v>2.1727052099396484E-2</v>
      </c>
    </row>
    <row r="163" spans="1:56" ht="15" x14ac:dyDescent="0.25">
      <c r="A163" s="42">
        <f t="shared" si="22"/>
        <v>2034</v>
      </c>
      <c r="B163" s="63">
        <f t="shared" si="23"/>
        <v>49035</v>
      </c>
      <c r="C163" s="67">
        <v>30.45</v>
      </c>
      <c r="D163" s="68">
        <v>28.63</v>
      </c>
      <c r="E163" s="68">
        <v>29.49</v>
      </c>
      <c r="F163" s="68">
        <v>26.8</v>
      </c>
      <c r="G163" s="68">
        <v>29.57</v>
      </c>
      <c r="H163" s="68">
        <v>26.61</v>
      </c>
      <c r="I163" s="68">
        <v>33.42</v>
      </c>
      <c r="J163" s="68">
        <v>26.42</v>
      </c>
      <c r="K163" s="68">
        <v>33.96</v>
      </c>
      <c r="L163" s="68">
        <v>26.68</v>
      </c>
      <c r="M163" s="68">
        <v>32.33</v>
      </c>
      <c r="N163" s="75">
        <v>25.4</v>
      </c>
      <c r="P163" s="67">
        <v>93.103999999999999</v>
      </c>
      <c r="Q163" s="68">
        <v>93.103999999999999</v>
      </c>
      <c r="R163" s="68">
        <v>109.622</v>
      </c>
      <c r="S163" s="68">
        <v>93.103999999999999</v>
      </c>
      <c r="T163" s="68">
        <v>62.220999999999997</v>
      </c>
      <c r="U163" s="68">
        <v>68.846000000000004</v>
      </c>
      <c r="V163" s="68">
        <v>55.932000000000002</v>
      </c>
      <c r="W163" s="68">
        <v>16.995999999999999</v>
      </c>
      <c r="X163" s="68">
        <v>16.995999999999999</v>
      </c>
      <c r="Y163" s="75">
        <v>57.713999999999999</v>
      </c>
      <c r="AA163" s="67">
        <v>4.59</v>
      </c>
      <c r="AB163" s="68">
        <v>3.95</v>
      </c>
      <c r="AC163" s="68">
        <v>3.79</v>
      </c>
      <c r="AD163" s="68">
        <v>4.2</v>
      </c>
      <c r="AE163" s="68">
        <v>4.47</v>
      </c>
      <c r="AF163" s="68">
        <v>4.0599999999999996</v>
      </c>
      <c r="AG163" s="68">
        <v>0.35414575582529256</v>
      </c>
      <c r="AI163" s="69">
        <f ca="1">VLOOKUP($A163,'Y2020H2 Annual_Prices-Nominal'!$A$4:$AM$33,28,0)</f>
        <v>3.9008333333333329</v>
      </c>
      <c r="AK163" s="70">
        <v>0</v>
      </c>
      <c r="AL163" s="71">
        <v>0</v>
      </c>
      <c r="AM163" s="72">
        <v>0</v>
      </c>
      <c r="AN163" s="73">
        <v>0</v>
      </c>
      <c r="AO163" s="74">
        <v>0</v>
      </c>
      <c r="AP163" s="75">
        <f ca="1">VLOOKUP($A163,'Y2020H2 Annual_Prices-Nominal'!$A$4:$AM$33,33,0)</f>
        <v>0</v>
      </c>
      <c r="AR163" s="67">
        <f t="shared" si="16"/>
        <v>7.7088607594936702</v>
      </c>
      <c r="AS163" s="68">
        <f t="shared" si="17"/>
        <v>7.2635467980295569</v>
      </c>
      <c r="AT163" s="68">
        <f t="shared" si="18"/>
        <v>7.2832512315270943</v>
      </c>
      <c r="AU163" s="68">
        <f t="shared" si="19"/>
        <v>7.4765100671140949</v>
      </c>
      <c r="AV163" s="68">
        <f t="shared" si="20"/>
        <v>7.5973154362416118</v>
      </c>
      <c r="AW163" s="75">
        <f t="shared" si="21"/>
        <v>7.6976190476190469</v>
      </c>
      <c r="AY163" s="97">
        <v>245.28163708653616</v>
      </c>
      <c r="AZ163" s="75">
        <v>119</v>
      </c>
      <c r="BB163" s="69">
        <f ca="1">VLOOKUP($A163,'Y2020H2 Annual_Prices-Nominal'!$A$4:$AZ$33,41,0)</f>
        <v>8.77264550384748</v>
      </c>
      <c r="BD163" s="76">
        <f>VLOOKUP($A163,GDP!$A$8:$D$42,3,0)</f>
        <v>2.1727052099396484E-2</v>
      </c>
    </row>
    <row r="164" spans="1:56" ht="15" x14ac:dyDescent="0.25">
      <c r="A164" s="42">
        <f t="shared" si="22"/>
        <v>2034</v>
      </c>
      <c r="B164" s="63">
        <f t="shared" si="23"/>
        <v>49065</v>
      </c>
      <c r="C164" s="67">
        <v>32.369999999999997</v>
      </c>
      <c r="D164" s="68">
        <v>28.41</v>
      </c>
      <c r="E164" s="68">
        <v>32.35</v>
      </c>
      <c r="F164" s="68">
        <v>27.96</v>
      </c>
      <c r="G164" s="68">
        <v>32.42</v>
      </c>
      <c r="H164" s="68">
        <v>27.83</v>
      </c>
      <c r="I164" s="68">
        <v>35.700000000000003</v>
      </c>
      <c r="J164" s="68">
        <v>28.9</v>
      </c>
      <c r="K164" s="68">
        <v>36.28</v>
      </c>
      <c r="L164" s="68">
        <v>29.13</v>
      </c>
      <c r="M164" s="68">
        <v>35.130000000000003</v>
      </c>
      <c r="N164" s="75">
        <v>28</v>
      </c>
      <c r="P164" s="67">
        <v>93.376000000000005</v>
      </c>
      <c r="Q164" s="68">
        <v>93.376000000000005</v>
      </c>
      <c r="R164" s="68">
        <v>109.913</v>
      </c>
      <c r="S164" s="68">
        <v>93.376000000000005</v>
      </c>
      <c r="T164" s="68">
        <v>62.273000000000003</v>
      </c>
      <c r="U164" s="68">
        <v>68.875</v>
      </c>
      <c r="V164" s="68">
        <v>56.024000000000001</v>
      </c>
      <c r="W164" s="68">
        <v>17.036000000000001</v>
      </c>
      <c r="X164" s="68">
        <v>17.036000000000001</v>
      </c>
      <c r="Y164" s="75">
        <v>57.814999999999998</v>
      </c>
      <c r="AA164" s="67">
        <v>4.51</v>
      </c>
      <c r="AB164" s="68">
        <v>3.81</v>
      </c>
      <c r="AC164" s="68">
        <v>3.64</v>
      </c>
      <c r="AD164" s="68">
        <v>4.05</v>
      </c>
      <c r="AE164" s="68">
        <v>4.41</v>
      </c>
      <c r="AF164" s="68">
        <v>3.88</v>
      </c>
      <c r="AG164" s="68">
        <v>0.35414575582529256</v>
      </c>
      <c r="AI164" s="69">
        <f ca="1">VLOOKUP($A164,'Y2020H2 Annual_Prices-Nominal'!$A$4:$AM$33,28,0)</f>
        <v>3.9008333333333329</v>
      </c>
      <c r="AK164" s="70">
        <v>0</v>
      </c>
      <c r="AL164" s="71">
        <v>0</v>
      </c>
      <c r="AM164" s="72">
        <v>0</v>
      </c>
      <c r="AN164" s="73">
        <v>0</v>
      </c>
      <c r="AO164" s="74">
        <v>0</v>
      </c>
      <c r="AP164" s="75">
        <f ca="1">VLOOKUP($A164,'Y2020H2 Annual_Prices-Nominal'!$A$4:$AM$33,33,0)</f>
        <v>0</v>
      </c>
      <c r="AR164" s="67">
        <f t="shared" si="16"/>
        <v>8.4960629921259834</v>
      </c>
      <c r="AS164" s="68">
        <f t="shared" si="17"/>
        <v>8.3376288659793829</v>
      </c>
      <c r="AT164" s="68">
        <f t="shared" si="18"/>
        <v>8.355670103092784</v>
      </c>
      <c r="AU164" s="68">
        <f t="shared" si="19"/>
        <v>8.0952380952380949</v>
      </c>
      <c r="AV164" s="68">
        <f t="shared" si="20"/>
        <v>8.2267573696145124</v>
      </c>
      <c r="AW164" s="75">
        <f t="shared" si="21"/>
        <v>8.6740740740740758</v>
      </c>
      <c r="AY164" s="97">
        <v>245.28163708653616</v>
      </c>
      <c r="AZ164" s="75">
        <v>119</v>
      </c>
      <c r="BB164" s="69">
        <f ca="1">VLOOKUP($A164,'Y2020H2 Annual_Prices-Nominal'!$A$4:$AZ$33,41,0)</f>
        <v>8.77264550384748</v>
      </c>
      <c r="BD164" s="76">
        <f>VLOOKUP($A164,GDP!$A$8:$D$42,3,0)</f>
        <v>2.1727052099396484E-2</v>
      </c>
    </row>
    <row r="165" spans="1:56" ht="15" x14ac:dyDescent="0.25">
      <c r="A165" s="42">
        <f t="shared" si="22"/>
        <v>2034</v>
      </c>
      <c r="B165" s="63">
        <f t="shared" si="23"/>
        <v>49096</v>
      </c>
      <c r="C165" s="67">
        <v>36.64</v>
      </c>
      <c r="D165" s="68">
        <v>29.68</v>
      </c>
      <c r="E165" s="68">
        <v>35.49</v>
      </c>
      <c r="F165" s="68">
        <v>28.61</v>
      </c>
      <c r="G165" s="68">
        <v>35.85</v>
      </c>
      <c r="H165" s="68">
        <v>28.74</v>
      </c>
      <c r="I165" s="68">
        <v>38.75</v>
      </c>
      <c r="J165" s="68">
        <v>30.54</v>
      </c>
      <c r="K165" s="68">
        <v>39.24</v>
      </c>
      <c r="L165" s="68">
        <v>30.62</v>
      </c>
      <c r="M165" s="68">
        <v>38.11</v>
      </c>
      <c r="N165" s="75">
        <v>29.55</v>
      </c>
      <c r="P165" s="67">
        <v>93.648961486153596</v>
      </c>
      <c r="Q165" s="68">
        <v>93.648961486153596</v>
      </c>
      <c r="R165" s="68">
        <v>110.203398103219</v>
      </c>
      <c r="S165" s="68">
        <v>93.648961486153596</v>
      </c>
      <c r="T165" s="68">
        <v>62.326598070752297</v>
      </c>
      <c r="U165" s="68">
        <v>68.899901721668897</v>
      </c>
      <c r="V165" s="68">
        <v>56.116375526282802</v>
      </c>
      <c r="W165" s="68">
        <v>17.0754862397579</v>
      </c>
      <c r="X165" s="68">
        <v>17.0754862397579</v>
      </c>
      <c r="Y165" s="75">
        <v>57.917791639292403</v>
      </c>
      <c r="AA165" s="67">
        <v>4.5199999999999996</v>
      </c>
      <c r="AB165" s="68">
        <v>3.71</v>
      </c>
      <c r="AC165" s="68">
        <v>3.54</v>
      </c>
      <c r="AD165" s="68">
        <v>3.95</v>
      </c>
      <c r="AE165" s="68">
        <v>4.4400000000000004</v>
      </c>
      <c r="AF165" s="68">
        <v>3.87</v>
      </c>
      <c r="AG165" s="68">
        <v>0.35414575582529256</v>
      </c>
      <c r="AI165" s="69">
        <f ca="1">VLOOKUP($A165,'Y2020H2 Annual_Prices-Nominal'!$A$4:$AM$33,28,0)</f>
        <v>3.9008333333333329</v>
      </c>
      <c r="AK165" s="70">
        <v>0</v>
      </c>
      <c r="AL165" s="71">
        <v>0</v>
      </c>
      <c r="AM165" s="72">
        <v>0</v>
      </c>
      <c r="AN165" s="73">
        <v>0</v>
      </c>
      <c r="AO165" s="74">
        <v>0</v>
      </c>
      <c r="AP165" s="75">
        <f ca="1">VLOOKUP($A165,'Y2020H2 Annual_Prices-Nominal'!$A$4:$AM$33,33,0)</f>
        <v>0</v>
      </c>
      <c r="AR165" s="67">
        <f t="shared" si="16"/>
        <v>9.8760107816711589</v>
      </c>
      <c r="AS165" s="68">
        <f t="shared" si="17"/>
        <v>9.170542635658915</v>
      </c>
      <c r="AT165" s="68">
        <f t="shared" si="18"/>
        <v>9.2635658914728687</v>
      </c>
      <c r="AU165" s="68">
        <f t="shared" si="19"/>
        <v>8.7274774774774766</v>
      </c>
      <c r="AV165" s="68">
        <f t="shared" si="20"/>
        <v>8.8378378378378368</v>
      </c>
      <c r="AW165" s="75">
        <f t="shared" si="21"/>
        <v>9.6481012658227847</v>
      </c>
      <c r="AY165" s="97">
        <v>245.28163708653616</v>
      </c>
      <c r="AZ165" s="75">
        <v>119</v>
      </c>
      <c r="BB165" s="69">
        <f ca="1">VLOOKUP($A165,'Y2020H2 Annual_Prices-Nominal'!$A$4:$AZ$33,41,0)</f>
        <v>8.77264550384748</v>
      </c>
      <c r="BD165" s="76">
        <f>VLOOKUP($A165,GDP!$A$8:$D$42,3,0)</f>
        <v>2.1727052099396484E-2</v>
      </c>
    </row>
    <row r="166" spans="1:56" ht="15" x14ac:dyDescent="0.25">
      <c r="A166" s="42">
        <f t="shared" si="22"/>
        <v>2034</v>
      </c>
      <c r="B166" s="63">
        <f t="shared" si="23"/>
        <v>49126</v>
      </c>
      <c r="C166" s="67">
        <v>45.43</v>
      </c>
      <c r="D166" s="68">
        <v>34.229999999999997</v>
      </c>
      <c r="E166" s="68">
        <v>45.78</v>
      </c>
      <c r="F166" s="68">
        <v>34.75</v>
      </c>
      <c r="G166" s="68">
        <v>46.1</v>
      </c>
      <c r="H166" s="68">
        <v>35.04</v>
      </c>
      <c r="I166" s="68">
        <v>60.48</v>
      </c>
      <c r="J166" s="68">
        <v>33.729999999999997</v>
      </c>
      <c r="K166" s="68">
        <v>61.03</v>
      </c>
      <c r="L166" s="68">
        <v>33.979999999999997</v>
      </c>
      <c r="M166" s="68">
        <v>61.11</v>
      </c>
      <c r="N166" s="75">
        <v>33.17</v>
      </c>
      <c r="P166" s="67">
        <v>93.906000000000006</v>
      </c>
      <c r="Q166" s="68">
        <v>93.906000000000006</v>
      </c>
      <c r="R166" s="68">
        <v>110.49299999999999</v>
      </c>
      <c r="S166" s="68">
        <v>93.906000000000006</v>
      </c>
      <c r="T166" s="68">
        <v>62.338999999999999</v>
      </c>
      <c r="U166" s="68">
        <v>68.869</v>
      </c>
      <c r="V166" s="68">
        <v>56.209000000000003</v>
      </c>
      <c r="W166" s="68">
        <v>17.117999999999999</v>
      </c>
      <c r="X166" s="68">
        <v>17.117999999999999</v>
      </c>
      <c r="Y166" s="75">
        <v>58.03</v>
      </c>
      <c r="AA166" s="67">
        <v>4.63</v>
      </c>
      <c r="AB166" s="68">
        <v>3.95</v>
      </c>
      <c r="AC166" s="68">
        <v>3.76</v>
      </c>
      <c r="AD166" s="68">
        <v>4.1900000000000004</v>
      </c>
      <c r="AE166" s="68">
        <v>4.59</v>
      </c>
      <c r="AF166" s="68">
        <v>4.03</v>
      </c>
      <c r="AG166" s="68">
        <v>0.35414575582529256</v>
      </c>
      <c r="AI166" s="69">
        <f ca="1">VLOOKUP($A166,'Y2020H2 Annual_Prices-Nominal'!$A$4:$AM$33,28,0)</f>
        <v>3.9008333333333329</v>
      </c>
      <c r="AK166" s="70">
        <v>0</v>
      </c>
      <c r="AL166" s="71">
        <v>0</v>
      </c>
      <c r="AM166" s="72">
        <v>0</v>
      </c>
      <c r="AN166" s="73">
        <v>0</v>
      </c>
      <c r="AO166" s="74">
        <v>0</v>
      </c>
      <c r="AP166" s="75">
        <f ca="1">VLOOKUP($A166,'Y2020H2 Annual_Prices-Nominal'!$A$4:$AM$33,33,0)</f>
        <v>0</v>
      </c>
      <c r="AR166" s="67">
        <f t="shared" si="16"/>
        <v>11.501265822784809</v>
      </c>
      <c r="AS166" s="68">
        <f t="shared" si="17"/>
        <v>11.359801488833746</v>
      </c>
      <c r="AT166" s="68">
        <f t="shared" si="18"/>
        <v>11.439205955334987</v>
      </c>
      <c r="AU166" s="68">
        <f t="shared" si="19"/>
        <v>13.176470588235293</v>
      </c>
      <c r="AV166" s="68">
        <f t="shared" si="20"/>
        <v>13.296296296296298</v>
      </c>
      <c r="AW166" s="75">
        <f t="shared" si="21"/>
        <v>14.584725536992838</v>
      </c>
      <c r="AY166" s="97">
        <v>245.28163708653616</v>
      </c>
      <c r="AZ166" s="75">
        <v>119</v>
      </c>
      <c r="BB166" s="69">
        <f ca="1">VLOOKUP($A166,'Y2020H2 Annual_Prices-Nominal'!$A$4:$AZ$33,41,0)</f>
        <v>8.77264550384748</v>
      </c>
      <c r="BD166" s="76">
        <f>VLOOKUP($A166,GDP!$A$8:$D$42,3,0)</f>
        <v>2.1727052099396484E-2</v>
      </c>
    </row>
    <row r="167" spans="1:56" ht="15" x14ac:dyDescent="0.25">
      <c r="A167" s="42">
        <f t="shared" si="22"/>
        <v>2034</v>
      </c>
      <c r="B167" s="63">
        <f t="shared" si="23"/>
        <v>49157</v>
      </c>
      <c r="C167" s="67">
        <v>39.74</v>
      </c>
      <c r="D167" s="68">
        <v>30.93</v>
      </c>
      <c r="E167" s="68">
        <v>39.93</v>
      </c>
      <c r="F167" s="68">
        <v>30.88</v>
      </c>
      <c r="G167" s="68">
        <v>40.06</v>
      </c>
      <c r="H167" s="68">
        <v>30.85</v>
      </c>
      <c r="I167" s="68">
        <v>58.41</v>
      </c>
      <c r="J167" s="68">
        <v>33.08</v>
      </c>
      <c r="K167" s="68">
        <v>59.42</v>
      </c>
      <c r="L167" s="68">
        <v>33.479999999999997</v>
      </c>
      <c r="M167" s="68">
        <v>58.3</v>
      </c>
      <c r="N167" s="75">
        <v>32.28</v>
      </c>
      <c r="P167" s="67">
        <v>94.164000000000001</v>
      </c>
      <c r="Q167" s="68">
        <v>94.164000000000001</v>
      </c>
      <c r="R167" s="68">
        <v>110.78400000000001</v>
      </c>
      <c r="S167" s="68">
        <v>94.164000000000001</v>
      </c>
      <c r="T167" s="68">
        <v>62.351999999999997</v>
      </c>
      <c r="U167" s="68">
        <v>68.837999999999994</v>
      </c>
      <c r="V167" s="68">
        <v>56.301000000000002</v>
      </c>
      <c r="W167" s="68">
        <v>17.16</v>
      </c>
      <c r="X167" s="68">
        <v>17.16</v>
      </c>
      <c r="Y167" s="75">
        <v>58.143000000000001</v>
      </c>
      <c r="AA167" s="67">
        <v>4.62</v>
      </c>
      <c r="AB167" s="68">
        <v>3.86</v>
      </c>
      <c r="AC167" s="68">
        <v>3.68</v>
      </c>
      <c r="AD167" s="68">
        <v>4.0999999999999996</v>
      </c>
      <c r="AE167" s="68">
        <v>4.58</v>
      </c>
      <c r="AF167" s="68">
        <v>4.0599999999999996</v>
      </c>
      <c r="AG167" s="68">
        <v>0.35414575582529256</v>
      </c>
      <c r="AI167" s="69">
        <f ca="1">VLOOKUP($A167,'Y2020H2 Annual_Prices-Nominal'!$A$4:$AM$33,28,0)</f>
        <v>3.9008333333333329</v>
      </c>
      <c r="AK167" s="70">
        <v>0</v>
      </c>
      <c r="AL167" s="71">
        <v>0</v>
      </c>
      <c r="AM167" s="72">
        <v>0</v>
      </c>
      <c r="AN167" s="73">
        <v>0</v>
      </c>
      <c r="AO167" s="74">
        <v>0</v>
      </c>
      <c r="AP167" s="75">
        <f ca="1">VLOOKUP($A167,'Y2020H2 Annual_Prices-Nominal'!$A$4:$AM$33,33,0)</f>
        <v>0</v>
      </c>
      <c r="AR167" s="67">
        <f t="shared" si="16"/>
        <v>10.295336787564768</v>
      </c>
      <c r="AS167" s="68">
        <f t="shared" si="17"/>
        <v>9.8349753694581281</v>
      </c>
      <c r="AT167" s="68">
        <f t="shared" si="18"/>
        <v>9.8669950738916263</v>
      </c>
      <c r="AU167" s="68">
        <f t="shared" si="19"/>
        <v>12.753275109170305</v>
      </c>
      <c r="AV167" s="68">
        <f t="shared" si="20"/>
        <v>12.973799126637555</v>
      </c>
      <c r="AW167" s="75">
        <f t="shared" si="21"/>
        <v>14.219512195121952</v>
      </c>
      <c r="AY167" s="97">
        <v>245.28163708653616</v>
      </c>
      <c r="AZ167" s="75">
        <v>119</v>
      </c>
      <c r="BB167" s="69">
        <f ca="1">VLOOKUP($A167,'Y2020H2 Annual_Prices-Nominal'!$A$4:$AZ$33,41,0)</f>
        <v>8.77264550384748</v>
      </c>
      <c r="BD167" s="76">
        <f>VLOOKUP($A167,GDP!$A$8:$D$42,3,0)</f>
        <v>2.1727052099396484E-2</v>
      </c>
    </row>
    <row r="168" spans="1:56" ht="15" x14ac:dyDescent="0.25">
      <c r="A168" s="42">
        <f t="shared" si="22"/>
        <v>2034</v>
      </c>
      <c r="B168" s="63">
        <f t="shared" si="23"/>
        <v>49188</v>
      </c>
      <c r="C168" s="67">
        <v>33.18</v>
      </c>
      <c r="D168" s="68">
        <v>28.37</v>
      </c>
      <c r="E168" s="68">
        <v>33.590000000000003</v>
      </c>
      <c r="F168" s="68">
        <v>28.74</v>
      </c>
      <c r="G168" s="68">
        <v>33.75</v>
      </c>
      <c r="H168" s="68">
        <v>28.68</v>
      </c>
      <c r="I168" s="68">
        <v>38.68</v>
      </c>
      <c r="J168" s="68">
        <v>30.23</v>
      </c>
      <c r="K168" s="68">
        <v>39.81</v>
      </c>
      <c r="L168" s="68">
        <v>31.03</v>
      </c>
      <c r="M168" s="68">
        <v>38.81</v>
      </c>
      <c r="N168" s="75">
        <v>29.98</v>
      </c>
      <c r="P168" s="67">
        <v>94.423000000000002</v>
      </c>
      <c r="Q168" s="68">
        <v>94.423000000000002</v>
      </c>
      <c r="R168" s="68">
        <v>111.07599999999999</v>
      </c>
      <c r="S168" s="68">
        <v>94.423000000000002</v>
      </c>
      <c r="T168" s="68">
        <v>62.365000000000002</v>
      </c>
      <c r="U168" s="68">
        <v>68.807000000000002</v>
      </c>
      <c r="V168" s="68">
        <v>56.393000000000001</v>
      </c>
      <c r="W168" s="68">
        <v>17.202000000000002</v>
      </c>
      <c r="X168" s="68">
        <v>17.202000000000002</v>
      </c>
      <c r="Y168" s="75">
        <v>58.256</v>
      </c>
      <c r="AA168" s="67">
        <v>4.55</v>
      </c>
      <c r="AB168" s="68">
        <v>3.62</v>
      </c>
      <c r="AC168" s="68">
        <v>3.45</v>
      </c>
      <c r="AD168" s="68">
        <v>3.85</v>
      </c>
      <c r="AE168" s="68">
        <v>4.45</v>
      </c>
      <c r="AF168" s="68">
        <v>4</v>
      </c>
      <c r="AG168" s="68">
        <v>0.35414575582529256</v>
      </c>
      <c r="AI168" s="69">
        <f ca="1">VLOOKUP($A168,'Y2020H2 Annual_Prices-Nominal'!$A$4:$AM$33,28,0)</f>
        <v>3.9008333333333329</v>
      </c>
      <c r="AK168" s="70">
        <v>0</v>
      </c>
      <c r="AL168" s="71">
        <v>0</v>
      </c>
      <c r="AM168" s="72">
        <v>0</v>
      </c>
      <c r="AN168" s="73">
        <v>0</v>
      </c>
      <c r="AO168" s="74">
        <v>0</v>
      </c>
      <c r="AP168" s="75">
        <f ca="1">VLOOKUP($A168,'Y2020H2 Annual_Prices-Nominal'!$A$4:$AM$33,33,0)</f>
        <v>0</v>
      </c>
      <c r="AR168" s="67">
        <f t="shared" si="16"/>
        <v>9.1657458563535901</v>
      </c>
      <c r="AS168" s="68">
        <f t="shared" si="17"/>
        <v>8.3975000000000009</v>
      </c>
      <c r="AT168" s="68">
        <f t="shared" si="18"/>
        <v>8.4375</v>
      </c>
      <c r="AU168" s="68">
        <f t="shared" si="19"/>
        <v>8.6921348314606739</v>
      </c>
      <c r="AV168" s="68">
        <f t="shared" si="20"/>
        <v>8.9460674157303366</v>
      </c>
      <c r="AW168" s="75">
        <f t="shared" si="21"/>
        <v>10.080519480519481</v>
      </c>
      <c r="AY168" s="97">
        <v>245.28163708653616</v>
      </c>
      <c r="AZ168" s="75">
        <v>119</v>
      </c>
      <c r="BB168" s="69">
        <f ca="1">VLOOKUP($A168,'Y2020H2 Annual_Prices-Nominal'!$A$4:$AZ$33,41,0)</f>
        <v>8.77264550384748</v>
      </c>
      <c r="BD168" s="76">
        <f>VLOOKUP($A168,GDP!$A$8:$D$42,3,0)</f>
        <v>2.1727052099396484E-2</v>
      </c>
    </row>
    <row r="169" spans="1:56" ht="15" x14ac:dyDescent="0.25">
      <c r="A169" s="42">
        <f t="shared" si="22"/>
        <v>2034</v>
      </c>
      <c r="B169" s="63">
        <f t="shared" si="23"/>
        <v>49218</v>
      </c>
      <c r="C169" s="67">
        <v>31.02</v>
      </c>
      <c r="D169" s="68">
        <v>28.15</v>
      </c>
      <c r="E169" s="68">
        <v>30.28</v>
      </c>
      <c r="F169" s="68">
        <v>26.65</v>
      </c>
      <c r="G169" s="68">
        <v>30.36</v>
      </c>
      <c r="H169" s="68">
        <v>26.51</v>
      </c>
      <c r="I169" s="68">
        <v>34</v>
      </c>
      <c r="J169" s="68">
        <v>26.77</v>
      </c>
      <c r="K169" s="68">
        <v>34.15</v>
      </c>
      <c r="L169" s="68">
        <v>26.88</v>
      </c>
      <c r="M169" s="68">
        <v>32.909999999999997</v>
      </c>
      <c r="N169" s="75">
        <v>25.75</v>
      </c>
      <c r="P169" s="67">
        <v>94.682000000000002</v>
      </c>
      <c r="Q169" s="68">
        <v>94.682000000000002</v>
      </c>
      <c r="R169" s="68">
        <v>111.36799999999999</v>
      </c>
      <c r="S169" s="68">
        <v>94.682000000000002</v>
      </c>
      <c r="T169" s="68">
        <v>62.378</v>
      </c>
      <c r="U169" s="68">
        <v>68.775999999999996</v>
      </c>
      <c r="V169" s="68">
        <v>56.485999999999997</v>
      </c>
      <c r="W169" s="68">
        <v>17.244</v>
      </c>
      <c r="X169" s="68">
        <v>17.244</v>
      </c>
      <c r="Y169" s="75">
        <v>58.369</v>
      </c>
      <c r="AA169" s="67">
        <v>4.62</v>
      </c>
      <c r="AB169" s="68">
        <v>3.81</v>
      </c>
      <c r="AC169" s="68">
        <v>3.65</v>
      </c>
      <c r="AD169" s="68">
        <v>4.05</v>
      </c>
      <c r="AE169" s="68">
        <v>4.54</v>
      </c>
      <c r="AF169" s="68">
        <v>4.08</v>
      </c>
      <c r="AG169" s="68">
        <v>0.35414575582529256</v>
      </c>
      <c r="AI169" s="69">
        <f ca="1">VLOOKUP($A169,'Y2020H2 Annual_Prices-Nominal'!$A$4:$AM$33,28,0)</f>
        <v>3.9008333333333329</v>
      </c>
      <c r="AK169" s="70">
        <v>0</v>
      </c>
      <c r="AL169" s="71">
        <v>0</v>
      </c>
      <c r="AM169" s="72">
        <v>0</v>
      </c>
      <c r="AN169" s="73">
        <v>0</v>
      </c>
      <c r="AO169" s="74">
        <v>0</v>
      </c>
      <c r="AP169" s="75">
        <f ca="1">VLOOKUP($A169,'Y2020H2 Annual_Prices-Nominal'!$A$4:$AM$33,33,0)</f>
        <v>0</v>
      </c>
      <c r="AR169" s="67">
        <f t="shared" si="16"/>
        <v>8.1417322834645667</v>
      </c>
      <c r="AS169" s="68">
        <f t="shared" si="17"/>
        <v>7.4215686274509807</v>
      </c>
      <c r="AT169" s="68">
        <f t="shared" si="18"/>
        <v>7.4411764705882346</v>
      </c>
      <c r="AU169" s="68">
        <f t="shared" si="19"/>
        <v>7.4889867841409687</v>
      </c>
      <c r="AV169" s="68">
        <f t="shared" si="20"/>
        <v>7.5220264317180616</v>
      </c>
      <c r="AW169" s="75">
        <f t="shared" si="21"/>
        <v>8.1259259259259249</v>
      </c>
      <c r="AY169" s="97">
        <v>245.28163708653616</v>
      </c>
      <c r="AZ169" s="75">
        <v>119</v>
      </c>
      <c r="BB169" s="69">
        <f ca="1">VLOOKUP($A169,'Y2020H2 Annual_Prices-Nominal'!$A$4:$AZ$33,41,0)</f>
        <v>8.77264550384748</v>
      </c>
      <c r="BD169" s="76">
        <f>VLOOKUP($A169,GDP!$A$8:$D$42,3,0)</f>
        <v>2.1727052099396484E-2</v>
      </c>
    </row>
    <row r="170" spans="1:56" ht="15" x14ac:dyDescent="0.25">
      <c r="A170" s="42">
        <f t="shared" si="22"/>
        <v>2034</v>
      </c>
      <c r="B170" s="63">
        <f t="shared" si="23"/>
        <v>49249</v>
      </c>
      <c r="C170" s="67">
        <v>34.369999999999997</v>
      </c>
      <c r="D170" s="68">
        <v>32.07</v>
      </c>
      <c r="E170" s="68">
        <v>32.840000000000003</v>
      </c>
      <c r="F170" s="68">
        <v>29.55</v>
      </c>
      <c r="G170" s="68">
        <v>33.07</v>
      </c>
      <c r="H170" s="68">
        <v>29.55</v>
      </c>
      <c r="I170" s="68">
        <v>35.11</v>
      </c>
      <c r="J170" s="68">
        <v>30.42</v>
      </c>
      <c r="K170" s="68">
        <v>35.42</v>
      </c>
      <c r="L170" s="68">
        <v>30.64</v>
      </c>
      <c r="M170" s="68">
        <v>34.270000000000003</v>
      </c>
      <c r="N170" s="75">
        <v>29.52</v>
      </c>
      <c r="P170" s="67">
        <v>94.941999999999993</v>
      </c>
      <c r="Q170" s="68">
        <v>94.941999999999993</v>
      </c>
      <c r="R170" s="68">
        <v>111.661</v>
      </c>
      <c r="S170" s="68">
        <v>94.941999999999993</v>
      </c>
      <c r="T170" s="68">
        <v>62.390999999999998</v>
      </c>
      <c r="U170" s="68">
        <v>68.745000000000005</v>
      </c>
      <c r="V170" s="68">
        <v>56.579000000000001</v>
      </c>
      <c r="W170" s="68">
        <v>17.286999999999999</v>
      </c>
      <c r="X170" s="68">
        <v>17.286999999999999</v>
      </c>
      <c r="Y170" s="75">
        <v>58.481999999999999</v>
      </c>
      <c r="AA170" s="67">
        <v>4.88</v>
      </c>
      <c r="AB170" s="68">
        <v>4.32</v>
      </c>
      <c r="AC170" s="68">
        <v>4.12</v>
      </c>
      <c r="AD170" s="68">
        <v>4.6399999999999997</v>
      </c>
      <c r="AE170" s="68">
        <v>4.79</v>
      </c>
      <c r="AF170" s="68">
        <v>4.45</v>
      </c>
      <c r="AG170" s="68">
        <v>0.35414575582529256</v>
      </c>
      <c r="AI170" s="69">
        <f ca="1">VLOOKUP($A170,'Y2020H2 Annual_Prices-Nominal'!$A$4:$AM$33,28,0)</f>
        <v>3.9008333333333329</v>
      </c>
      <c r="AK170" s="70">
        <v>0</v>
      </c>
      <c r="AL170" s="71">
        <v>0</v>
      </c>
      <c r="AM170" s="72">
        <v>0</v>
      </c>
      <c r="AN170" s="73">
        <v>0</v>
      </c>
      <c r="AO170" s="74">
        <v>0</v>
      </c>
      <c r="AP170" s="75">
        <f ca="1">VLOOKUP($A170,'Y2020H2 Annual_Prices-Nominal'!$A$4:$AM$33,33,0)</f>
        <v>0</v>
      </c>
      <c r="AR170" s="67">
        <f t="shared" si="16"/>
        <v>7.9560185185185173</v>
      </c>
      <c r="AS170" s="68">
        <f t="shared" si="17"/>
        <v>7.379775280898877</v>
      </c>
      <c r="AT170" s="68">
        <f t="shared" si="18"/>
        <v>7.4314606741573028</v>
      </c>
      <c r="AU170" s="68">
        <f t="shared" si="19"/>
        <v>7.3298538622129437</v>
      </c>
      <c r="AV170" s="68">
        <f t="shared" si="20"/>
        <v>7.3945720250521925</v>
      </c>
      <c r="AW170" s="75">
        <f t="shared" si="21"/>
        <v>7.3857758620689671</v>
      </c>
      <c r="AY170" s="97">
        <v>245.28163708653616</v>
      </c>
      <c r="AZ170" s="75">
        <v>119</v>
      </c>
      <c r="BB170" s="69">
        <f ca="1">VLOOKUP($A170,'Y2020H2 Annual_Prices-Nominal'!$A$4:$AZ$33,41,0)</f>
        <v>8.77264550384748</v>
      </c>
      <c r="BD170" s="76">
        <f>VLOOKUP($A170,GDP!$A$8:$D$42,3,0)</f>
        <v>2.1727052099396484E-2</v>
      </c>
    </row>
    <row r="171" spans="1:56" ht="15.75" thickBot="1" x14ac:dyDescent="0.3">
      <c r="A171" s="42">
        <f t="shared" si="22"/>
        <v>2034</v>
      </c>
      <c r="B171" s="63">
        <f t="shared" si="23"/>
        <v>49279</v>
      </c>
      <c r="C171" s="67">
        <v>37.51</v>
      </c>
      <c r="D171" s="68">
        <v>34.35</v>
      </c>
      <c r="E171" s="68">
        <v>34.200000000000003</v>
      </c>
      <c r="F171" s="68">
        <v>30.76</v>
      </c>
      <c r="G171" s="68">
        <v>34.520000000000003</v>
      </c>
      <c r="H171" s="68">
        <v>30.77</v>
      </c>
      <c r="I171" s="68">
        <v>35.799999999999997</v>
      </c>
      <c r="J171" s="68">
        <v>32.64</v>
      </c>
      <c r="K171" s="68">
        <v>36.24</v>
      </c>
      <c r="L171" s="68">
        <v>32.83</v>
      </c>
      <c r="M171" s="68">
        <v>35.11</v>
      </c>
      <c r="N171" s="75">
        <v>31.73</v>
      </c>
      <c r="P171" s="67">
        <v>95.203000000000003</v>
      </c>
      <c r="Q171" s="68">
        <v>95.203000000000003</v>
      </c>
      <c r="R171" s="68">
        <v>111.955</v>
      </c>
      <c r="S171" s="68">
        <v>95.203000000000003</v>
      </c>
      <c r="T171" s="68">
        <v>62.404000000000003</v>
      </c>
      <c r="U171" s="68">
        <v>68.713999999999999</v>
      </c>
      <c r="V171" s="68">
        <v>56.671999999999997</v>
      </c>
      <c r="W171" s="68">
        <v>17.329999999999998</v>
      </c>
      <c r="X171" s="68">
        <v>17.329999999999998</v>
      </c>
      <c r="Y171" s="75">
        <v>58.594999999999999</v>
      </c>
      <c r="AA171" s="67">
        <v>5.04</v>
      </c>
      <c r="AB171" s="68">
        <v>4.74</v>
      </c>
      <c r="AC171" s="68">
        <v>4.4400000000000004</v>
      </c>
      <c r="AD171" s="68">
        <v>5.07</v>
      </c>
      <c r="AE171" s="68">
        <v>4.96</v>
      </c>
      <c r="AF171" s="68">
        <v>4.5599999999999996</v>
      </c>
      <c r="AG171" s="68">
        <v>0.35414575582529256</v>
      </c>
      <c r="AI171" s="69">
        <f ca="1">VLOOKUP($A171,'Y2020H2 Annual_Prices-Nominal'!$A$4:$AM$33,28,0)</f>
        <v>3.9008333333333329</v>
      </c>
      <c r="AK171" s="70">
        <v>0</v>
      </c>
      <c r="AL171" s="71">
        <v>0</v>
      </c>
      <c r="AM171" s="72">
        <v>0</v>
      </c>
      <c r="AN171" s="73">
        <v>0</v>
      </c>
      <c r="AO171" s="74">
        <v>0</v>
      </c>
      <c r="AP171" s="75">
        <f ca="1">VLOOKUP($A171,'Y2020H2 Annual_Prices-Nominal'!$A$4:$AM$33,33,0)</f>
        <v>0</v>
      </c>
      <c r="AR171" s="67">
        <f t="shared" si="16"/>
        <v>7.9135021097046403</v>
      </c>
      <c r="AS171" s="68">
        <f t="shared" si="17"/>
        <v>7.5000000000000009</v>
      </c>
      <c r="AT171" s="68">
        <f t="shared" si="18"/>
        <v>7.5701754385964923</v>
      </c>
      <c r="AU171" s="68">
        <f t="shared" si="19"/>
        <v>7.2177419354838701</v>
      </c>
      <c r="AV171" s="68">
        <f t="shared" si="20"/>
        <v>7.306451612903226</v>
      </c>
      <c r="AW171" s="75">
        <f t="shared" si="21"/>
        <v>6.9250493096646935</v>
      </c>
      <c r="AY171" s="97">
        <v>245.28163708653616</v>
      </c>
      <c r="AZ171" s="75">
        <v>119</v>
      </c>
      <c r="BB171" s="69">
        <f ca="1">VLOOKUP($A171,'Y2020H2 Annual_Prices-Nominal'!$A$4:$AZ$33,41,0)</f>
        <v>8.77264550384748</v>
      </c>
      <c r="BD171" s="76">
        <f>VLOOKUP($A171,GDP!$A$8:$D$42,3,0)</f>
        <v>2.1727052099396484E-2</v>
      </c>
    </row>
    <row r="172" spans="1:56" ht="15" x14ac:dyDescent="0.25">
      <c r="A172" s="42">
        <f t="shared" si="22"/>
        <v>2035</v>
      </c>
      <c r="B172" s="63">
        <f t="shared" si="23"/>
        <v>49310</v>
      </c>
      <c r="C172" s="64">
        <v>41.73</v>
      </c>
      <c r="D172" s="65">
        <v>36.96</v>
      </c>
      <c r="E172" s="65">
        <v>37.51</v>
      </c>
      <c r="F172" s="65">
        <v>33.03</v>
      </c>
      <c r="G172" s="65">
        <v>37.869999999999997</v>
      </c>
      <c r="H172" s="65">
        <v>32.99</v>
      </c>
      <c r="I172" s="65">
        <v>38.229999999999997</v>
      </c>
      <c r="J172" s="65">
        <v>33.11</v>
      </c>
      <c r="K172" s="65">
        <v>38.450000000000003</v>
      </c>
      <c r="L172" s="65">
        <v>33.159999999999997</v>
      </c>
      <c r="M172" s="65">
        <v>37.229999999999997</v>
      </c>
      <c r="N172" s="66">
        <v>32.03</v>
      </c>
      <c r="P172" s="64">
        <v>95.463999999999999</v>
      </c>
      <c r="Q172" s="65">
        <v>95.463999999999999</v>
      </c>
      <c r="R172" s="65">
        <v>112.25</v>
      </c>
      <c r="S172" s="65">
        <v>95.463999999999999</v>
      </c>
      <c r="T172" s="65">
        <v>62.417000000000002</v>
      </c>
      <c r="U172" s="65">
        <v>68.683000000000007</v>
      </c>
      <c r="V172" s="65">
        <v>56.765000000000001</v>
      </c>
      <c r="W172" s="65">
        <v>17.373000000000001</v>
      </c>
      <c r="X172" s="65">
        <v>17.373000000000001</v>
      </c>
      <c r="Y172" s="66">
        <v>58.709000000000003</v>
      </c>
      <c r="AA172" s="67">
        <v>5.34</v>
      </c>
      <c r="AB172" s="68">
        <v>4.95</v>
      </c>
      <c r="AC172" s="68">
        <v>4.58</v>
      </c>
      <c r="AD172" s="68">
        <v>5.29</v>
      </c>
      <c r="AE172" s="68">
        <v>5.25</v>
      </c>
      <c r="AF172" s="68">
        <v>4.95</v>
      </c>
      <c r="AG172" s="68">
        <v>0.36084236449901352</v>
      </c>
      <c r="AI172" s="69">
        <f ca="1">VLOOKUP($A172,'Y2020H2 Annual_Prices-Nominal'!$A$4:$AM$33,28,0)</f>
        <v>3.980833333333333</v>
      </c>
      <c r="AK172" s="70">
        <v>0</v>
      </c>
      <c r="AL172" s="71">
        <v>0</v>
      </c>
      <c r="AM172" s="72">
        <v>0</v>
      </c>
      <c r="AN172" s="73">
        <v>0</v>
      </c>
      <c r="AO172" s="74">
        <v>0</v>
      </c>
      <c r="AP172" s="75">
        <f ca="1">VLOOKUP($A172,'Y2020H2 Annual_Prices-Nominal'!$A$4:$AM$33,33,0)</f>
        <v>0</v>
      </c>
      <c r="AR172" s="67">
        <f t="shared" si="16"/>
        <v>8.4303030303030297</v>
      </c>
      <c r="AS172" s="68">
        <f t="shared" si="17"/>
        <v>7.5777777777777775</v>
      </c>
      <c r="AT172" s="68">
        <f t="shared" si="18"/>
        <v>7.6505050505050498</v>
      </c>
      <c r="AU172" s="68">
        <f t="shared" si="19"/>
        <v>7.2819047619047614</v>
      </c>
      <c r="AV172" s="68">
        <f t="shared" si="20"/>
        <v>7.3238095238095244</v>
      </c>
      <c r="AW172" s="75">
        <f t="shared" si="21"/>
        <v>7.0378071833648388</v>
      </c>
      <c r="AY172" s="97">
        <v>249.98811679350726</v>
      </c>
      <c r="AZ172" s="75">
        <v>137.37</v>
      </c>
      <c r="BB172" s="69">
        <f ca="1">VLOOKUP($A172,'Y2020H2 Annual_Prices-Nominal'!$A$4:$AZ$33,41,0)</f>
        <v>8.7939799118329702</v>
      </c>
      <c r="BD172" s="76">
        <f>VLOOKUP($A172,GDP!$A$8:$D$42,3,0)</f>
        <v>2.1776715655885143E-2</v>
      </c>
    </row>
    <row r="173" spans="1:56" ht="15" x14ac:dyDescent="0.25">
      <c r="A173" s="42">
        <f t="shared" si="22"/>
        <v>2035</v>
      </c>
      <c r="B173" s="63">
        <f t="shared" si="23"/>
        <v>49341</v>
      </c>
      <c r="C173" s="67">
        <v>37.6</v>
      </c>
      <c r="D173" s="68">
        <v>35.58</v>
      </c>
      <c r="E173" s="68">
        <v>34.07</v>
      </c>
      <c r="F173" s="68">
        <v>31.92</v>
      </c>
      <c r="G173" s="68">
        <v>34.4</v>
      </c>
      <c r="H173" s="68">
        <v>31.95</v>
      </c>
      <c r="I173" s="68">
        <v>37.21</v>
      </c>
      <c r="J173" s="68">
        <v>30.71</v>
      </c>
      <c r="K173" s="68">
        <v>37.270000000000003</v>
      </c>
      <c r="L173" s="68">
        <v>30.71</v>
      </c>
      <c r="M173" s="68">
        <v>36.06</v>
      </c>
      <c r="N173" s="75">
        <v>29.62</v>
      </c>
      <c r="P173" s="67">
        <v>95.725999999999999</v>
      </c>
      <c r="Q173" s="68">
        <v>95.725999999999999</v>
      </c>
      <c r="R173" s="68">
        <v>112.545</v>
      </c>
      <c r="S173" s="68">
        <v>95.725999999999999</v>
      </c>
      <c r="T173" s="68">
        <v>62.43</v>
      </c>
      <c r="U173" s="68">
        <v>68.652000000000001</v>
      </c>
      <c r="V173" s="68">
        <v>56.857999999999997</v>
      </c>
      <c r="W173" s="68">
        <v>17.416</v>
      </c>
      <c r="X173" s="68">
        <v>17.416</v>
      </c>
      <c r="Y173" s="75">
        <v>58.823</v>
      </c>
      <c r="AA173" s="67">
        <v>5.23</v>
      </c>
      <c r="AB173" s="68">
        <v>4.71</v>
      </c>
      <c r="AC173" s="68">
        <v>4.43</v>
      </c>
      <c r="AD173" s="68">
        <v>5.04</v>
      </c>
      <c r="AE173" s="68">
        <v>5.17</v>
      </c>
      <c r="AF173" s="68">
        <v>4.7300000000000004</v>
      </c>
      <c r="AG173" s="68">
        <v>0.36084236449901352</v>
      </c>
      <c r="AI173" s="69">
        <f ca="1">VLOOKUP($A173,'Y2020H2 Annual_Prices-Nominal'!$A$4:$AM$33,28,0)</f>
        <v>3.980833333333333</v>
      </c>
      <c r="AK173" s="70">
        <v>0</v>
      </c>
      <c r="AL173" s="71">
        <v>0</v>
      </c>
      <c r="AM173" s="72">
        <v>0</v>
      </c>
      <c r="AN173" s="73">
        <v>0</v>
      </c>
      <c r="AO173" s="74">
        <v>0</v>
      </c>
      <c r="AP173" s="75">
        <f ca="1">VLOOKUP($A173,'Y2020H2 Annual_Prices-Nominal'!$A$4:$AM$33,33,0)</f>
        <v>0</v>
      </c>
      <c r="AR173" s="67">
        <f t="shared" si="16"/>
        <v>7.9830148619957537</v>
      </c>
      <c r="AS173" s="68">
        <f t="shared" si="17"/>
        <v>7.2029598308668072</v>
      </c>
      <c r="AT173" s="68">
        <f t="shared" si="18"/>
        <v>7.2727272727272716</v>
      </c>
      <c r="AU173" s="68">
        <f t="shared" si="19"/>
        <v>7.1972920696324953</v>
      </c>
      <c r="AV173" s="68">
        <f t="shared" si="20"/>
        <v>7.2088974854932308</v>
      </c>
      <c r="AW173" s="75">
        <f t="shared" si="21"/>
        <v>7.1547619047619051</v>
      </c>
      <c r="AY173" s="97">
        <v>249.98811679350726</v>
      </c>
      <c r="AZ173" s="75">
        <v>137.37</v>
      </c>
      <c r="BB173" s="69">
        <f ca="1">VLOOKUP($A173,'Y2020H2 Annual_Prices-Nominal'!$A$4:$AZ$33,41,0)</f>
        <v>8.7939799118329702</v>
      </c>
      <c r="BD173" s="76">
        <f>VLOOKUP($A173,GDP!$A$8:$D$42,3,0)</f>
        <v>2.1776715655885143E-2</v>
      </c>
    </row>
    <row r="174" spans="1:56" ht="15" x14ac:dyDescent="0.25">
      <c r="A174" s="42">
        <f t="shared" si="22"/>
        <v>2035</v>
      </c>
      <c r="B174" s="63">
        <f t="shared" si="23"/>
        <v>49369</v>
      </c>
      <c r="C174" s="67">
        <v>33.770000000000003</v>
      </c>
      <c r="D174" s="68">
        <v>31.89</v>
      </c>
      <c r="E174" s="68">
        <v>30.53</v>
      </c>
      <c r="F174" s="68">
        <v>28.31</v>
      </c>
      <c r="G174" s="68">
        <v>30.66</v>
      </c>
      <c r="H174" s="68">
        <v>28.18</v>
      </c>
      <c r="I174" s="68">
        <v>35.54</v>
      </c>
      <c r="J174" s="68">
        <v>28.16</v>
      </c>
      <c r="K174" s="68">
        <v>35.630000000000003</v>
      </c>
      <c r="L174" s="68">
        <v>28.17</v>
      </c>
      <c r="M174" s="68">
        <v>34.4</v>
      </c>
      <c r="N174" s="75">
        <v>27.1</v>
      </c>
      <c r="P174" s="67">
        <v>95.989000000000004</v>
      </c>
      <c r="Q174" s="68">
        <v>95.989000000000004</v>
      </c>
      <c r="R174" s="68">
        <v>112.84099999999999</v>
      </c>
      <c r="S174" s="68">
        <v>95.989000000000004</v>
      </c>
      <c r="T174" s="68">
        <v>62.442999999999998</v>
      </c>
      <c r="U174" s="68">
        <v>68.620999999999995</v>
      </c>
      <c r="V174" s="68">
        <v>56.951000000000001</v>
      </c>
      <c r="W174" s="68">
        <v>17.459</v>
      </c>
      <c r="X174" s="68">
        <v>17.459</v>
      </c>
      <c r="Y174" s="75">
        <v>58.936999999999998</v>
      </c>
      <c r="AA174" s="67">
        <v>4.96</v>
      </c>
      <c r="AB174" s="68">
        <v>4.17</v>
      </c>
      <c r="AC174" s="68">
        <v>3.97</v>
      </c>
      <c r="AD174" s="68">
        <v>4.49</v>
      </c>
      <c r="AE174" s="68">
        <v>4.84</v>
      </c>
      <c r="AF174" s="68">
        <v>4.4400000000000004</v>
      </c>
      <c r="AG174" s="68">
        <v>0.36084236449901352</v>
      </c>
      <c r="AI174" s="69">
        <f ca="1">VLOOKUP($A174,'Y2020H2 Annual_Prices-Nominal'!$A$4:$AM$33,28,0)</f>
        <v>3.980833333333333</v>
      </c>
      <c r="AK174" s="70">
        <v>0</v>
      </c>
      <c r="AL174" s="71">
        <v>0</v>
      </c>
      <c r="AM174" s="72">
        <v>0</v>
      </c>
      <c r="AN174" s="73">
        <v>0</v>
      </c>
      <c r="AO174" s="74">
        <v>0</v>
      </c>
      <c r="AP174" s="75">
        <f ca="1">VLOOKUP($A174,'Y2020H2 Annual_Prices-Nominal'!$A$4:$AM$33,33,0)</f>
        <v>0</v>
      </c>
      <c r="AR174" s="67">
        <f t="shared" si="16"/>
        <v>8.0983213429256597</v>
      </c>
      <c r="AS174" s="68">
        <f t="shared" si="17"/>
        <v>6.8761261261261257</v>
      </c>
      <c r="AT174" s="68">
        <f t="shared" si="18"/>
        <v>6.9054054054054053</v>
      </c>
      <c r="AU174" s="68">
        <f t="shared" si="19"/>
        <v>7.3429752066115705</v>
      </c>
      <c r="AV174" s="68">
        <f t="shared" si="20"/>
        <v>7.3615702479338854</v>
      </c>
      <c r="AW174" s="75">
        <f t="shared" si="21"/>
        <v>7.6614699331848541</v>
      </c>
      <c r="AY174" s="97">
        <v>249.98811679350726</v>
      </c>
      <c r="AZ174" s="75">
        <v>137.37</v>
      </c>
      <c r="BB174" s="69">
        <f ca="1">VLOOKUP($A174,'Y2020H2 Annual_Prices-Nominal'!$A$4:$AZ$33,41,0)</f>
        <v>8.7939799118329702</v>
      </c>
      <c r="BD174" s="76">
        <f>VLOOKUP($A174,GDP!$A$8:$D$42,3,0)</f>
        <v>2.1776715655885143E-2</v>
      </c>
    </row>
    <row r="175" spans="1:56" ht="15" x14ac:dyDescent="0.25">
      <c r="A175" s="42">
        <f t="shared" si="22"/>
        <v>2035</v>
      </c>
      <c r="B175" s="63">
        <f t="shared" si="23"/>
        <v>49400</v>
      </c>
      <c r="C175" s="67">
        <v>30.99</v>
      </c>
      <c r="D175" s="68">
        <v>29.26</v>
      </c>
      <c r="E175" s="68">
        <v>29.53</v>
      </c>
      <c r="F175" s="68">
        <v>27.19</v>
      </c>
      <c r="G175" s="68">
        <v>29.65</v>
      </c>
      <c r="H175" s="68">
        <v>27</v>
      </c>
      <c r="I175" s="68">
        <v>33.85</v>
      </c>
      <c r="J175" s="68">
        <v>25.16</v>
      </c>
      <c r="K175" s="68">
        <v>34.46</v>
      </c>
      <c r="L175" s="68">
        <v>25.4</v>
      </c>
      <c r="M175" s="68">
        <v>32.729999999999997</v>
      </c>
      <c r="N175" s="75">
        <v>24.13</v>
      </c>
      <c r="P175" s="67">
        <v>96.253</v>
      </c>
      <c r="Q175" s="68">
        <v>96.253</v>
      </c>
      <c r="R175" s="68">
        <v>113.13800000000001</v>
      </c>
      <c r="S175" s="68">
        <v>96.253</v>
      </c>
      <c r="T175" s="68">
        <v>62.456000000000003</v>
      </c>
      <c r="U175" s="68">
        <v>68.59</v>
      </c>
      <c r="V175" s="68">
        <v>57.045000000000002</v>
      </c>
      <c r="W175" s="68">
        <v>17.501999999999999</v>
      </c>
      <c r="X175" s="68">
        <v>17.501999999999999</v>
      </c>
      <c r="Y175" s="75">
        <v>59.051000000000002</v>
      </c>
      <c r="AA175" s="67">
        <v>4.68</v>
      </c>
      <c r="AB175" s="68">
        <v>4.04</v>
      </c>
      <c r="AC175" s="68">
        <v>3.87</v>
      </c>
      <c r="AD175" s="68">
        <v>4.28</v>
      </c>
      <c r="AE175" s="68">
        <v>4.5599999999999996</v>
      </c>
      <c r="AF175" s="68">
        <v>4.1399999999999997</v>
      </c>
      <c r="AG175" s="68">
        <v>0.36084236449901352</v>
      </c>
      <c r="AI175" s="69">
        <f ca="1">VLOOKUP($A175,'Y2020H2 Annual_Prices-Nominal'!$A$4:$AM$33,28,0)</f>
        <v>3.980833333333333</v>
      </c>
      <c r="AK175" s="70">
        <v>0</v>
      </c>
      <c r="AL175" s="71">
        <v>0</v>
      </c>
      <c r="AM175" s="72">
        <v>0</v>
      </c>
      <c r="AN175" s="73">
        <v>0</v>
      </c>
      <c r="AO175" s="74">
        <v>0</v>
      </c>
      <c r="AP175" s="75">
        <f ca="1">VLOOKUP($A175,'Y2020H2 Annual_Prices-Nominal'!$A$4:$AM$33,33,0)</f>
        <v>0</v>
      </c>
      <c r="AR175" s="67">
        <f t="shared" si="16"/>
        <v>7.6707920792079207</v>
      </c>
      <c r="AS175" s="68">
        <f t="shared" si="17"/>
        <v>7.1328502415458948</v>
      </c>
      <c r="AT175" s="68">
        <f t="shared" si="18"/>
        <v>7.1618357487922708</v>
      </c>
      <c r="AU175" s="68">
        <f t="shared" si="19"/>
        <v>7.4232456140350891</v>
      </c>
      <c r="AV175" s="68">
        <f t="shared" si="20"/>
        <v>7.5570175438596499</v>
      </c>
      <c r="AW175" s="75">
        <f t="shared" si="21"/>
        <v>7.6471962616822422</v>
      </c>
      <c r="AY175" s="97">
        <v>249.98811679350726</v>
      </c>
      <c r="AZ175" s="75">
        <v>137.37</v>
      </c>
      <c r="BB175" s="69">
        <f ca="1">VLOOKUP($A175,'Y2020H2 Annual_Prices-Nominal'!$A$4:$AZ$33,41,0)</f>
        <v>8.7939799118329702</v>
      </c>
      <c r="BD175" s="76">
        <f>VLOOKUP($A175,GDP!$A$8:$D$42,3,0)</f>
        <v>2.1776715655885143E-2</v>
      </c>
    </row>
    <row r="176" spans="1:56" ht="15" x14ac:dyDescent="0.25">
      <c r="A176" s="42">
        <f t="shared" si="22"/>
        <v>2035</v>
      </c>
      <c r="B176" s="63">
        <f t="shared" si="23"/>
        <v>49430</v>
      </c>
      <c r="C176" s="67">
        <v>31.95</v>
      </c>
      <c r="D176" s="68">
        <v>28.71</v>
      </c>
      <c r="E176" s="68">
        <v>31.87</v>
      </c>
      <c r="F176" s="68">
        <v>28.14</v>
      </c>
      <c r="G176" s="68">
        <v>31.94</v>
      </c>
      <c r="H176" s="68">
        <v>28</v>
      </c>
      <c r="I176" s="68">
        <v>34.979999999999997</v>
      </c>
      <c r="J176" s="68">
        <v>28.71</v>
      </c>
      <c r="K176" s="68">
        <v>35.56</v>
      </c>
      <c r="L176" s="68">
        <v>28.96</v>
      </c>
      <c r="M176" s="68">
        <v>34.4</v>
      </c>
      <c r="N176" s="75">
        <v>27.81</v>
      </c>
      <c r="P176" s="67">
        <v>96.516999999999996</v>
      </c>
      <c r="Q176" s="68">
        <v>96.516999999999996</v>
      </c>
      <c r="R176" s="68">
        <v>113.43600000000001</v>
      </c>
      <c r="S176" s="68">
        <v>96.516999999999996</v>
      </c>
      <c r="T176" s="68">
        <v>62.469000000000001</v>
      </c>
      <c r="U176" s="68">
        <v>68.558999999999997</v>
      </c>
      <c r="V176" s="68">
        <v>57.139000000000003</v>
      </c>
      <c r="W176" s="68">
        <v>17.545000000000002</v>
      </c>
      <c r="X176" s="68">
        <v>17.545000000000002</v>
      </c>
      <c r="Y176" s="75">
        <v>59.165999999999997</v>
      </c>
      <c r="AA176" s="67">
        <v>4.5999999999999996</v>
      </c>
      <c r="AB176" s="68">
        <v>3.89</v>
      </c>
      <c r="AC176" s="68">
        <v>3.72</v>
      </c>
      <c r="AD176" s="68">
        <v>4.13</v>
      </c>
      <c r="AE176" s="68">
        <v>4.5</v>
      </c>
      <c r="AF176" s="68">
        <v>3.95</v>
      </c>
      <c r="AG176" s="68">
        <v>0.36084236449901352</v>
      </c>
      <c r="AI176" s="69">
        <f ca="1">VLOOKUP($A176,'Y2020H2 Annual_Prices-Nominal'!$A$4:$AM$33,28,0)</f>
        <v>3.980833333333333</v>
      </c>
      <c r="AK176" s="70">
        <v>0</v>
      </c>
      <c r="AL176" s="71">
        <v>0</v>
      </c>
      <c r="AM176" s="72">
        <v>0</v>
      </c>
      <c r="AN176" s="73">
        <v>0</v>
      </c>
      <c r="AO176" s="74">
        <v>0</v>
      </c>
      <c r="AP176" s="75">
        <f ca="1">VLOOKUP($A176,'Y2020H2 Annual_Prices-Nominal'!$A$4:$AM$33,33,0)</f>
        <v>0</v>
      </c>
      <c r="AR176" s="67">
        <f t="shared" si="16"/>
        <v>8.2133676092544992</v>
      </c>
      <c r="AS176" s="68">
        <f t="shared" si="17"/>
        <v>8.0683544303797472</v>
      </c>
      <c r="AT176" s="68">
        <f t="shared" si="18"/>
        <v>8.0860759493670891</v>
      </c>
      <c r="AU176" s="68">
        <f t="shared" si="19"/>
        <v>7.7733333333333325</v>
      </c>
      <c r="AV176" s="68">
        <f t="shared" si="20"/>
        <v>7.9022222222222229</v>
      </c>
      <c r="AW176" s="75">
        <f t="shared" si="21"/>
        <v>8.3292978208232444</v>
      </c>
      <c r="AY176" s="97">
        <v>249.98811679350726</v>
      </c>
      <c r="AZ176" s="75">
        <v>137.37</v>
      </c>
      <c r="BB176" s="69">
        <f ca="1">VLOOKUP($A176,'Y2020H2 Annual_Prices-Nominal'!$A$4:$AZ$33,41,0)</f>
        <v>8.7939799118329702</v>
      </c>
      <c r="BD176" s="76">
        <f>VLOOKUP($A176,GDP!$A$8:$D$42,3,0)</f>
        <v>2.1776715655885143E-2</v>
      </c>
    </row>
    <row r="177" spans="1:56" ht="15" x14ac:dyDescent="0.25">
      <c r="A177" s="42">
        <f t="shared" si="22"/>
        <v>2035</v>
      </c>
      <c r="B177" s="63">
        <f t="shared" si="23"/>
        <v>49461</v>
      </c>
      <c r="C177" s="67">
        <v>36.79</v>
      </c>
      <c r="D177" s="68">
        <v>30.44</v>
      </c>
      <c r="E177" s="68">
        <v>35.44</v>
      </c>
      <c r="F177" s="68">
        <v>29.19</v>
      </c>
      <c r="G177" s="68">
        <v>35.79</v>
      </c>
      <c r="H177" s="68">
        <v>29.31</v>
      </c>
      <c r="I177" s="68">
        <v>39.590000000000003</v>
      </c>
      <c r="J177" s="68">
        <v>31.3</v>
      </c>
      <c r="K177" s="68">
        <v>40.26</v>
      </c>
      <c r="L177" s="68">
        <v>31.45</v>
      </c>
      <c r="M177" s="68">
        <v>39.11</v>
      </c>
      <c r="N177" s="75">
        <v>30.36</v>
      </c>
      <c r="P177" s="67">
        <v>96.781365065587494</v>
      </c>
      <c r="Q177" s="68">
        <v>96.781365065587494</v>
      </c>
      <c r="R177" s="68">
        <v>113.734774429315</v>
      </c>
      <c r="S177" s="68">
        <v>96.781365065587494</v>
      </c>
      <c r="T177" s="68">
        <v>62.479401352882299</v>
      </c>
      <c r="U177" s="68">
        <v>68.531575163607798</v>
      </c>
      <c r="V177" s="68">
        <v>57.232485300975497</v>
      </c>
      <c r="W177" s="68">
        <v>17.588225463071499</v>
      </c>
      <c r="X177" s="68">
        <v>17.588225463071499</v>
      </c>
      <c r="Y177" s="75">
        <v>59.2806188730451</v>
      </c>
      <c r="AA177" s="67">
        <v>4.62</v>
      </c>
      <c r="AB177" s="68">
        <v>3.79</v>
      </c>
      <c r="AC177" s="68">
        <v>3.62</v>
      </c>
      <c r="AD177" s="68">
        <v>4.03</v>
      </c>
      <c r="AE177" s="68">
        <v>4.53</v>
      </c>
      <c r="AF177" s="68">
        <v>3.94</v>
      </c>
      <c r="AG177" s="68">
        <v>0.36084236449901352</v>
      </c>
      <c r="AI177" s="69">
        <f ca="1">VLOOKUP($A177,'Y2020H2 Annual_Prices-Nominal'!$A$4:$AM$33,28,0)</f>
        <v>3.980833333333333</v>
      </c>
      <c r="AK177" s="70">
        <v>0</v>
      </c>
      <c r="AL177" s="71">
        <v>0</v>
      </c>
      <c r="AM177" s="72">
        <v>0</v>
      </c>
      <c r="AN177" s="73">
        <v>0</v>
      </c>
      <c r="AO177" s="74">
        <v>0</v>
      </c>
      <c r="AP177" s="75">
        <f ca="1">VLOOKUP($A177,'Y2020H2 Annual_Prices-Nominal'!$A$4:$AM$33,33,0)</f>
        <v>0</v>
      </c>
      <c r="AR177" s="67">
        <f t="shared" si="16"/>
        <v>9.7071240105540895</v>
      </c>
      <c r="AS177" s="68">
        <f t="shared" si="17"/>
        <v>8.9949238578680202</v>
      </c>
      <c r="AT177" s="68">
        <f t="shared" si="18"/>
        <v>9.0837563451776653</v>
      </c>
      <c r="AU177" s="68">
        <f t="shared" si="19"/>
        <v>8.7395143487858729</v>
      </c>
      <c r="AV177" s="68">
        <f t="shared" si="20"/>
        <v>8.887417218543046</v>
      </c>
      <c r="AW177" s="75">
        <f t="shared" si="21"/>
        <v>9.7047146401985103</v>
      </c>
      <c r="AY177" s="97">
        <v>249.98811679350726</v>
      </c>
      <c r="AZ177" s="75">
        <v>137.37</v>
      </c>
      <c r="BB177" s="69">
        <f ca="1">VLOOKUP($A177,'Y2020H2 Annual_Prices-Nominal'!$A$4:$AZ$33,41,0)</f>
        <v>8.7939799118329702</v>
      </c>
      <c r="BD177" s="76">
        <f>VLOOKUP($A177,GDP!$A$8:$D$42,3,0)</f>
        <v>2.1776715655885143E-2</v>
      </c>
    </row>
    <row r="178" spans="1:56" ht="15" x14ac:dyDescent="0.25">
      <c r="A178" s="42">
        <f t="shared" si="22"/>
        <v>2035</v>
      </c>
      <c r="B178" s="63">
        <f t="shared" si="23"/>
        <v>49491</v>
      </c>
      <c r="C178" s="67">
        <v>45.37</v>
      </c>
      <c r="D178" s="68">
        <v>34.590000000000003</v>
      </c>
      <c r="E178" s="68">
        <v>45.73</v>
      </c>
      <c r="F178" s="68">
        <v>35.18</v>
      </c>
      <c r="G178" s="68">
        <v>46.11</v>
      </c>
      <c r="H178" s="68">
        <v>35.43</v>
      </c>
      <c r="I178" s="68">
        <v>57.79</v>
      </c>
      <c r="J178" s="68">
        <v>33.81</v>
      </c>
      <c r="K178" s="68">
        <v>58.44</v>
      </c>
      <c r="L178" s="68">
        <v>34.06</v>
      </c>
      <c r="M178" s="68">
        <v>58.42</v>
      </c>
      <c r="N178" s="75">
        <v>33.21</v>
      </c>
      <c r="P178" s="67">
        <v>97.046000000000006</v>
      </c>
      <c r="Q178" s="68">
        <v>97.046000000000006</v>
      </c>
      <c r="R178" s="68">
        <v>114.03700000000001</v>
      </c>
      <c r="S178" s="68">
        <v>97.046000000000006</v>
      </c>
      <c r="T178" s="68">
        <v>62.557000000000002</v>
      </c>
      <c r="U178" s="68">
        <v>68.631</v>
      </c>
      <c r="V178" s="68">
        <v>57.32</v>
      </c>
      <c r="W178" s="68">
        <v>17.634</v>
      </c>
      <c r="X178" s="68">
        <v>17.634</v>
      </c>
      <c r="Y178" s="75">
        <v>59.402000000000001</v>
      </c>
      <c r="AA178" s="67">
        <v>4.7300000000000004</v>
      </c>
      <c r="AB178" s="68">
        <v>4.03</v>
      </c>
      <c r="AC178" s="68">
        <v>3.84</v>
      </c>
      <c r="AD178" s="68">
        <v>4.2699999999999996</v>
      </c>
      <c r="AE178" s="68">
        <v>4.68</v>
      </c>
      <c r="AF178" s="68">
        <v>4.08</v>
      </c>
      <c r="AG178" s="68">
        <v>0.36084236449901352</v>
      </c>
      <c r="AI178" s="69">
        <f ca="1">VLOOKUP($A178,'Y2020H2 Annual_Prices-Nominal'!$A$4:$AM$33,28,0)</f>
        <v>3.980833333333333</v>
      </c>
      <c r="AK178" s="70">
        <v>0</v>
      </c>
      <c r="AL178" s="71">
        <v>0</v>
      </c>
      <c r="AM178" s="72">
        <v>0</v>
      </c>
      <c r="AN178" s="73">
        <v>0</v>
      </c>
      <c r="AO178" s="74">
        <v>0</v>
      </c>
      <c r="AP178" s="75">
        <f ca="1">VLOOKUP($A178,'Y2020H2 Annual_Prices-Nominal'!$A$4:$AM$33,33,0)</f>
        <v>0</v>
      </c>
      <c r="AR178" s="67">
        <f t="shared" si="16"/>
        <v>11.25806451612903</v>
      </c>
      <c r="AS178" s="68">
        <f t="shared" si="17"/>
        <v>11.208333333333332</v>
      </c>
      <c r="AT178" s="68">
        <f t="shared" si="18"/>
        <v>11.301470588235293</v>
      </c>
      <c r="AU178" s="68">
        <f t="shared" si="19"/>
        <v>12.3482905982906</v>
      </c>
      <c r="AV178" s="68">
        <f t="shared" si="20"/>
        <v>12.487179487179487</v>
      </c>
      <c r="AW178" s="75">
        <f t="shared" si="21"/>
        <v>13.681498829039814</v>
      </c>
      <c r="AY178" s="97">
        <v>249.98811679350726</v>
      </c>
      <c r="AZ178" s="75">
        <v>137.37</v>
      </c>
      <c r="BB178" s="69">
        <f ca="1">VLOOKUP($A178,'Y2020H2 Annual_Prices-Nominal'!$A$4:$AZ$33,41,0)</f>
        <v>8.7939799118329702</v>
      </c>
      <c r="BD178" s="76">
        <f>VLOOKUP($A178,GDP!$A$8:$D$42,3,0)</f>
        <v>2.1776715655885143E-2</v>
      </c>
    </row>
    <row r="179" spans="1:56" ht="15" x14ac:dyDescent="0.25">
      <c r="A179" s="42">
        <f t="shared" si="22"/>
        <v>2035</v>
      </c>
      <c r="B179" s="63">
        <f t="shared" si="23"/>
        <v>49522</v>
      </c>
      <c r="C179" s="67">
        <v>41.77</v>
      </c>
      <c r="D179" s="68">
        <v>32.35</v>
      </c>
      <c r="E179" s="68">
        <v>42.64</v>
      </c>
      <c r="F179" s="68">
        <v>32.979999999999997</v>
      </c>
      <c r="G179" s="68">
        <v>42.71</v>
      </c>
      <c r="H179" s="68">
        <v>32.909999999999997</v>
      </c>
      <c r="I179" s="68">
        <v>65.69</v>
      </c>
      <c r="J179" s="68">
        <v>34.61</v>
      </c>
      <c r="K179" s="68">
        <v>66.75</v>
      </c>
      <c r="L179" s="68">
        <v>35.03</v>
      </c>
      <c r="M179" s="68">
        <v>65.72</v>
      </c>
      <c r="N179" s="75">
        <v>33.880000000000003</v>
      </c>
      <c r="P179" s="67">
        <v>97.311000000000007</v>
      </c>
      <c r="Q179" s="68">
        <v>97.311000000000007</v>
      </c>
      <c r="R179" s="68">
        <v>114.34</v>
      </c>
      <c r="S179" s="68">
        <v>97.311000000000007</v>
      </c>
      <c r="T179" s="68">
        <v>62.634</v>
      </c>
      <c r="U179" s="68">
        <v>68.730999999999995</v>
      </c>
      <c r="V179" s="68">
        <v>57.406999999999996</v>
      </c>
      <c r="W179" s="68">
        <v>17.68</v>
      </c>
      <c r="X179" s="68">
        <v>17.68</v>
      </c>
      <c r="Y179" s="75">
        <v>59.524000000000001</v>
      </c>
      <c r="AA179" s="67">
        <v>4.71</v>
      </c>
      <c r="AB179" s="68">
        <v>3.94</v>
      </c>
      <c r="AC179" s="68">
        <v>3.76</v>
      </c>
      <c r="AD179" s="68">
        <v>4.18</v>
      </c>
      <c r="AE179" s="68">
        <v>4.67</v>
      </c>
      <c r="AF179" s="68">
        <v>4.1100000000000003</v>
      </c>
      <c r="AG179" s="68">
        <v>0.36084236449901352</v>
      </c>
      <c r="AI179" s="69">
        <f ca="1">VLOOKUP($A179,'Y2020H2 Annual_Prices-Nominal'!$A$4:$AM$33,28,0)</f>
        <v>3.980833333333333</v>
      </c>
      <c r="AK179" s="70">
        <v>0</v>
      </c>
      <c r="AL179" s="71">
        <v>0</v>
      </c>
      <c r="AM179" s="72">
        <v>0</v>
      </c>
      <c r="AN179" s="73">
        <v>0</v>
      </c>
      <c r="AO179" s="74">
        <v>0</v>
      </c>
      <c r="AP179" s="75">
        <f ca="1">VLOOKUP($A179,'Y2020H2 Annual_Prices-Nominal'!$A$4:$AM$33,33,0)</f>
        <v>0</v>
      </c>
      <c r="AR179" s="67">
        <f t="shared" si="16"/>
        <v>10.601522842639595</v>
      </c>
      <c r="AS179" s="68">
        <f t="shared" si="17"/>
        <v>10.374695863746958</v>
      </c>
      <c r="AT179" s="68">
        <f t="shared" si="18"/>
        <v>10.391727493917275</v>
      </c>
      <c r="AU179" s="68">
        <f t="shared" si="19"/>
        <v>14.066381156316917</v>
      </c>
      <c r="AV179" s="68">
        <f t="shared" si="20"/>
        <v>14.293361884368309</v>
      </c>
      <c r="AW179" s="75">
        <f t="shared" si="21"/>
        <v>15.722488038277513</v>
      </c>
      <c r="AY179" s="97">
        <v>249.98811679350726</v>
      </c>
      <c r="AZ179" s="75">
        <v>137.37</v>
      </c>
      <c r="BB179" s="69">
        <f ca="1">VLOOKUP($A179,'Y2020H2 Annual_Prices-Nominal'!$A$4:$AZ$33,41,0)</f>
        <v>8.7939799118329702</v>
      </c>
      <c r="BD179" s="76">
        <f>VLOOKUP($A179,GDP!$A$8:$D$42,3,0)</f>
        <v>2.1776715655885143E-2</v>
      </c>
    </row>
    <row r="180" spans="1:56" ht="15" x14ac:dyDescent="0.25">
      <c r="A180" s="42">
        <f t="shared" si="22"/>
        <v>2035</v>
      </c>
      <c r="B180" s="63">
        <f t="shared" si="23"/>
        <v>49553</v>
      </c>
      <c r="C180" s="67">
        <v>35.9</v>
      </c>
      <c r="D180" s="68">
        <v>30.01</v>
      </c>
      <c r="E180" s="68">
        <v>35.97</v>
      </c>
      <c r="F180" s="68">
        <v>30.34</v>
      </c>
      <c r="G180" s="68">
        <v>36.18</v>
      </c>
      <c r="H180" s="68">
        <v>30.34</v>
      </c>
      <c r="I180" s="68">
        <v>46.48</v>
      </c>
      <c r="J180" s="68">
        <v>31.73</v>
      </c>
      <c r="K180" s="68">
        <v>47.71</v>
      </c>
      <c r="L180" s="68">
        <v>32.71</v>
      </c>
      <c r="M180" s="68">
        <v>46.77</v>
      </c>
      <c r="N180" s="75">
        <v>31.67</v>
      </c>
      <c r="P180" s="67">
        <v>97.576999999999998</v>
      </c>
      <c r="Q180" s="68">
        <v>97.576999999999998</v>
      </c>
      <c r="R180" s="68">
        <v>114.64400000000001</v>
      </c>
      <c r="S180" s="68">
        <v>97.576999999999998</v>
      </c>
      <c r="T180" s="68">
        <v>62.710999999999999</v>
      </c>
      <c r="U180" s="68">
        <v>68.831000000000003</v>
      </c>
      <c r="V180" s="68">
        <v>57.494999999999997</v>
      </c>
      <c r="W180" s="68">
        <v>17.725999999999999</v>
      </c>
      <c r="X180" s="68">
        <v>17.725999999999999</v>
      </c>
      <c r="Y180" s="75">
        <v>59.646000000000001</v>
      </c>
      <c r="AA180" s="67">
        <v>4.6399999999999997</v>
      </c>
      <c r="AB180" s="68">
        <v>3.69</v>
      </c>
      <c r="AC180" s="68">
        <v>3.53</v>
      </c>
      <c r="AD180" s="68">
        <v>3.93</v>
      </c>
      <c r="AE180" s="68">
        <v>4.54</v>
      </c>
      <c r="AF180" s="68">
        <v>4.0599999999999996</v>
      </c>
      <c r="AG180" s="68">
        <v>0.36084236449901352</v>
      </c>
      <c r="AI180" s="69">
        <f ca="1">VLOOKUP($A180,'Y2020H2 Annual_Prices-Nominal'!$A$4:$AM$33,28,0)</f>
        <v>3.980833333333333</v>
      </c>
      <c r="AK180" s="70">
        <v>0</v>
      </c>
      <c r="AL180" s="71">
        <v>0</v>
      </c>
      <c r="AM180" s="72">
        <v>0</v>
      </c>
      <c r="AN180" s="73">
        <v>0</v>
      </c>
      <c r="AO180" s="74">
        <v>0</v>
      </c>
      <c r="AP180" s="75">
        <f ca="1">VLOOKUP($A180,'Y2020H2 Annual_Prices-Nominal'!$A$4:$AM$33,33,0)</f>
        <v>0</v>
      </c>
      <c r="AR180" s="67">
        <f t="shared" si="16"/>
        <v>9.7289972899728987</v>
      </c>
      <c r="AS180" s="68">
        <f t="shared" si="17"/>
        <v>8.8596059113300498</v>
      </c>
      <c r="AT180" s="68">
        <f t="shared" si="18"/>
        <v>8.9113300492610854</v>
      </c>
      <c r="AU180" s="68">
        <f t="shared" si="19"/>
        <v>10.237885462555065</v>
      </c>
      <c r="AV180" s="68">
        <f t="shared" si="20"/>
        <v>10.508810572687224</v>
      </c>
      <c r="AW180" s="75">
        <f t="shared" si="21"/>
        <v>11.900763358778626</v>
      </c>
      <c r="AY180" s="97">
        <v>249.98811679350726</v>
      </c>
      <c r="AZ180" s="75">
        <v>137.37</v>
      </c>
      <c r="BB180" s="69">
        <f ca="1">VLOOKUP($A180,'Y2020H2 Annual_Prices-Nominal'!$A$4:$AZ$33,41,0)</f>
        <v>8.7939799118329702</v>
      </c>
      <c r="BD180" s="76">
        <f>VLOOKUP($A180,GDP!$A$8:$D$42,3,0)</f>
        <v>2.1776715655885143E-2</v>
      </c>
    </row>
    <row r="181" spans="1:56" ht="15" x14ac:dyDescent="0.25">
      <c r="A181" s="42">
        <f t="shared" si="22"/>
        <v>2035</v>
      </c>
      <c r="B181" s="63">
        <f t="shared" si="23"/>
        <v>49583</v>
      </c>
      <c r="C181" s="67">
        <v>31.68</v>
      </c>
      <c r="D181" s="68">
        <v>28.83</v>
      </c>
      <c r="E181" s="68">
        <v>31.01</v>
      </c>
      <c r="F181" s="68">
        <v>27.37</v>
      </c>
      <c r="G181" s="68">
        <v>31.19</v>
      </c>
      <c r="H181" s="68">
        <v>27.49</v>
      </c>
      <c r="I181" s="68">
        <v>34.909999999999997</v>
      </c>
      <c r="J181" s="68">
        <v>27.09</v>
      </c>
      <c r="K181" s="68">
        <v>35.07</v>
      </c>
      <c r="L181" s="68">
        <v>27.17</v>
      </c>
      <c r="M181" s="68">
        <v>33.799999999999997</v>
      </c>
      <c r="N181" s="75">
        <v>26.05</v>
      </c>
      <c r="P181" s="67">
        <v>97.843000000000004</v>
      </c>
      <c r="Q181" s="68">
        <v>97.843000000000004</v>
      </c>
      <c r="R181" s="68">
        <v>114.949</v>
      </c>
      <c r="S181" s="68">
        <v>97.843000000000004</v>
      </c>
      <c r="T181" s="68">
        <v>62.787999999999997</v>
      </c>
      <c r="U181" s="68">
        <v>68.930999999999997</v>
      </c>
      <c r="V181" s="68">
        <v>57.582999999999998</v>
      </c>
      <c r="W181" s="68">
        <v>17.771999999999998</v>
      </c>
      <c r="X181" s="68">
        <v>17.771999999999998</v>
      </c>
      <c r="Y181" s="75">
        <v>59.768999999999998</v>
      </c>
      <c r="AA181" s="67">
        <v>4.71</v>
      </c>
      <c r="AB181" s="68">
        <v>3.89</v>
      </c>
      <c r="AC181" s="68">
        <v>3.73</v>
      </c>
      <c r="AD181" s="68">
        <v>4.13</v>
      </c>
      <c r="AE181" s="68">
        <v>4.62</v>
      </c>
      <c r="AF181" s="68">
        <v>4.1399999999999997</v>
      </c>
      <c r="AG181" s="68">
        <v>0.36084236449901352</v>
      </c>
      <c r="AI181" s="69">
        <f ca="1">VLOOKUP($A181,'Y2020H2 Annual_Prices-Nominal'!$A$4:$AM$33,28,0)</f>
        <v>3.980833333333333</v>
      </c>
      <c r="AK181" s="70">
        <v>0</v>
      </c>
      <c r="AL181" s="71">
        <v>0</v>
      </c>
      <c r="AM181" s="72">
        <v>0</v>
      </c>
      <c r="AN181" s="73">
        <v>0</v>
      </c>
      <c r="AO181" s="74">
        <v>0</v>
      </c>
      <c r="AP181" s="75">
        <f ca="1">VLOOKUP($A181,'Y2020H2 Annual_Prices-Nominal'!$A$4:$AM$33,33,0)</f>
        <v>0</v>
      </c>
      <c r="AR181" s="67">
        <f t="shared" si="16"/>
        <v>8.1439588688946021</v>
      </c>
      <c r="AS181" s="68">
        <f t="shared" si="17"/>
        <v>7.4903381642512086</v>
      </c>
      <c r="AT181" s="68">
        <f t="shared" si="18"/>
        <v>7.533816425120774</v>
      </c>
      <c r="AU181" s="68">
        <f t="shared" si="19"/>
        <v>7.5562770562770556</v>
      </c>
      <c r="AV181" s="68">
        <f t="shared" si="20"/>
        <v>7.5909090909090908</v>
      </c>
      <c r="AW181" s="75">
        <f t="shared" si="21"/>
        <v>8.1840193704600477</v>
      </c>
      <c r="AY181" s="97">
        <v>249.98811679350726</v>
      </c>
      <c r="AZ181" s="75">
        <v>137.37</v>
      </c>
      <c r="BB181" s="69">
        <f ca="1">VLOOKUP($A181,'Y2020H2 Annual_Prices-Nominal'!$A$4:$AZ$33,41,0)</f>
        <v>8.7939799118329702</v>
      </c>
      <c r="BD181" s="76">
        <f>VLOOKUP($A181,GDP!$A$8:$D$42,3,0)</f>
        <v>2.1776715655885143E-2</v>
      </c>
    </row>
    <row r="182" spans="1:56" ht="15" x14ac:dyDescent="0.25">
      <c r="A182" s="42">
        <f t="shared" si="22"/>
        <v>2035</v>
      </c>
      <c r="B182" s="63">
        <f t="shared" si="23"/>
        <v>49614</v>
      </c>
      <c r="C182" s="67">
        <v>34.42</v>
      </c>
      <c r="D182" s="68">
        <v>32.4</v>
      </c>
      <c r="E182" s="68">
        <v>32.979999999999997</v>
      </c>
      <c r="F182" s="68">
        <v>29.76</v>
      </c>
      <c r="G182" s="68">
        <v>33.270000000000003</v>
      </c>
      <c r="H182" s="68">
        <v>29.91</v>
      </c>
      <c r="I182" s="68">
        <v>35.57</v>
      </c>
      <c r="J182" s="68">
        <v>31.19</v>
      </c>
      <c r="K182" s="68">
        <v>35.75</v>
      </c>
      <c r="L182" s="68">
        <v>31.37</v>
      </c>
      <c r="M182" s="68">
        <v>34.61</v>
      </c>
      <c r="N182" s="75">
        <v>30.25</v>
      </c>
      <c r="P182" s="67">
        <v>98.11</v>
      </c>
      <c r="Q182" s="68">
        <v>98.11</v>
      </c>
      <c r="R182" s="68">
        <v>115.255</v>
      </c>
      <c r="S182" s="68">
        <v>98.11</v>
      </c>
      <c r="T182" s="68">
        <v>62.865000000000002</v>
      </c>
      <c r="U182" s="68">
        <v>69.031000000000006</v>
      </c>
      <c r="V182" s="68">
        <v>57.670999999999999</v>
      </c>
      <c r="W182" s="68">
        <v>17.818000000000001</v>
      </c>
      <c r="X182" s="68">
        <v>17.818000000000001</v>
      </c>
      <c r="Y182" s="75">
        <v>59.892000000000003</v>
      </c>
      <c r="AA182" s="67">
        <v>4.97</v>
      </c>
      <c r="AB182" s="68">
        <v>4.4000000000000004</v>
      </c>
      <c r="AC182" s="68">
        <v>4.2</v>
      </c>
      <c r="AD182" s="68">
        <v>4.7300000000000004</v>
      </c>
      <c r="AE182" s="68">
        <v>4.9000000000000004</v>
      </c>
      <c r="AF182" s="68">
        <v>4.5199999999999996</v>
      </c>
      <c r="AG182" s="68">
        <v>0.36084236449901352</v>
      </c>
      <c r="AI182" s="69">
        <f ca="1">VLOOKUP($A182,'Y2020H2 Annual_Prices-Nominal'!$A$4:$AM$33,28,0)</f>
        <v>3.980833333333333</v>
      </c>
      <c r="AK182" s="70">
        <v>0</v>
      </c>
      <c r="AL182" s="71">
        <v>0</v>
      </c>
      <c r="AM182" s="72">
        <v>0</v>
      </c>
      <c r="AN182" s="73">
        <v>0</v>
      </c>
      <c r="AO182" s="74">
        <v>0</v>
      </c>
      <c r="AP182" s="75">
        <f ca="1">VLOOKUP($A182,'Y2020H2 Annual_Prices-Nominal'!$A$4:$AM$33,33,0)</f>
        <v>0</v>
      </c>
      <c r="AR182" s="67">
        <f t="shared" si="16"/>
        <v>7.8227272727272723</v>
      </c>
      <c r="AS182" s="68">
        <f t="shared" si="17"/>
        <v>7.2964601769911503</v>
      </c>
      <c r="AT182" s="68">
        <f t="shared" si="18"/>
        <v>7.3606194690265498</v>
      </c>
      <c r="AU182" s="68">
        <f t="shared" si="19"/>
        <v>7.2591836734693871</v>
      </c>
      <c r="AV182" s="68">
        <f t="shared" si="20"/>
        <v>7.2959183673469381</v>
      </c>
      <c r="AW182" s="75">
        <f t="shared" si="21"/>
        <v>7.3171247357293865</v>
      </c>
      <c r="AY182" s="97">
        <v>249.98811679350726</v>
      </c>
      <c r="AZ182" s="75">
        <v>137.37</v>
      </c>
      <c r="BB182" s="69">
        <f ca="1">VLOOKUP($A182,'Y2020H2 Annual_Prices-Nominal'!$A$4:$AZ$33,41,0)</f>
        <v>8.7939799118329702</v>
      </c>
      <c r="BD182" s="76">
        <f>VLOOKUP($A182,GDP!$A$8:$D$42,3,0)</f>
        <v>2.1776715655885143E-2</v>
      </c>
    </row>
    <row r="183" spans="1:56" ht="15" x14ac:dyDescent="0.25">
      <c r="A183" s="42">
        <f t="shared" si="22"/>
        <v>2035</v>
      </c>
      <c r="B183" s="63">
        <f t="shared" si="23"/>
        <v>49644</v>
      </c>
      <c r="C183" s="67">
        <v>38.01</v>
      </c>
      <c r="D183" s="68">
        <v>34.97</v>
      </c>
      <c r="E183" s="68">
        <v>35.15</v>
      </c>
      <c r="F183" s="68">
        <v>31.81</v>
      </c>
      <c r="G183" s="68">
        <v>35.450000000000003</v>
      </c>
      <c r="H183" s="68">
        <v>31.84</v>
      </c>
      <c r="I183" s="68">
        <v>37.340000000000003</v>
      </c>
      <c r="J183" s="68">
        <v>33.56</v>
      </c>
      <c r="K183" s="68">
        <v>37.630000000000003</v>
      </c>
      <c r="L183" s="68">
        <v>33.64</v>
      </c>
      <c r="M183" s="68">
        <v>36.51</v>
      </c>
      <c r="N183" s="75">
        <v>32.53</v>
      </c>
      <c r="P183" s="67">
        <v>98.378</v>
      </c>
      <c r="Q183" s="68">
        <v>98.378</v>
      </c>
      <c r="R183" s="68">
        <v>115.562</v>
      </c>
      <c r="S183" s="68">
        <v>98.378</v>
      </c>
      <c r="T183" s="68">
        <v>62.942999999999998</v>
      </c>
      <c r="U183" s="68">
        <v>69.131</v>
      </c>
      <c r="V183" s="68">
        <v>57.759</v>
      </c>
      <c r="W183" s="68">
        <v>17.864000000000001</v>
      </c>
      <c r="X183" s="68">
        <v>17.864000000000001</v>
      </c>
      <c r="Y183" s="75">
        <v>60.015000000000001</v>
      </c>
      <c r="AA183" s="67">
        <v>5.14</v>
      </c>
      <c r="AB183" s="68">
        <v>4.83</v>
      </c>
      <c r="AC183" s="68">
        <v>4.5199999999999996</v>
      </c>
      <c r="AD183" s="68">
        <v>5.16</v>
      </c>
      <c r="AE183" s="68">
        <v>5.07</v>
      </c>
      <c r="AF183" s="68">
        <v>4.67</v>
      </c>
      <c r="AG183" s="68">
        <v>0.36084236449901352</v>
      </c>
      <c r="AI183" s="69">
        <f ca="1">VLOOKUP($A183,'Y2020H2 Annual_Prices-Nominal'!$A$4:$AM$33,28,0)</f>
        <v>3.980833333333333</v>
      </c>
      <c r="AK183" s="70">
        <v>0</v>
      </c>
      <c r="AL183" s="71">
        <v>0</v>
      </c>
      <c r="AM183" s="72">
        <v>0</v>
      </c>
      <c r="AN183" s="73">
        <v>0</v>
      </c>
      <c r="AO183" s="74">
        <v>0</v>
      </c>
      <c r="AP183" s="75">
        <f ca="1">VLOOKUP($A183,'Y2020H2 Annual_Prices-Nominal'!$A$4:$AM$33,33,0)</f>
        <v>0</v>
      </c>
      <c r="AR183" s="67">
        <f t="shared" si="16"/>
        <v>7.8695652173913038</v>
      </c>
      <c r="AS183" s="68">
        <f t="shared" si="17"/>
        <v>7.5267665952890788</v>
      </c>
      <c r="AT183" s="68">
        <f t="shared" si="18"/>
        <v>7.5910064239828703</v>
      </c>
      <c r="AU183" s="68">
        <f t="shared" si="19"/>
        <v>7.3648915187376724</v>
      </c>
      <c r="AV183" s="68">
        <f t="shared" si="20"/>
        <v>7.4220907297830374</v>
      </c>
      <c r="AW183" s="75">
        <f t="shared" si="21"/>
        <v>7.0755813953488369</v>
      </c>
      <c r="AY183" s="97">
        <v>249.98811679350726</v>
      </c>
      <c r="AZ183" s="75">
        <v>137.37</v>
      </c>
      <c r="BB183" s="69">
        <f ca="1">VLOOKUP($A183,'Y2020H2 Annual_Prices-Nominal'!$A$4:$AZ$33,41,0)</f>
        <v>8.7939799118329702</v>
      </c>
      <c r="BD183" s="76">
        <f>VLOOKUP($A183,GDP!$A$8:$D$42,3,0)</f>
        <v>2.1776715655885143E-2</v>
      </c>
    </row>
    <row r="184" spans="1:56" ht="15" x14ac:dyDescent="0.25">
      <c r="A184" s="42">
        <f t="shared" si="22"/>
        <v>2036</v>
      </c>
      <c r="B184" s="63">
        <f t="shared" si="23"/>
        <v>49675</v>
      </c>
      <c r="C184" s="67">
        <v>42.12</v>
      </c>
      <c r="D184" s="68">
        <v>37.619999999999997</v>
      </c>
      <c r="E184" s="68">
        <v>37.86</v>
      </c>
      <c r="F184" s="68">
        <v>33.81</v>
      </c>
      <c r="G184" s="68">
        <v>38.22</v>
      </c>
      <c r="H184" s="68">
        <v>33.75</v>
      </c>
      <c r="I184" s="68">
        <v>38.979999999999997</v>
      </c>
      <c r="J184" s="68">
        <v>33.78</v>
      </c>
      <c r="K184" s="68">
        <v>39.159999999999997</v>
      </c>
      <c r="L184" s="68">
        <v>33.799999999999997</v>
      </c>
      <c r="M184" s="68">
        <v>37.93</v>
      </c>
      <c r="N184" s="75">
        <v>32.67</v>
      </c>
      <c r="P184" s="67">
        <v>98.647000000000006</v>
      </c>
      <c r="Q184" s="68">
        <v>98.647000000000006</v>
      </c>
      <c r="R184" s="68">
        <v>115.869</v>
      </c>
      <c r="S184" s="68">
        <v>98.647000000000006</v>
      </c>
      <c r="T184" s="68">
        <v>63.021000000000001</v>
      </c>
      <c r="U184" s="68">
        <v>69.230999999999995</v>
      </c>
      <c r="V184" s="68">
        <v>57.847000000000001</v>
      </c>
      <c r="W184" s="68">
        <v>17.91</v>
      </c>
      <c r="X184" s="68">
        <v>17.91</v>
      </c>
      <c r="Y184" s="75">
        <v>60.137999999999998</v>
      </c>
      <c r="AA184" s="67">
        <v>5.44</v>
      </c>
      <c r="AB184" s="68">
        <v>5.04</v>
      </c>
      <c r="AC184" s="68">
        <v>4.67</v>
      </c>
      <c r="AD184" s="68">
        <v>5.38</v>
      </c>
      <c r="AE184" s="68">
        <v>5.37</v>
      </c>
      <c r="AF184" s="68">
        <v>5.07</v>
      </c>
      <c r="AG184" s="68">
        <v>0.36770304441257978</v>
      </c>
      <c r="AI184" s="69">
        <f ca="1">VLOOKUP($A184,'Y2020H2 Annual_Prices-Nominal'!$A$4:$AM$33,28,0)</f>
        <v>4.064166666666666</v>
      </c>
      <c r="AK184" s="70">
        <v>0</v>
      </c>
      <c r="AL184" s="71">
        <v>0</v>
      </c>
      <c r="AM184" s="72">
        <v>0</v>
      </c>
      <c r="AN184" s="73">
        <v>0</v>
      </c>
      <c r="AO184" s="74">
        <v>0</v>
      </c>
      <c r="AP184" s="75">
        <f ca="1">VLOOKUP($A184,'Y2020H2 Annual_Prices-Nominal'!$A$4:$AM$33,33,0)</f>
        <v>0</v>
      </c>
      <c r="AR184" s="67">
        <f t="shared" si="16"/>
        <v>8.3571428571428559</v>
      </c>
      <c r="AS184" s="68">
        <f t="shared" si="17"/>
        <v>7.4674556213017746</v>
      </c>
      <c r="AT184" s="68">
        <f t="shared" si="18"/>
        <v>7.5384615384615374</v>
      </c>
      <c r="AU184" s="68">
        <f t="shared" si="19"/>
        <v>7.2588454376163867</v>
      </c>
      <c r="AV184" s="68">
        <f t="shared" si="20"/>
        <v>7.2923649906890127</v>
      </c>
      <c r="AW184" s="75">
        <f t="shared" si="21"/>
        <v>7.0501858736059484</v>
      </c>
      <c r="AY184" s="97">
        <v>254.72753717757635</v>
      </c>
      <c r="AZ184" s="75">
        <v>156.61000000000001</v>
      </c>
      <c r="BB184" s="69">
        <f ca="1">VLOOKUP($A184,'Y2020H2 Annual_Prices-Nominal'!$A$4:$AZ$33,41,0)</f>
        <v>8.7410988480202629</v>
      </c>
      <c r="BD184" s="76">
        <f>VLOOKUP($A184,GDP!$A$8:$D$42,3,0)</f>
        <v>2.2004332740153142E-2</v>
      </c>
    </row>
    <row r="185" spans="1:56" ht="15" x14ac:dyDescent="0.25">
      <c r="A185" s="42">
        <f t="shared" si="22"/>
        <v>2036</v>
      </c>
      <c r="B185" s="63">
        <f t="shared" si="23"/>
        <v>49706</v>
      </c>
      <c r="C185" s="67">
        <v>37.590000000000003</v>
      </c>
      <c r="D185" s="68">
        <v>36.119999999999997</v>
      </c>
      <c r="E185" s="68">
        <v>33.78</v>
      </c>
      <c r="F185" s="68">
        <v>32.18</v>
      </c>
      <c r="G185" s="68">
        <v>34.08</v>
      </c>
      <c r="H185" s="68">
        <v>32.17</v>
      </c>
      <c r="I185" s="68">
        <v>38.19</v>
      </c>
      <c r="J185" s="68">
        <v>31.47</v>
      </c>
      <c r="K185" s="68">
        <v>38.25</v>
      </c>
      <c r="L185" s="68">
        <v>31.47</v>
      </c>
      <c r="M185" s="68">
        <v>37.01</v>
      </c>
      <c r="N185" s="75">
        <v>30.36</v>
      </c>
      <c r="P185" s="67">
        <v>98.915999999999997</v>
      </c>
      <c r="Q185" s="68">
        <v>98.915999999999997</v>
      </c>
      <c r="R185" s="68">
        <v>116.17700000000001</v>
      </c>
      <c r="S185" s="68">
        <v>98.915999999999997</v>
      </c>
      <c r="T185" s="68">
        <v>63.098999999999997</v>
      </c>
      <c r="U185" s="68">
        <v>69.331999999999994</v>
      </c>
      <c r="V185" s="68">
        <v>57.935000000000002</v>
      </c>
      <c r="W185" s="68">
        <v>17.957000000000001</v>
      </c>
      <c r="X185" s="68">
        <v>17.957000000000001</v>
      </c>
      <c r="Y185" s="75">
        <v>60.262</v>
      </c>
      <c r="AA185" s="67">
        <v>5.33</v>
      </c>
      <c r="AB185" s="68">
        <v>4.8</v>
      </c>
      <c r="AC185" s="68">
        <v>4.5199999999999996</v>
      </c>
      <c r="AD185" s="68">
        <v>5.14</v>
      </c>
      <c r="AE185" s="68">
        <v>5.3</v>
      </c>
      <c r="AF185" s="68">
        <v>4.8499999999999996</v>
      </c>
      <c r="AG185" s="68">
        <v>0.36770304441257978</v>
      </c>
      <c r="AI185" s="69">
        <f ca="1">VLOOKUP($A185,'Y2020H2 Annual_Prices-Nominal'!$A$4:$AM$33,28,0)</f>
        <v>4.064166666666666</v>
      </c>
      <c r="AK185" s="70">
        <v>0</v>
      </c>
      <c r="AL185" s="71">
        <v>0</v>
      </c>
      <c r="AM185" s="72">
        <v>0</v>
      </c>
      <c r="AN185" s="73">
        <v>0</v>
      </c>
      <c r="AO185" s="74">
        <v>0</v>
      </c>
      <c r="AP185" s="75">
        <f ca="1">VLOOKUP($A185,'Y2020H2 Annual_Prices-Nominal'!$A$4:$AM$33,33,0)</f>
        <v>0</v>
      </c>
      <c r="AR185" s="67">
        <f t="shared" si="16"/>
        <v>7.8312500000000007</v>
      </c>
      <c r="AS185" s="68">
        <f t="shared" si="17"/>
        <v>6.9649484536082484</v>
      </c>
      <c r="AT185" s="68">
        <f t="shared" si="18"/>
        <v>7.0268041237113401</v>
      </c>
      <c r="AU185" s="68">
        <f t="shared" si="19"/>
        <v>7.2056603773584902</v>
      </c>
      <c r="AV185" s="68">
        <f t="shared" si="20"/>
        <v>7.216981132075472</v>
      </c>
      <c r="AW185" s="75">
        <f t="shared" si="21"/>
        <v>7.2003891050583659</v>
      </c>
      <c r="AY185" s="97">
        <v>254.72753717757635</v>
      </c>
      <c r="AZ185" s="75">
        <v>156.61000000000001</v>
      </c>
      <c r="BB185" s="69">
        <f ca="1">VLOOKUP($A185,'Y2020H2 Annual_Prices-Nominal'!$A$4:$AZ$33,41,0)</f>
        <v>8.7410988480202629</v>
      </c>
      <c r="BD185" s="76">
        <f>VLOOKUP($A185,GDP!$A$8:$D$42,3,0)</f>
        <v>2.2004332740153142E-2</v>
      </c>
    </row>
    <row r="186" spans="1:56" ht="15" x14ac:dyDescent="0.25">
      <c r="A186" s="42">
        <f t="shared" si="22"/>
        <v>2036</v>
      </c>
      <c r="B186" s="63">
        <f t="shared" si="23"/>
        <v>49735</v>
      </c>
      <c r="C186" s="67">
        <v>34.31</v>
      </c>
      <c r="D186" s="68">
        <v>32.42</v>
      </c>
      <c r="E186" s="68">
        <v>31.22</v>
      </c>
      <c r="F186" s="68">
        <v>28.83</v>
      </c>
      <c r="G186" s="68">
        <v>31.33</v>
      </c>
      <c r="H186" s="68">
        <v>28.7</v>
      </c>
      <c r="I186" s="68">
        <v>36.11</v>
      </c>
      <c r="J186" s="68">
        <v>28.94</v>
      </c>
      <c r="K186" s="68">
        <v>36.42</v>
      </c>
      <c r="L186" s="68">
        <v>28.95</v>
      </c>
      <c r="M186" s="68">
        <v>34.96</v>
      </c>
      <c r="N186" s="75">
        <v>27.85</v>
      </c>
      <c r="P186" s="67">
        <v>99.186000000000007</v>
      </c>
      <c r="Q186" s="68">
        <v>99.186000000000007</v>
      </c>
      <c r="R186" s="68">
        <v>116.486</v>
      </c>
      <c r="S186" s="68">
        <v>99.186000000000007</v>
      </c>
      <c r="T186" s="68">
        <v>63.177</v>
      </c>
      <c r="U186" s="68">
        <v>69.433000000000007</v>
      </c>
      <c r="V186" s="68">
        <v>58.023000000000003</v>
      </c>
      <c r="W186" s="68">
        <v>18.004000000000001</v>
      </c>
      <c r="X186" s="68">
        <v>18.004000000000001</v>
      </c>
      <c r="Y186" s="75">
        <v>60.386000000000003</v>
      </c>
      <c r="AA186" s="67">
        <v>5.0599999999999996</v>
      </c>
      <c r="AB186" s="68">
        <v>4.25</v>
      </c>
      <c r="AC186" s="68">
        <v>4.05</v>
      </c>
      <c r="AD186" s="68">
        <v>4.58</v>
      </c>
      <c r="AE186" s="68">
        <v>4.97</v>
      </c>
      <c r="AF186" s="68">
        <v>4.57</v>
      </c>
      <c r="AG186" s="68">
        <v>0.36770304441257978</v>
      </c>
      <c r="AI186" s="69">
        <f ca="1">VLOOKUP($A186,'Y2020H2 Annual_Prices-Nominal'!$A$4:$AM$33,28,0)</f>
        <v>4.064166666666666</v>
      </c>
      <c r="AK186" s="70">
        <v>0</v>
      </c>
      <c r="AL186" s="71">
        <v>0</v>
      </c>
      <c r="AM186" s="72">
        <v>0</v>
      </c>
      <c r="AN186" s="73">
        <v>0</v>
      </c>
      <c r="AO186" s="74">
        <v>0</v>
      </c>
      <c r="AP186" s="75">
        <f ca="1">VLOOKUP($A186,'Y2020H2 Annual_Prices-Nominal'!$A$4:$AM$33,33,0)</f>
        <v>0</v>
      </c>
      <c r="AR186" s="67">
        <f t="shared" si="16"/>
        <v>8.0729411764705894</v>
      </c>
      <c r="AS186" s="68">
        <f t="shared" si="17"/>
        <v>6.8315098468271325</v>
      </c>
      <c r="AT186" s="68">
        <f t="shared" si="18"/>
        <v>6.8555798687089711</v>
      </c>
      <c r="AU186" s="68">
        <f t="shared" si="19"/>
        <v>7.2655935613682097</v>
      </c>
      <c r="AV186" s="68">
        <f t="shared" si="20"/>
        <v>7.3279678068410474</v>
      </c>
      <c r="AW186" s="75">
        <f t="shared" si="21"/>
        <v>7.6331877729257647</v>
      </c>
      <c r="AY186" s="97">
        <v>254.72753717757635</v>
      </c>
      <c r="AZ186" s="75">
        <v>156.61000000000001</v>
      </c>
      <c r="BB186" s="69">
        <f ca="1">VLOOKUP($A186,'Y2020H2 Annual_Prices-Nominal'!$A$4:$AZ$33,41,0)</f>
        <v>8.7410988480202629</v>
      </c>
      <c r="BD186" s="76">
        <f>VLOOKUP($A186,GDP!$A$8:$D$42,3,0)</f>
        <v>2.2004332740153142E-2</v>
      </c>
    </row>
    <row r="187" spans="1:56" ht="15" x14ac:dyDescent="0.25">
      <c r="A187" s="42">
        <f t="shared" si="22"/>
        <v>2036</v>
      </c>
      <c r="B187" s="63">
        <f t="shared" si="23"/>
        <v>49766</v>
      </c>
      <c r="C187" s="67">
        <v>31.61</v>
      </c>
      <c r="D187" s="68">
        <v>29.85</v>
      </c>
      <c r="E187" s="68">
        <v>30.26</v>
      </c>
      <c r="F187" s="68">
        <v>27.81</v>
      </c>
      <c r="G187" s="68">
        <v>30.38</v>
      </c>
      <c r="H187" s="68">
        <v>27.66</v>
      </c>
      <c r="I187" s="68">
        <v>33.99</v>
      </c>
      <c r="J187" s="68">
        <v>25.55</v>
      </c>
      <c r="K187" s="68">
        <v>34.71</v>
      </c>
      <c r="L187" s="68">
        <v>25.76</v>
      </c>
      <c r="M187" s="68">
        <v>32.86</v>
      </c>
      <c r="N187" s="75">
        <v>24.5</v>
      </c>
      <c r="P187" s="67">
        <v>99.456999999999994</v>
      </c>
      <c r="Q187" s="68">
        <v>99.456999999999994</v>
      </c>
      <c r="R187" s="68">
        <v>116.79600000000001</v>
      </c>
      <c r="S187" s="68">
        <v>99.456999999999994</v>
      </c>
      <c r="T187" s="68">
        <v>63.255000000000003</v>
      </c>
      <c r="U187" s="68">
        <v>69.534000000000006</v>
      </c>
      <c r="V187" s="68">
        <v>58.112000000000002</v>
      </c>
      <c r="W187" s="68">
        <v>18.050999999999998</v>
      </c>
      <c r="X187" s="68">
        <v>18.050999999999998</v>
      </c>
      <c r="Y187" s="75">
        <v>60.51</v>
      </c>
      <c r="AA187" s="67">
        <v>4.78</v>
      </c>
      <c r="AB187" s="68">
        <v>4.12</v>
      </c>
      <c r="AC187" s="68">
        <v>3.95</v>
      </c>
      <c r="AD187" s="68">
        <v>4.37</v>
      </c>
      <c r="AE187" s="68">
        <v>4.66</v>
      </c>
      <c r="AF187" s="68">
        <v>4.24</v>
      </c>
      <c r="AG187" s="68">
        <v>0.36770304441257978</v>
      </c>
      <c r="AI187" s="69">
        <f ca="1">VLOOKUP($A187,'Y2020H2 Annual_Prices-Nominal'!$A$4:$AM$33,28,0)</f>
        <v>4.064166666666666</v>
      </c>
      <c r="AK187" s="70">
        <v>0</v>
      </c>
      <c r="AL187" s="71">
        <v>0</v>
      </c>
      <c r="AM187" s="72">
        <v>0</v>
      </c>
      <c r="AN187" s="73">
        <v>0</v>
      </c>
      <c r="AO187" s="74">
        <v>0</v>
      </c>
      <c r="AP187" s="75">
        <f ca="1">VLOOKUP($A187,'Y2020H2 Annual_Prices-Nominal'!$A$4:$AM$33,33,0)</f>
        <v>0</v>
      </c>
      <c r="AR187" s="67">
        <f t="shared" si="16"/>
        <v>7.6723300970873787</v>
      </c>
      <c r="AS187" s="68">
        <f t="shared" si="17"/>
        <v>7.1367924528301883</v>
      </c>
      <c r="AT187" s="68">
        <f t="shared" si="18"/>
        <v>7.165094339622641</v>
      </c>
      <c r="AU187" s="68">
        <f t="shared" si="19"/>
        <v>7.2939914163090132</v>
      </c>
      <c r="AV187" s="68">
        <f t="shared" si="20"/>
        <v>7.4484978540772531</v>
      </c>
      <c r="AW187" s="75">
        <f t="shared" si="21"/>
        <v>7.5194508009153314</v>
      </c>
      <c r="AY187" s="97">
        <v>254.72753717757635</v>
      </c>
      <c r="AZ187" s="75">
        <v>156.61000000000001</v>
      </c>
      <c r="BB187" s="69">
        <f ca="1">VLOOKUP($A187,'Y2020H2 Annual_Prices-Nominal'!$A$4:$AZ$33,41,0)</f>
        <v>8.7410988480202629</v>
      </c>
      <c r="BD187" s="76">
        <f>VLOOKUP($A187,GDP!$A$8:$D$42,3,0)</f>
        <v>2.2004332740153142E-2</v>
      </c>
    </row>
    <row r="188" spans="1:56" ht="15" x14ac:dyDescent="0.25">
      <c r="A188" s="42">
        <f t="shared" si="22"/>
        <v>2036</v>
      </c>
      <c r="B188" s="63">
        <f t="shared" si="23"/>
        <v>49796</v>
      </c>
      <c r="C188" s="67">
        <v>32.68</v>
      </c>
      <c r="D188" s="68">
        <v>29.56</v>
      </c>
      <c r="E188" s="68">
        <v>32.770000000000003</v>
      </c>
      <c r="F188" s="68">
        <v>29.1</v>
      </c>
      <c r="G188" s="68">
        <v>32.81</v>
      </c>
      <c r="H188" s="68">
        <v>28.96</v>
      </c>
      <c r="I188" s="68">
        <v>36.25</v>
      </c>
      <c r="J188" s="68">
        <v>29.7</v>
      </c>
      <c r="K188" s="68">
        <v>37.01</v>
      </c>
      <c r="L188" s="68">
        <v>30.05</v>
      </c>
      <c r="M188" s="68">
        <v>35.79</v>
      </c>
      <c r="N188" s="75">
        <v>28.85</v>
      </c>
      <c r="P188" s="67">
        <v>99.727999999999994</v>
      </c>
      <c r="Q188" s="68">
        <v>99.727999999999994</v>
      </c>
      <c r="R188" s="68">
        <v>117.107</v>
      </c>
      <c r="S188" s="68">
        <v>99.727999999999994</v>
      </c>
      <c r="T188" s="68">
        <v>63.332999999999998</v>
      </c>
      <c r="U188" s="68">
        <v>69.635000000000005</v>
      </c>
      <c r="V188" s="68">
        <v>58.201000000000001</v>
      </c>
      <c r="W188" s="68">
        <v>18.097999999999999</v>
      </c>
      <c r="X188" s="68">
        <v>18.097999999999999</v>
      </c>
      <c r="Y188" s="75">
        <v>60.634</v>
      </c>
      <c r="AA188" s="67">
        <v>4.7</v>
      </c>
      <c r="AB188" s="68">
        <v>3.98</v>
      </c>
      <c r="AC188" s="68">
        <v>3.8</v>
      </c>
      <c r="AD188" s="68">
        <v>4.22</v>
      </c>
      <c r="AE188" s="68">
        <v>4.5999999999999996</v>
      </c>
      <c r="AF188" s="68">
        <v>4.05</v>
      </c>
      <c r="AG188" s="68">
        <v>0.36770304441257978</v>
      </c>
      <c r="AI188" s="69">
        <f ca="1">VLOOKUP($A188,'Y2020H2 Annual_Prices-Nominal'!$A$4:$AM$33,28,0)</f>
        <v>4.064166666666666</v>
      </c>
      <c r="AK188" s="70">
        <v>0</v>
      </c>
      <c r="AL188" s="71">
        <v>0</v>
      </c>
      <c r="AM188" s="72">
        <v>0</v>
      </c>
      <c r="AN188" s="73">
        <v>0</v>
      </c>
      <c r="AO188" s="74">
        <v>0</v>
      </c>
      <c r="AP188" s="75">
        <f ca="1">VLOOKUP($A188,'Y2020H2 Annual_Prices-Nominal'!$A$4:$AM$33,33,0)</f>
        <v>0</v>
      </c>
      <c r="AR188" s="67">
        <f t="shared" si="16"/>
        <v>8.2110552763819094</v>
      </c>
      <c r="AS188" s="68">
        <f t="shared" si="17"/>
        <v>8.0913580246913597</v>
      </c>
      <c r="AT188" s="68">
        <f t="shared" si="18"/>
        <v>8.1012345679012352</v>
      </c>
      <c r="AU188" s="68">
        <f t="shared" si="19"/>
        <v>7.8804347826086962</v>
      </c>
      <c r="AV188" s="68">
        <f t="shared" si="20"/>
        <v>8.0456521739130444</v>
      </c>
      <c r="AW188" s="75">
        <f t="shared" si="21"/>
        <v>8.4810426540284372</v>
      </c>
      <c r="AY188" s="97">
        <v>254.72753717757635</v>
      </c>
      <c r="AZ188" s="75">
        <v>156.61000000000001</v>
      </c>
      <c r="BB188" s="69">
        <f ca="1">VLOOKUP($A188,'Y2020H2 Annual_Prices-Nominal'!$A$4:$AZ$33,41,0)</f>
        <v>8.7410988480202629</v>
      </c>
      <c r="BD188" s="76">
        <f>VLOOKUP($A188,GDP!$A$8:$D$42,3,0)</f>
        <v>2.2004332740153142E-2</v>
      </c>
    </row>
    <row r="189" spans="1:56" ht="15" x14ac:dyDescent="0.25">
      <c r="A189" s="42">
        <f t="shared" si="22"/>
        <v>2036</v>
      </c>
      <c r="B189" s="63">
        <f t="shared" si="23"/>
        <v>49827</v>
      </c>
      <c r="C189" s="67">
        <v>37.53</v>
      </c>
      <c r="D189" s="68">
        <v>31.36</v>
      </c>
      <c r="E189" s="68">
        <v>36.549999999999997</v>
      </c>
      <c r="F189" s="68">
        <v>30.17</v>
      </c>
      <c r="G189" s="68">
        <v>36.9</v>
      </c>
      <c r="H189" s="68">
        <v>30.28</v>
      </c>
      <c r="I189" s="68">
        <v>43.39</v>
      </c>
      <c r="J189" s="68">
        <v>32.5</v>
      </c>
      <c r="K189" s="68">
        <v>44.28</v>
      </c>
      <c r="L189" s="68">
        <v>32.83</v>
      </c>
      <c r="M189" s="68">
        <v>43.06</v>
      </c>
      <c r="N189" s="75">
        <v>31.64</v>
      </c>
      <c r="P189" s="67">
        <v>99.999366745407002</v>
      </c>
      <c r="Q189" s="68">
        <v>99.999366745407002</v>
      </c>
      <c r="R189" s="68">
        <v>117.42001746085</v>
      </c>
      <c r="S189" s="68">
        <v>99.999366745407002</v>
      </c>
      <c r="T189" s="68">
        <v>63.411089880009797</v>
      </c>
      <c r="U189" s="68">
        <v>69.735762383586206</v>
      </c>
      <c r="V189" s="68">
        <v>58.289462952506803</v>
      </c>
      <c r="W189" s="68">
        <v>18.144094803228299</v>
      </c>
      <c r="X189" s="68">
        <v>18.144094803228299</v>
      </c>
      <c r="Y189" s="75">
        <v>60.758500959631299</v>
      </c>
      <c r="AA189" s="67">
        <v>4.72</v>
      </c>
      <c r="AB189" s="68">
        <v>3.87</v>
      </c>
      <c r="AC189" s="68">
        <v>3.7</v>
      </c>
      <c r="AD189" s="68">
        <v>4.1100000000000003</v>
      </c>
      <c r="AE189" s="68">
        <v>4.68</v>
      </c>
      <c r="AF189" s="68">
        <v>4.04</v>
      </c>
      <c r="AG189" s="68">
        <v>0.36770304441257978</v>
      </c>
      <c r="AI189" s="69">
        <f ca="1">VLOOKUP($A189,'Y2020H2 Annual_Prices-Nominal'!$A$4:$AM$33,28,0)</f>
        <v>4.064166666666666</v>
      </c>
      <c r="AK189" s="70">
        <v>0</v>
      </c>
      <c r="AL189" s="71">
        <v>0</v>
      </c>
      <c r="AM189" s="72">
        <v>0</v>
      </c>
      <c r="AN189" s="73">
        <v>0</v>
      </c>
      <c r="AO189" s="74">
        <v>0</v>
      </c>
      <c r="AP189" s="75">
        <f ca="1">VLOOKUP($A189,'Y2020H2 Annual_Prices-Nominal'!$A$4:$AM$33,33,0)</f>
        <v>0</v>
      </c>
      <c r="AR189" s="67">
        <f t="shared" si="16"/>
        <v>9.6976744186046506</v>
      </c>
      <c r="AS189" s="68">
        <f t="shared" si="17"/>
        <v>9.0470297029702955</v>
      </c>
      <c r="AT189" s="68">
        <f t="shared" si="18"/>
        <v>9.1336633663366324</v>
      </c>
      <c r="AU189" s="68">
        <f t="shared" si="19"/>
        <v>9.2713675213675213</v>
      </c>
      <c r="AV189" s="68">
        <f t="shared" si="20"/>
        <v>9.4615384615384617</v>
      </c>
      <c r="AW189" s="75">
        <f t="shared" si="21"/>
        <v>10.476885644768856</v>
      </c>
      <c r="AY189" s="97">
        <v>254.72753717757635</v>
      </c>
      <c r="AZ189" s="75">
        <v>156.61000000000001</v>
      </c>
      <c r="BB189" s="69">
        <f ca="1">VLOOKUP($A189,'Y2020H2 Annual_Prices-Nominal'!$A$4:$AZ$33,41,0)</f>
        <v>8.7410988480202629</v>
      </c>
      <c r="BD189" s="76">
        <f>VLOOKUP($A189,GDP!$A$8:$D$42,3,0)</f>
        <v>2.2004332740153142E-2</v>
      </c>
    </row>
    <row r="190" spans="1:56" ht="15" x14ac:dyDescent="0.25">
      <c r="A190" s="42">
        <f t="shared" si="22"/>
        <v>2036</v>
      </c>
      <c r="B190" s="63">
        <f t="shared" si="23"/>
        <v>49857</v>
      </c>
      <c r="C190" s="67">
        <v>46.04</v>
      </c>
      <c r="D190" s="68">
        <v>35.130000000000003</v>
      </c>
      <c r="E190" s="68">
        <v>46.16</v>
      </c>
      <c r="F190" s="68">
        <v>35.590000000000003</v>
      </c>
      <c r="G190" s="68">
        <v>46.49</v>
      </c>
      <c r="H190" s="68">
        <v>35.9</v>
      </c>
      <c r="I190" s="68">
        <v>66.040000000000006</v>
      </c>
      <c r="J190" s="68">
        <v>37</v>
      </c>
      <c r="K190" s="68">
        <v>67</v>
      </c>
      <c r="L190" s="68">
        <v>37.5</v>
      </c>
      <c r="M190" s="68">
        <v>66.819999999999993</v>
      </c>
      <c r="N190" s="75">
        <v>36.47</v>
      </c>
      <c r="P190" s="67">
        <v>100.271</v>
      </c>
      <c r="Q190" s="68">
        <v>100.271</v>
      </c>
      <c r="R190" s="68">
        <v>117.735</v>
      </c>
      <c r="S190" s="68">
        <v>100.271</v>
      </c>
      <c r="T190" s="68">
        <v>63.500999999999998</v>
      </c>
      <c r="U190" s="68">
        <v>69.861000000000004</v>
      </c>
      <c r="V190" s="68">
        <v>58.402000000000001</v>
      </c>
      <c r="W190" s="68">
        <v>18.189</v>
      </c>
      <c r="X190" s="68">
        <v>18.189</v>
      </c>
      <c r="Y190" s="75">
        <v>60.887</v>
      </c>
      <c r="AA190" s="67">
        <v>4.83</v>
      </c>
      <c r="AB190" s="68">
        <v>4.12</v>
      </c>
      <c r="AC190" s="68">
        <v>3.93</v>
      </c>
      <c r="AD190" s="68">
        <v>4.3600000000000003</v>
      </c>
      <c r="AE190" s="68">
        <v>4.8099999999999996</v>
      </c>
      <c r="AF190" s="68">
        <v>4.16</v>
      </c>
      <c r="AG190" s="68">
        <v>0.36770304441257978</v>
      </c>
      <c r="AI190" s="69">
        <f ca="1">VLOOKUP($A190,'Y2020H2 Annual_Prices-Nominal'!$A$4:$AM$33,28,0)</f>
        <v>4.064166666666666</v>
      </c>
      <c r="AK190" s="70">
        <v>0</v>
      </c>
      <c r="AL190" s="71">
        <v>0</v>
      </c>
      <c r="AM190" s="72">
        <v>0</v>
      </c>
      <c r="AN190" s="73">
        <v>0</v>
      </c>
      <c r="AO190" s="74">
        <v>0</v>
      </c>
      <c r="AP190" s="75">
        <f ca="1">VLOOKUP($A190,'Y2020H2 Annual_Prices-Nominal'!$A$4:$AM$33,33,0)</f>
        <v>0</v>
      </c>
      <c r="AR190" s="67">
        <f t="shared" si="16"/>
        <v>11.174757281553397</v>
      </c>
      <c r="AS190" s="68">
        <f t="shared" si="17"/>
        <v>11.096153846153845</v>
      </c>
      <c r="AT190" s="68">
        <f t="shared" si="18"/>
        <v>11.17548076923077</v>
      </c>
      <c r="AU190" s="68">
        <f t="shared" si="19"/>
        <v>13.729729729729732</v>
      </c>
      <c r="AV190" s="68">
        <f t="shared" si="20"/>
        <v>13.929313929313931</v>
      </c>
      <c r="AW190" s="75">
        <f t="shared" si="21"/>
        <v>15.325688073394494</v>
      </c>
      <c r="AY190" s="97">
        <v>254.72753717757635</v>
      </c>
      <c r="AZ190" s="75">
        <v>156.61000000000001</v>
      </c>
      <c r="BB190" s="69">
        <f ca="1">VLOOKUP($A190,'Y2020H2 Annual_Prices-Nominal'!$A$4:$AZ$33,41,0)</f>
        <v>8.7410988480202629</v>
      </c>
      <c r="BD190" s="76">
        <f>VLOOKUP($A190,GDP!$A$8:$D$42,3,0)</f>
        <v>2.2004332740153142E-2</v>
      </c>
    </row>
    <row r="191" spans="1:56" ht="15" x14ac:dyDescent="0.25">
      <c r="A191" s="42">
        <f t="shared" si="22"/>
        <v>2036</v>
      </c>
      <c r="B191" s="63">
        <f t="shared" si="23"/>
        <v>49888</v>
      </c>
      <c r="C191" s="67">
        <v>41.78</v>
      </c>
      <c r="D191" s="68">
        <v>33.15</v>
      </c>
      <c r="E191" s="68">
        <v>42.71</v>
      </c>
      <c r="F191" s="68">
        <v>33.47</v>
      </c>
      <c r="G191" s="68">
        <v>42.78</v>
      </c>
      <c r="H191" s="68">
        <v>33.42</v>
      </c>
      <c r="I191" s="68">
        <v>69.760000000000005</v>
      </c>
      <c r="J191" s="68">
        <v>35.619999999999997</v>
      </c>
      <c r="K191" s="68">
        <v>70.92</v>
      </c>
      <c r="L191" s="68">
        <v>36.130000000000003</v>
      </c>
      <c r="M191" s="68">
        <v>69.87</v>
      </c>
      <c r="N191" s="75">
        <v>34.909999999999997</v>
      </c>
      <c r="P191" s="67">
        <v>100.54300000000001</v>
      </c>
      <c r="Q191" s="68">
        <v>100.54300000000001</v>
      </c>
      <c r="R191" s="68">
        <v>118.05</v>
      </c>
      <c r="S191" s="68">
        <v>100.54300000000001</v>
      </c>
      <c r="T191" s="68">
        <v>63.591000000000001</v>
      </c>
      <c r="U191" s="68">
        <v>69.986000000000004</v>
      </c>
      <c r="V191" s="68">
        <v>58.515000000000001</v>
      </c>
      <c r="W191" s="68">
        <v>18.234000000000002</v>
      </c>
      <c r="X191" s="68">
        <v>18.234000000000002</v>
      </c>
      <c r="Y191" s="75">
        <v>61.015999999999998</v>
      </c>
      <c r="AA191" s="67">
        <v>4.8099999999999996</v>
      </c>
      <c r="AB191" s="68">
        <v>4.0199999999999996</v>
      </c>
      <c r="AC191" s="68">
        <v>3.84</v>
      </c>
      <c r="AD191" s="68">
        <v>4.2699999999999996</v>
      </c>
      <c r="AE191" s="68">
        <v>4.79</v>
      </c>
      <c r="AF191" s="68">
        <v>4.2</v>
      </c>
      <c r="AG191" s="68">
        <v>0.36770304441257978</v>
      </c>
      <c r="AI191" s="69">
        <f ca="1">VLOOKUP($A191,'Y2020H2 Annual_Prices-Nominal'!$A$4:$AM$33,28,0)</f>
        <v>4.064166666666666</v>
      </c>
      <c r="AK191" s="70">
        <v>0</v>
      </c>
      <c r="AL191" s="71">
        <v>0</v>
      </c>
      <c r="AM191" s="72">
        <v>0</v>
      </c>
      <c r="AN191" s="73">
        <v>0</v>
      </c>
      <c r="AO191" s="74">
        <v>0</v>
      </c>
      <c r="AP191" s="75">
        <f ca="1">VLOOKUP($A191,'Y2020H2 Annual_Prices-Nominal'!$A$4:$AM$33,33,0)</f>
        <v>0</v>
      </c>
      <c r="AR191" s="67">
        <f t="shared" si="16"/>
        <v>10.393034825870648</v>
      </c>
      <c r="AS191" s="68">
        <f t="shared" si="17"/>
        <v>10.169047619047619</v>
      </c>
      <c r="AT191" s="68">
        <f t="shared" si="18"/>
        <v>10.185714285714285</v>
      </c>
      <c r="AU191" s="68">
        <f t="shared" si="19"/>
        <v>14.563674321503132</v>
      </c>
      <c r="AV191" s="68">
        <f t="shared" si="20"/>
        <v>14.805845511482255</v>
      </c>
      <c r="AW191" s="75">
        <f t="shared" si="21"/>
        <v>16.362997658079628</v>
      </c>
      <c r="AY191" s="97">
        <v>254.72753717757635</v>
      </c>
      <c r="AZ191" s="75">
        <v>156.61000000000001</v>
      </c>
      <c r="BB191" s="69">
        <f ca="1">VLOOKUP($A191,'Y2020H2 Annual_Prices-Nominal'!$A$4:$AZ$33,41,0)</f>
        <v>8.7410988480202629</v>
      </c>
      <c r="BD191" s="76">
        <f>VLOOKUP($A191,GDP!$A$8:$D$42,3,0)</f>
        <v>2.2004332740153142E-2</v>
      </c>
    </row>
    <row r="192" spans="1:56" ht="15" x14ac:dyDescent="0.25">
      <c r="A192" s="42">
        <f t="shared" si="22"/>
        <v>2036</v>
      </c>
      <c r="B192" s="63">
        <f t="shared" si="23"/>
        <v>49919</v>
      </c>
      <c r="C192" s="67">
        <v>35.96</v>
      </c>
      <c r="D192" s="68">
        <v>29.97</v>
      </c>
      <c r="E192" s="68">
        <v>36.450000000000003</v>
      </c>
      <c r="F192" s="68">
        <v>30.43</v>
      </c>
      <c r="G192" s="68">
        <v>36.619999999999997</v>
      </c>
      <c r="H192" s="68">
        <v>30.36</v>
      </c>
      <c r="I192" s="68">
        <v>48.5</v>
      </c>
      <c r="J192" s="68">
        <v>31.78</v>
      </c>
      <c r="K192" s="68">
        <v>49.79</v>
      </c>
      <c r="L192" s="68">
        <v>32.81</v>
      </c>
      <c r="M192" s="68">
        <v>48.85</v>
      </c>
      <c r="N192" s="75">
        <v>31.73</v>
      </c>
      <c r="P192" s="67">
        <v>100.816</v>
      </c>
      <c r="Q192" s="68">
        <v>100.816</v>
      </c>
      <c r="R192" s="68">
        <v>118.366</v>
      </c>
      <c r="S192" s="68">
        <v>100.816</v>
      </c>
      <c r="T192" s="68">
        <v>63.680999999999997</v>
      </c>
      <c r="U192" s="68">
        <v>70.111999999999995</v>
      </c>
      <c r="V192" s="68">
        <v>58.628</v>
      </c>
      <c r="W192" s="68">
        <v>18.279</v>
      </c>
      <c r="X192" s="68">
        <v>18.279</v>
      </c>
      <c r="Y192" s="75">
        <v>61.145000000000003</v>
      </c>
      <c r="AA192" s="67">
        <v>4.74</v>
      </c>
      <c r="AB192" s="68">
        <v>3.77</v>
      </c>
      <c r="AC192" s="68">
        <v>3.61</v>
      </c>
      <c r="AD192" s="68">
        <v>4.01</v>
      </c>
      <c r="AE192" s="68">
        <v>4.6900000000000004</v>
      </c>
      <c r="AF192" s="68">
        <v>4.1100000000000003</v>
      </c>
      <c r="AG192" s="68">
        <v>0.36770304441257978</v>
      </c>
      <c r="AI192" s="69">
        <f ca="1">VLOOKUP($A192,'Y2020H2 Annual_Prices-Nominal'!$A$4:$AM$33,28,0)</f>
        <v>4.064166666666666</v>
      </c>
      <c r="AK192" s="70">
        <v>0</v>
      </c>
      <c r="AL192" s="71">
        <v>0</v>
      </c>
      <c r="AM192" s="72">
        <v>0</v>
      </c>
      <c r="AN192" s="73">
        <v>0</v>
      </c>
      <c r="AO192" s="74">
        <v>0</v>
      </c>
      <c r="AP192" s="75">
        <f ca="1">VLOOKUP($A192,'Y2020H2 Annual_Prices-Nominal'!$A$4:$AM$33,33,0)</f>
        <v>0</v>
      </c>
      <c r="AR192" s="67">
        <f t="shared" si="16"/>
        <v>9.5384615384615383</v>
      </c>
      <c r="AS192" s="68">
        <f t="shared" si="17"/>
        <v>8.8686131386861309</v>
      </c>
      <c r="AT192" s="68">
        <f t="shared" si="18"/>
        <v>8.9099756690997562</v>
      </c>
      <c r="AU192" s="68">
        <f t="shared" si="19"/>
        <v>10.341151385927505</v>
      </c>
      <c r="AV192" s="68">
        <f t="shared" si="20"/>
        <v>10.616204690831555</v>
      </c>
      <c r="AW192" s="75">
        <f t="shared" si="21"/>
        <v>12.182044887780549</v>
      </c>
      <c r="AY192" s="97">
        <v>254.72753717757635</v>
      </c>
      <c r="AZ192" s="75">
        <v>156.61000000000001</v>
      </c>
      <c r="BB192" s="69">
        <f ca="1">VLOOKUP($A192,'Y2020H2 Annual_Prices-Nominal'!$A$4:$AZ$33,41,0)</f>
        <v>8.7410988480202629</v>
      </c>
      <c r="BD192" s="76">
        <f>VLOOKUP($A192,GDP!$A$8:$D$42,3,0)</f>
        <v>2.2004332740153142E-2</v>
      </c>
    </row>
    <row r="193" spans="1:56" ht="15" x14ac:dyDescent="0.25">
      <c r="A193" s="42">
        <f t="shared" si="22"/>
        <v>2036</v>
      </c>
      <c r="B193" s="63">
        <f t="shared" si="23"/>
        <v>49949</v>
      </c>
      <c r="C193" s="67">
        <v>32.35</v>
      </c>
      <c r="D193" s="68">
        <v>29.71</v>
      </c>
      <c r="E193" s="68">
        <v>31.23</v>
      </c>
      <c r="F193" s="68">
        <v>27.94</v>
      </c>
      <c r="G193" s="68">
        <v>31.35</v>
      </c>
      <c r="H193" s="68">
        <v>27.78</v>
      </c>
      <c r="I193" s="68">
        <v>35.770000000000003</v>
      </c>
      <c r="J193" s="68">
        <v>27.94</v>
      </c>
      <c r="K193" s="68">
        <v>36.07</v>
      </c>
      <c r="L193" s="68">
        <v>28.05</v>
      </c>
      <c r="M193" s="68">
        <v>34.659999999999997</v>
      </c>
      <c r="N193" s="75">
        <v>26.87</v>
      </c>
      <c r="P193" s="67">
        <v>101.089</v>
      </c>
      <c r="Q193" s="68">
        <v>101.089</v>
      </c>
      <c r="R193" s="68">
        <v>118.68300000000001</v>
      </c>
      <c r="S193" s="68">
        <v>101.089</v>
      </c>
      <c r="T193" s="68">
        <v>63.771000000000001</v>
      </c>
      <c r="U193" s="68">
        <v>70.238</v>
      </c>
      <c r="V193" s="68">
        <v>58.741</v>
      </c>
      <c r="W193" s="68">
        <v>18.324000000000002</v>
      </c>
      <c r="X193" s="68">
        <v>18.324000000000002</v>
      </c>
      <c r="Y193" s="75">
        <v>61.274999999999999</v>
      </c>
      <c r="AA193" s="67">
        <v>4.8099999999999996</v>
      </c>
      <c r="AB193" s="68">
        <v>3.97</v>
      </c>
      <c r="AC193" s="68">
        <v>3.81</v>
      </c>
      <c r="AD193" s="68">
        <v>4.21</v>
      </c>
      <c r="AE193" s="68">
        <v>4.7699999999999996</v>
      </c>
      <c r="AF193" s="68">
        <v>4.1900000000000004</v>
      </c>
      <c r="AG193" s="68">
        <v>0.36770304441257978</v>
      </c>
      <c r="AI193" s="69">
        <f ca="1">VLOOKUP($A193,'Y2020H2 Annual_Prices-Nominal'!$A$4:$AM$33,28,0)</f>
        <v>4.064166666666666</v>
      </c>
      <c r="AK193" s="70">
        <v>0</v>
      </c>
      <c r="AL193" s="71">
        <v>0</v>
      </c>
      <c r="AM193" s="72">
        <v>0</v>
      </c>
      <c r="AN193" s="73">
        <v>0</v>
      </c>
      <c r="AO193" s="74">
        <v>0</v>
      </c>
      <c r="AP193" s="75">
        <f ca="1">VLOOKUP($A193,'Y2020H2 Annual_Prices-Nominal'!$A$4:$AM$33,33,0)</f>
        <v>0</v>
      </c>
      <c r="AR193" s="67">
        <f t="shared" si="16"/>
        <v>8.1486146095717888</v>
      </c>
      <c r="AS193" s="68">
        <f t="shared" si="17"/>
        <v>7.4534606205250586</v>
      </c>
      <c r="AT193" s="68">
        <f t="shared" si="18"/>
        <v>7.4821002386634845</v>
      </c>
      <c r="AU193" s="68">
        <f t="shared" si="19"/>
        <v>7.4989517819706508</v>
      </c>
      <c r="AV193" s="68">
        <f t="shared" si="20"/>
        <v>7.5618448637316567</v>
      </c>
      <c r="AW193" s="75">
        <f t="shared" si="21"/>
        <v>8.2327790973871728</v>
      </c>
      <c r="AY193" s="97">
        <v>254.72753717757635</v>
      </c>
      <c r="AZ193" s="75">
        <v>156.61000000000001</v>
      </c>
      <c r="BB193" s="69">
        <f ca="1">VLOOKUP($A193,'Y2020H2 Annual_Prices-Nominal'!$A$4:$AZ$33,41,0)</f>
        <v>8.7410988480202629</v>
      </c>
      <c r="BD193" s="76">
        <f>VLOOKUP($A193,GDP!$A$8:$D$42,3,0)</f>
        <v>2.2004332740153142E-2</v>
      </c>
    </row>
    <row r="194" spans="1:56" ht="15" x14ac:dyDescent="0.25">
      <c r="A194" s="42">
        <f t="shared" si="22"/>
        <v>2036</v>
      </c>
      <c r="B194" s="63">
        <f t="shared" si="23"/>
        <v>49980</v>
      </c>
      <c r="C194" s="67">
        <v>35.46</v>
      </c>
      <c r="D194" s="68">
        <v>33.380000000000003</v>
      </c>
      <c r="E194" s="68">
        <v>34.28</v>
      </c>
      <c r="F194" s="68">
        <v>30.97</v>
      </c>
      <c r="G194" s="68">
        <v>34.43</v>
      </c>
      <c r="H194" s="68">
        <v>30.97</v>
      </c>
      <c r="I194" s="68">
        <v>36.68</v>
      </c>
      <c r="J194" s="68">
        <v>31.54</v>
      </c>
      <c r="K194" s="68">
        <v>37.06</v>
      </c>
      <c r="L194" s="68">
        <v>31.73</v>
      </c>
      <c r="M194" s="68">
        <v>35.89</v>
      </c>
      <c r="N194" s="75">
        <v>30.6</v>
      </c>
      <c r="P194" s="67">
        <v>101.363</v>
      </c>
      <c r="Q194" s="68">
        <v>101.363</v>
      </c>
      <c r="R194" s="68">
        <v>119.001</v>
      </c>
      <c r="S194" s="68">
        <v>101.363</v>
      </c>
      <c r="T194" s="68">
        <v>63.860999999999997</v>
      </c>
      <c r="U194" s="68">
        <v>70.364000000000004</v>
      </c>
      <c r="V194" s="68">
        <v>58.854999999999997</v>
      </c>
      <c r="W194" s="68">
        <v>18.369</v>
      </c>
      <c r="X194" s="68">
        <v>18.369</v>
      </c>
      <c r="Y194" s="75">
        <v>61.405000000000001</v>
      </c>
      <c r="AA194" s="67">
        <v>5.07</v>
      </c>
      <c r="AB194" s="68">
        <v>4.49</v>
      </c>
      <c r="AC194" s="68">
        <v>4.28</v>
      </c>
      <c r="AD194" s="68">
        <v>4.82</v>
      </c>
      <c r="AE194" s="68">
        <v>5.03</v>
      </c>
      <c r="AF194" s="68">
        <v>4.6100000000000003</v>
      </c>
      <c r="AG194" s="68">
        <v>0.36770304441257978</v>
      </c>
      <c r="AI194" s="69">
        <f ca="1">VLOOKUP($A194,'Y2020H2 Annual_Prices-Nominal'!$A$4:$AM$33,28,0)</f>
        <v>4.064166666666666</v>
      </c>
      <c r="AK194" s="70">
        <v>0</v>
      </c>
      <c r="AL194" s="71">
        <v>0</v>
      </c>
      <c r="AM194" s="72">
        <v>0</v>
      </c>
      <c r="AN194" s="73">
        <v>0</v>
      </c>
      <c r="AO194" s="74">
        <v>0</v>
      </c>
      <c r="AP194" s="75">
        <f ca="1">VLOOKUP($A194,'Y2020H2 Annual_Prices-Nominal'!$A$4:$AM$33,33,0)</f>
        <v>0</v>
      </c>
      <c r="AR194" s="67">
        <f t="shared" si="16"/>
        <v>7.8975501113585747</v>
      </c>
      <c r="AS194" s="68">
        <f t="shared" si="17"/>
        <v>7.4360086767895872</v>
      </c>
      <c r="AT194" s="68">
        <f t="shared" si="18"/>
        <v>7.4685466377440344</v>
      </c>
      <c r="AU194" s="68">
        <f t="shared" si="19"/>
        <v>7.2922465208747509</v>
      </c>
      <c r="AV194" s="68">
        <f t="shared" si="20"/>
        <v>7.3677932405566597</v>
      </c>
      <c r="AW194" s="75">
        <f t="shared" si="21"/>
        <v>7.4460580912863064</v>
      </c>
      <c r="AY194" s="97">
        <v>254.72753717757635</v>
      </c>
      <c r="AZ194" s="75">
        <v>156.61000000000001</v>
      </c>
      <c r="BB194" s="69">
        <f ca="1">VLOOKUP($A194,'Y2020H2 Annual_Prices-Nominal'!$A$4:$AZ$33,41,0)</f>
        <v>8.7410988480202629</v>
      </c>
      <c r="BD194" s="76">
        <f>VLOOKUP($A194,GDP!$A$8:$D$42,3,0)</f>
        <v>2.2004332740153142E-2</v>
      </c>
    </row>
    <row r="195" spans="1:56" ht="15.75" thickBot="1" x14ac:dyDescent="0.3">
      <c r="A195" s="42">
        <f t="shared" si="22"/>
        <v>2036</v>
      </c>
      <c r="B195" s="63">
        <f t="shared" si="23"/>
        <v>50010</v>
      </c>
      <c r="C195" s="67">
        <v>38.86</v>
      </c>
      <c r="D195" s="68">
        <v>35.71</v>
      </c>
      <c r="E195" s="68">
        <v>35.97</v>
      </c>
      <c r="F195" s="68">
        <v>32.549999999999997</v>
      </c>
      <c r="G195" s="68">
        <v>36.22</v>
      </c>
      <c r="H195" s="68">
        <v>32.53</v>
      </c>
      <c r="I195" s="68">
        <v>37.96</v>
      </c>
      <c r="J195" s="68">
        <v>33.68</v>
      </c>
      <c r="K195" s="68">
        <v>38.29</v>
      </c>
      <c r="L195" s="68">
        <v>33.81</v>
      </c>
      <c r="M195" s="68">
        <v>37.17</v>
      </c>
      <c r="N195" s="75">
        <v>32.68</v>
      </c>
      <c r="P195" s="67">
        <v>101.63800000000001</v>
      </c>
      <c r="Q195" s="68">
        <v>101.63800000000001</v>
      </c>
      <c r="R195" s="68">
        <v>119.32</v>
      </c>
      <c r="S195" s="68">
        <v>101.63800000000001</v>
      </c>
      <c r="T195" s="68">
        <v>63.951000000000001</v>
      </c>
      <c r="U195" s="68">
        <v>70.489999999999995</v>
      </c>
      <c r="V195" s="68">
        <v>58.969000000000001</v>
      </c>
      <c r="W195" s="68">
        <v>18.414000000000001</v>
      </c>
      <c r="X195" s="68">
        <v>18.414000000000001</v>
      </c>
      <c r="Y195" s="75">
        <v>61.534999999999997</v>
      </c>
      <c r="AA195" s="67">
        <v>5.24</v>
      </c>
      <c r="AB195" s="68">
        <v>4.92</v>
      </c>
      <c r="AC195" s="68">
        <v>4.6100000000000003</v>
      </c>
      <c r="AD195" s="68">
        <v>5.26</v>
      </c>
      <c r="AE195" s="68">
        <v>5.2</v>
      </c>
      <c r="AF195" s="68">
        <v>4.75</v>
      </c>
      <c r="AG195" s="68">
        <v>0.36770304441257978</v>
      </c>
      <c r="AI195" s="69">
        <f ca="1">VLOOKUP($A195,'Y2020H2 Annual_Prices-Nominal'!$A$4:$AM$33,28,0)</f>
        <v>4.064166666666666</v>
      </c>
      <c r="AK195" s="70">
        <v>0</v>
      </c>
      <c r="AL195" s="71">
        <v>0</v>
      </c>
      <c r="AM195" s="72">
        <v>0</v>
      </c>
      <c r="AN195" s="73">
        <v>0</v>
      </c>
      <c r="AO195" s="74">
        <v>0</v>
      </c>
      <c r="AP195" s="75">
        <f ca="1">VLOOKUP($A195,'Y2020H2 Annual_Prices-Nominal'!$A$4:$AM$33,33,0)</f>
        <v>0</v>
      </c>
      <c r="AR195" s="67">
        <f t="shared" si="16"/>
        <v>7.8983739837398375</v>
      </c>
      <c r="AS195" s="68">
        <f t="shared" si="17"/>
        <v>7.5726315789473686</v>
      </c>
      <c r="AT195" s="68">
        <f t="shared" si="18"/>
        <v>7.6252631578947367</v>
      </c>
      <c r="AU195" s="68">
        <f t="shared" si="19"/>
        <v>7.3</v>
      </c>
      <c r="AV195" s="68">
        <f t="shared" si="20"/>
        <v>7.3634615384615376</v>
      </c>
      <c r="AW195" s="75">
        <f t="shared" si="21"/>
        <v>7.0665399239543731</v>
      </c>
      <c r="AY195" s="97">
        <v>254.72753717757635</v>
      </c>
      <c r="AZ195" s="75">
        <v>156.61000000000001</v>
      </c>
      <c r="BB195" s="69">
        <f ca="1">VLOOKUP($A195,'Y2020H2 Annual_Prices-Nominal'!$A$4:$AZ$33,41,0)</f>
        <v>8.7410988480202629</v>
      </c>
      <c r="BD195" s="76">
        <f>VLOOKUP($A195,GDP!$A$8:$D$42,3,0)</f>
        <v>2.2004332740153142E-2</v>
      </c>
    </row>
    <row r="196" spans="1:56" ht="15" x14ac:dyDescent="0.25">
      <c r="A196" s="42">
        <f t="shared" si="22"/>
        <v>2037</v>
      </c>
      <c r="B196" s="63">
        <f t="shared" si="23"/>
        <v>50041</v>
      </c>
      <c r="C196" s="64">
        <v>44.19</v>
      </c>
      <c r="D196" s="65">
        <v>39.229999999999997</v>
      </c>
      <c r="E196" s="65">
        <v>39.29</v>
      </c>
      <c r="F196" s="65">
        <v>35.07</v>
      </c>
      <c r="G196" s="65">
        <v>39.67</v>
      </c>
      <c r="H196" s="65">
        <v>35.03</v>
      </c>
      <c r="I196" s="65">
        <v>39.96</v>
      </c>
      <c r="J196" s="65">
        <v>35.14</v>
      </c>
      <c r="K196" s="65">
        <v>40.18</v>
      </c>
      <c r="L196" s="65">
        <v>35.17</v>
      </c>
      <c r="M196" s="65">
        <v>38.93</v>
      </c>
      <c r="N196" s="66">
        <v>34.01</v>
      </c>
      <c r="P196" s="64">
        <v>101.914</v>
      </c>
      <c r="Q196" s="65">
        <v>101.914</v>
      </c>
      <c r="R196" s="65">
        <v>119.64</v>
      </c>
      <c r="S196" s="65">
        <v>101.914</v>
      </c>
      <c r="T196" s="65">
        <v>64.040999999999997</v>
      </c>
      <c r="U196" s="65">
        <v>70.617000000000004</v>
      </c>
      <c r="V196" s="65">
        <v>59.082999999999998</v>
      </c>
      <c r="W196" s="65">
        <v>18.459</v>
      </c>
      <c r="X196" s="65">
        <v>18.459</v>
      </c>
      <c r="Y196" s="66">
        <v>61.665999999999997</v>
      </c>
      <c r="AA196" s="67">
        <v>5.63</v>
      </c>
      <c r="AB196" s="68">
        <v>5.22</v>
      </c>
      <c r="AC196" s="68">
        <v>4.84</v>
      </c>
      <c r="AD196" s="68">
        <v>5.56</v>
      </c>
      <c r="AE196" s="68">
        <v>5.55</v>
      </c>
      <c r="AF196" s="68">
        <v>5.21</v>
      </c>
      <c r="AG196" s="68">
        <v>0.37471382932290448</v>
      </c>
      <c r="AI196" s="69">
        <f ca="1">VLOOKUP($A196,'Y2020H2 Annual_Prices-Nominal'!$A$4:$AM$33,28,0)</f>
        <v>4.2233333333333336</v>
      </c>
      <c r="AK196" s="70">
        <v>0</v>
      </c>
      <c r="AL196" s="71">
        <v>0</v>
      </c>
      <c r="AM196" s="72">
        <v>0</v>
      </c>
      <c r="AN196" s="73">
        <v>0</v>
      </c>
      <c r="AO196" s="74">
        <v>0</v>
      </c>
      <c r="AP196" s="75">
        <f ca="1">VLOOKUP($A196,'Y2020H2 Annual_Prices-Nominal'!$A$4:$AM$33,33,0)</f>
        <v>0</v>
      </c>
      <c r="AR196" s="67">
        <f t="shared" ref="AR196:AR259" si="24">+C196/AB196</f>
        <v>8.4655172413793096</v>
      </c>
      <c r="AS196" s="68">
        <f t="shared" ref="AS196:AS259" si="25">+E196/AF196</f>
        <v>7.5412667946257192</v>
      </c>
      <c r="AT196" s="68">
        <f t="shared" ref="AT196:AT259" si="26">+G196/AF196</f>
        <v>7.614203454894434</v>
      </c>
      <c r="AU196" s="68">
        <f t="shared" ref="AU196:AU259" si="27">+I196/AE196</f>
        <v>7.2</v>
      </c>
      <c r="AV196" s="68">
        <f t="shared" ref="AV196:AV259" si="28">+K196/AE196</f>
        <v>7.2396396396396394</v>
      </c>
      <c r="AW196" s="75">
        <f t="shared" ref="AW196:AW259" si="29">+M196/AD196</f>
        <v>7.0017985611510793</v>
      </c>
      <c r="AY196" s="97">
        <v>259.48917455172989</v>
      </c>
      <c r="AZ196" s="75">
        <v>176.76</v>
      </c>
      <c r="BB196" s="69">
        <f ca="1">VLOOKUP($A196,'Y2020H2 Annual_Prices-Nominal'!$A$4:$AZ$33,41,0)</f>
        <v>8.7356245173911908</v>
      </c>
      <c r="BD196" s="76">
        <f>VLOOKUP($A196,GDP!$A$8:$D$42,3,0)</f>
        <v>2.2220668572833776E-2</v>
      </c>
    </row>
    <row r="197" spans="1:56" ht="15" x14ac:dyDescent="0.25">
      <c r="A197" s="42">
        <f t="shared" ref="A197:A260" si="30">YEAR(B197)</f>
        <v>2037</v>
      </c>
      <c r="B197" s="63">
        <f t="shared" si="23"/>
        <v>50072</v>
      </c>
      <c r="C197" s="67">
        <v>39.090000000000003</v>
      </c>
      <c r="D197" s="68">
        <v>37.450000000000003</v>
      </c>
      <c r="E197" s="68">
        <v>35.75</v>
      </c>
      <c r="F197" s="68">
        <v>33.78</v>
      </c>
      <c r="G197" s="68">
        <v>36.020000000000003</v>
      </c>
      <c r="H197" s="68">
        <v>33.72</v>
      </c>
      <c r="I197" s="68">
        <v>38.619999999999997</v>
      </c>
      <c r="J197" s="68">
        <v>32.659999999999997</v>
      </c>
      <c r="K197" s="68">
        <v>38.729999999999997</v>
      </c>
      <c r="L197" s="68">
        <v>32.659999999999997</v>
      </c>
      <c r="M197" s="68">
        <v>37.42</v>
      </c>
      <c r="N197" s="75">
        <v>31.52</v>
      </c>
      <c r="P197" s="67">
        <v>102.19</v>
      </c>
      <c r="Q197" s="68">
        <v>102.19</v>
      </c>
      <c r="R197" s="68">
        <v>119.96</v>
      </c>
      <c r="S197" s="68">
        <v>102.19</v>
      </c>
      <c r="T197" s="68">
        <v>64.131</v>
      </c>
      <c r="U197" s="68">
        <v>70.744</v>
      </c>
      <c r="V197" s="68">
        <v>59.197000000000003</v>
      </c>
      <c r="W197" s="68">
        <v>18.504000000000001</v>
      </c>
      <c r="X197" s="68">
        <v>18.504000000000001</v>
      </c>
      <c r="Y197" s="75">
        <v>61.796999999999997</v>
      </c>
      <c r="AA197" s="67">
        <v>5.52</v>
      </c>
      <c r="AB197" s="68">
        <v>4.97</v>
      </c>
      <c r="AC197" s="68">
        <v>4.68</v>
      </c>
      <c r="AD197" s="68">
        <v>5.31</v>
      </c>
      <c r="AE197" s="68">
        <v>5.5</v>
      </c>
      <c r="AF197" s="68">
        <v>4.99</v>
      </c>
      <c r="AG197" s="68">
        <v>0.37471382932290448</v>
      </c>
      <c r="AI197" s="69">
        <f ca="1">VLOOKUP($A197,'Y2020H2 Annual_Prices-Nominal'!$A$4:$AM$33,28,0)</f>
        <v>4.2233333333333336</v>
      </c>
      <c r="AK197" s="70">
        <v>0</v>
      </c>
      <c r="AL197" s="71">
        <v>0</v>
      </c>
      <c r="AM197" s="72">
        <v>0</v>
      </c>
      <c r="AN197" s="73">
        <v>0</v>
      </c>
      <c r="AO197" s="74">
        <v>0</v>
      </c>
      <c r="AP197" s="75">
        <f ca="1">VLOOKUP($A197,'Y2020H2 Annual_Prices-Nominal'!$A$4:$AM$33,33,0)</f>
        <v>0</v>
      </c>
      <c r="AR197" s="67">
        <f t="shared" si="24"/>
        <v>7.8651911468812887</v>
      </c>
      <c r="AS197" s="68">
        <f t="shared" si="25"/>
        <v>7.1643286573146288</v>
      </c>
      <c r="AT197" s="68">
        <f t="shared" si="26"/>
        <v>7.2184368737474953</v>
      </c>
      <c r="AU197" s="68">
        <f t="shared" si="27"/>
        <v>7.0218181818181815</v>
      </c>
      <c r="AV197" s="68">
        <f t="shared" si="28"/>
        <v>7.0418181818181811</v>
      </c>
      <c r="AW197" s="75">
        <f t="shared" si="29"/>
        <v>7.0470809792843703</v>
      </c>
      <c r="AY197" s="97">
        <v>259.48917455172989</v>
      </c>
      <c r="AZ197" s="75">
        <v>176.76</v>
      </c>
      <c r="BB197" s="69">
        <f ca="1">VLOOKUP($A197,'Y2020H2 Annual_Prices-Nominal'!$A$4:$AZ$33,41,0)</f>
        <v>8.7356245173911908</v>
      </c>
      <c r="BD197" s="76">
        <f>VLOOKUP($A197,GDP!$A$8:$D$42,3,0)</f>
        <v>2.2220668572833776E-2</v>
      </c>
    </row>
    <row r="198" spans="1:56" ht="15" x14ac:dyDescent="0.25">
      <c r="A198" s="42">
        <f t="shared" si="30"/>
        <v>2037</v>
      </c>
      <c r="B198" s="63">
        <f t="shared" ref="B198:B261" si="31">EDATE(B197,1)</f>
        <v>50100</v>
      </c>
      <c r="C198" s="67">
        <v>35.47</v>
      </c>
      <c r="D198" s="68">
        <v>33.71</v>
      </c>
      <c r="E198" s="68">
        <v>32.67</v>
      </c>
      <c r="F198" s="68">
        <v>30.34</v>
      </c>
      <c r="G198" s="68">
        <v>32.729999999999997</v>
      </c>
      <c r="H198" s="68">
        <v>30.17</v>
      </c>
      <c r="I198" s="68">
        <v>37.090000000000003</v>
      </c>
      <c r="J198" s="68">
        <v>30.35</v>
      </c>
      <c r="K198" s="68">
        <v>37.200000000000003</v>
      </c>
      <c r="L198" s="68">
        <v>30.36</v>
      </c>
      <c r="M198" s="68">
        <v>35.909999999999997</v>
      </c>
      <c r="N198" s="75">
        <v>29.23</v>
      </c>
      <c r="P198" s="67">
        <v>102.467</v>
      </c>
      <c r="Q198" s="68">
        <v>102.467</v>
      </c>
      <c r="R198" s="68">
        <v>120.28100000000001</v>
      </c>
      <c r="S198" s="68">
        <v>102.467</v>
      </c>
      <c r="T198" s="68">
        <v>64.221999999999994</v>
      </c>
      <c r="U198" s="68">
        <v>70.870999999999995</v>
      </c>
      <c r="V198" s="68">
        <v>59.311</v>
      </c>
      <c r="W198" s="68">
        <v>18.548999999999999</v>
      </c>
      <c r="X198" s="68">
        <v>18.548999999999999</v>
      </c>
      <c r="Y198" s="75">
        <v>61.927999999999997</v>
      </c>
      <c r="AA198" s="67">
        <v>5.24</v>
      </c>
      <c r="AB198" s="68">
        <v>4.41</v>
      </c>
      <c r="AC198" s="68">
        <v>4.21</v>
      </c>
      <c r="AD198" s="68">
        <v>4.74</v>
      </c>
      <c r="AE198" s="68">
        <v>5.16</v>
      </c>
      <c r="AF198" s="68">
        <v>4.72</v>
      </c>
      <c r="AG198" s="68">
        <v>0.37471382932290448</v>
      </c>
      <c r="AI198" s="69">
        <f ca="1">VLOOKUP($A198,'Y2020H2 Annual_Prices-Nominal'!$A$4:$AM$33,28,0)</f>
        <v>4.2233333333333336</v>
      </c>
      <c r="AK198" s="70">
        <v>0</v>
      </c>
      <c r="AL198" s="71">
        <v>0</v>
      </c>
      <c r="AM198" s="72">
        <v>0</v>
      </c>
      <c r="AN198" s="73">
        <v>0</v>
      </c>
      <c r="AO198" s="74">
        <v>0</v>
      </c>
      <c r="AP198" s="75">
        <f ca="1">VLOOKUP($A198,'Y2020H2 Annual_Prices-Nominal'!$A$4:$AM$33,33,0)</f>
        <v>0</v>
      </c>
      <c r="AR198" s="67">
        <f t="shared" si="24"/>
        <v>8.0430839002267565</v>
      </c>
      <c r="AS198" s="68">
        <f t="shared" si="25"/>
        <v>6.921610169491526</v>
      </c>
      <c r="AT198" s="68">
        <f t="shared" si="26"/>
        <v>6.9343220338983045</v>
      </c>
      <c r="AU198" s="68">
        <f t="shared" si="27"/>
        <v>7.1879844961240318</v>
      </c>
      <c r="AV198" s="68">
        <f t="shared" si="28"/>
        <v>7.2093023255813957</v>
      </c>
      <c r="AW198" s="75">
        <f t="shared" si="29"/>
        <v>7.5759493670886062</v>
      </c>
      <c r="AY198" s="97">
        <v>259.48917455172989</v>
      </c>
      <c r="AZ198" s="75">
        <v>176.76</v>
      </c>
      <c r="BB198" s="69">
        <f ca="1">VLOOKUP($A198,'Y2020H2 Annual_Prices-Nominal'!$A$4:$AZ$33,41,0)</f>
        <v>8.7356245173911908</v>
      </c>
      <c r="BD198" s="76">
        <f>VLOOKUP($A198,GDP!$A$8:$D$42,3,0)</f>
        <v>2.2220668572833776E-2</v>
      </c>
    </row>
    <row r="199" spans="1:56" ht="15" x14ac:dyDescent="0.25">
      <c r="A199" s="42">
        <f t="shared" si="30"/>
        <v>2037</v>
      </c>
      <c r="B199" s="63">
        <f t="shared" si="31"/>
        <v>50131</v>
      </c>
      <c r="C199" s="67">
        <v>32.82</v>
      </c>
      <c r="D199" s="68">
        <v>31.06</v>
      </c>
      <c r="E199" s="68">
        <v>31.53</v>
      </c>
      <c r="F199" s="68">
        <v>28.93</v>
      </c>
      <c r="G199" s="68">
        <v>31.67</v>
      </c>
      <c r="H199" s="68">
        <v>28.75</v>
      </c>
      <c r="I199" s="68">
        <v>34.979999999999997</v>
      </c>
      <c r="J199" s="68">
        <v>27.25</v>
      </c>
      <c r="K199" s="68">
        <v>35.409999999999997</v>
      </c>
      <c r="L199" s="68">
        <v>27.36</v>
      </c>
      <c r="M199" s="68">
        <v>33.82</v>
      </c>
      <c r="N199" s="75">
        <v>26.16</v>
      </c>
      <c r="P199" s="67">
        <v>102.745</v>
      </c>
      <c r="Q199" s="68">
        <v>102.745</v>
      </c>
      <c r="R199" s="68">
        <v>120.60299999999999</v>
      </c>
      <c r="S199" s="68">
        <v>102.745</v>
      </c>
      <c r="T199" s="68">
        <v>64.313000000000002</v>
      </c>
      <c r="U199" s="68">
        <v>70.998000000000005</v>
      </c>
      <c r="V199" s="68">
        <v>59.426000000000002</v>
      </c>
      <c r="W199" s="68">
        <v>18.594999999999999</v>
      </c>
      <c r="X199" s="68">
        <v>18.594999999999999</v>
      </c>
      <c r="Y199" s="75">
        <v>62.058999999999997</v>
      </c>
      <c r="AA199" s="67">
        <v>4.96</v>
      </c>
      <c r="AB199" s="68">
        <v>4.29</v>
      </c>
      <c r="AC199" s="68">
        <v>4.1100000000000003</v>
      </c>
      <c r="AD199" s="68">
        <v>4.54</v>
      </c>
      <c r="AE199" s="68">
        <v>4.84</v>
      </c>
      <c r="AF199" s="68">
        <v>4.3899999999999997</v>
      </c>
      <c r="AG199" s="68">
        <v>0.37471382932290448</v>
      </c>
      <c r="AI199" s="69">
        <f ca="1">VLOOKUP($A199,'Y2020H2 Annual_Prices-Nominal'!$A$4:$AM$33,28,0)</f>
        <v>4.2233333333333336</v>
      </c>
      <c r="AK199" s="70">
        <v>0</v>
      </c>
      <c r="AL199" s="71">
        <v>0</v>
      </c>
      <c r="AM199" s="72">
        <v>0</v>
      </c>
      <c r="AN199" s="73">
        <v>0</v>
      </c>
      <c r="AO199" s="74">
        <v>0</v>
      </c>
      <c r="AP199" s="75">
        <f ca="1">VLOOKUP($A199,'Y2020H2 Annual_Prices-Nominal'!$A$4:$AM$33,33,0)</f>
        <v>0</v>
      </c>
      <c r="AR199" s="67">
        <f t="shared" si="24"/>
        <v>7.65034965034965</v>
      </c>
      <c r="AS199" s="68">
        <f t="shared" si="25"/>
        <v>7.1822323462414586</v>
      </c>
      <c r="AT199" s="68">
        <f t="shared" si="26"/>
        <v>7.2141230068337139</v>
      </c>
      <c r="AU199" s="68">
        <f t="shared" si="27"/>
        <v>7.2272727272727266</v>
      </c>
      <c r="AV199" s="68">
        <f t="shared" si="28"/>
        <v>7.3161157024793386</v>
      </c>
      <c r="AW199" s="75">
        <f t="shared" si="29"/>
        <v>7.4493392070484585</v>
      </c>
      <c r="AY199" s="97">
        <v>259.48917455172989</v>
      </c>
      <c r="AZ199" s="75">
        <v>176.76</v>
      </c>
      <c r="BB199" s="69">
        <f ca="1">VLOOKUP($A199,'Y2020H2 Annual_Prices-Nominal'!$A$4:$AZ$33,41,0)</f>
        <v>8.7356245173911908</v>
      </c>
      <c r="BD199" s="76">
        <f>VLOOKUP($A199,GDP!$A$8:$D$42,3,0)</f>
        <v>2.2220668572833776E-2</v>
      </c>
    </row>
    <row r="200" spans="1:56" ht="15" x14ac:dyDescent="0.25">
      <c r="A200" s="42">
        <f t="shared" si="30"/>
        <v>2037</v>
      </c>
      <c r="B200" s="63">
        <f t="shared" si="31"/>
        <v>50161</v>
      </c>
      <c r="C200" s="67">
        <v>34.450000000000003</v>
      </c>
      <c r="D200" s="68">
        <v>31.13</v>
      </c>
      <c r="E200" s="68">
        <v>34.51</v>
      </c>
      <c r="F200" s="68">
        <v>30.6</v>
      </c>
      <c r="G200" s="68">
        <v>34.67</v>
      </c>
      <c r="H200" s="68">
        <v>30.62</v>
      </c>
      <c r="I200" s="68">
        <v>38.06</v>
      </c>
      <c r="J200" s="68">
        <v>31.4</v>
      </c>
      <c r="K200" s="68">
        <v>38.770000000000003</v>
      </c>
      <c r="L200" s="68">
        <v>31.73</v>
      </c>
      <c r="M200" s="68">
        <v>37.479999999999997</v>
      </c>
      <c r="N200" s="75">
        <v>30.51</v>
      </c>
      <c r="P200" s="67">
        <v>103.024</v>
      </c>
      <c r="Q200" s="68">
        <v>103.024</v>
      </c>
      <c r="R200" s="68">
        <v>120.926</v>
      </c>
      <c r="S200" s="68">
        <v>103.024</v>
      </c>
      <c r="T200" s="68">
        <v>64.403999999999996</v>
      </c>
      <c r="U200" s="68">
        <v>71.125</v>
      </c>
      <c r="V200" s="68">
        <v>59.540999999999997</v>
      </c>
      <c r="W200" s="68">
        <v>18.640999999999998</v>
      </c>
      <c r="X200" s="68">
        <v>18.640999999999998</v>
      </c>
      <c r="Y200" s="75">
        <v>62.191000000000003</v>
      </c>
      <c r="AA200" s="67">
        <v>4.88</v>
      </c>
      <c r="AB200" s="68">
        <v>4.1399999999999997</v>
      </c>
      <c r="AC200" s="68">
        <v>3.96</v>
      </c>
      <c r="AD200" s="68">
        <v>4.3899999999999997</v>
      </c>
      <c r="AE200" s="68">
        <v>4.79</v>
      </c>
      <c r="AF200" s="68">
        <v>4.22</v>
      </c>
      <c r="AG200" s="68">
        <v>0.37471382932290448</v>
      </c>
      <c r="AI200" s="69">
        <f ca="1">VLOOKUP($A200,'Y2020H2 Annual_Prices-Nominal'!$A$4:$AM$33,28,0)</f>
        <v>4.2233333333333336</v>
      </c>
      <c r="AK200" s="70">
        <v>0</v>
      </c>
      <c r="AL200" s="71">
        <v>0</v>
      </c>
      <c r="AM200" s="72">
        <v>0</v>
      </c>
      <c r="AN200" s="73">
        <v>0</v>
      </c>
      <c r="AO200" s="74">
        <v>0</v>
      </c>
      <c r="AP200" s="75">
        <f ca="1">VLOOKUP($A200,'Y2020H2 Annual_Prices-Nominal'!$A$4:$AM$33,33,0)</f>
        <v>0</v>
      </c>
      <c r="AR200" s="67">
        <f t="shared" si="24"/>
        <v>8.3212560386473449</v>
      </c>
      <c r="AS200" s="68">
        <f t="shared" si="25"/>
        <v>8.1777251184834121</v>
      </c>
      <c r="AT200" s="68">
        <f t="shared" si="26"/>
        <v>8.2156398104265413</v>
      </c>
      <c r="AU200" s="68">
        <f t="shared" si="27"/>
        <v>7.9457202505219211</v>
      </c>
      <c r="AV200" s="68">
        <f t="shared" si="28"/>
        <v>8.0939457202505221</v>
      </c>
      <c r="AW200" s="75">
        <f t="shared" si="29"/>
        <v>8.5375854214123006</v>
      </c>
      <c r="AY200" s="97">
        <v>259.48917455172989</v>
      </c>
      <c r="AZ200" s="75">
        <v>176.76</v>
      </c>
      <c r="BB200" s="69">
        <f ca="1">VLOOKUP($A200,'Y2020H2 Annual_Prices-Nominal'!$A$4:$AZ$33,41,0)</f>
        <v>8.7356245173911908</v>
      </c>
      <c r="BD200" s="76">
        <f>VLOOKUP($A200,GDP!$A$8:$D$42,3,0)</f>
        <v>2.2220668572833776E-2</v>
      </c>
    </row>
    <row r="201" spans="1:56" ht="15" x14ac:dyDescent="0.25">
      <c r="A201" s="42">
        <f t="shared" si="30"/>
        <v>2037</v>
      </c>
      <c r="B201" s="63">
        <f t="shared" si="31"/>
        <v>50192</v>
      </c>
      <c r="C201" s="67">
        <v>39.18</v>
      </c>
      <c r="D201" s="68">
        <v>32.47</v>
      </c>
      <c r="E201" s="68">
        <v>38.67</v>
      </c>
      <c r="F201" s="68">
        <v>31.66</v>
      </c>
      <c r="G201" s="68">
        <v>39.32</v>
      </c>
      <c r="H201" s="68">
        <v>32.03</v>
      </c>
      <c r="I201" s="68">
        <v>43.8</v>
      </c>
      <c r="J201" s="68">
        <v>34.22</v>
      </c>
      <c r="K201" s="68">
        <v>44.44</v>
      </c>
      <c r="L201" s="68">
        <v>34.35</v>
      </c>
      <c r="M201" s="68">
        <v>43.24</v>
      </c>
      <c r="N201" s="75">
        <v>33.18</v>
      </c>
      <c r="P201" s="67">
        <v>103.302867292445</v>
      </c>
      <c r="Q201" s="68">
        <v>103.302867292445</v>
      </c>
      <c r="R201" s="68">
        <v>121.250235008196</v>
      </c>
      <c r="S201" s="68">
        <v>103.302867292445</v>
      </c>
      <c r="T201" s="68">
        <v>64.493501265086607</v>
      </c>
      <c r="U201" s="68">
        <v>71.252678665074399</v>
      </c>
      <c r="V201" s="68">
        <v>59.656879709878801</v>
      </c>
      <c r="W201" s="68">
        <v>18.686165360271399</v>
      </c>
      <c r="X201" s="68">
        <v>18.686165360271399</v>
      </c>
      <c r="Y201" s="75">
        <v>62.324011946926902</v>
      </c>
      <c r="AA201" s="67">
        <v>4.8899999999999997</v>
      </c>
      <c r="AB201" s="68">
        <v>4.03</v>
      </c>
      <c r="AC201" s="68">
        <v>3.85</v>
      </c>
      <c r="AD201" s="68">
        <v>4.28</v>
      </c>
      <c r="AE201" s="68">
        <v>4.8600000000000003</v>
      </c>
      <c r="AF201" s="68">
        <v>4.2</v>
      </c>
      <c r="AG201" s="68">
        <v>0.37471382932290448</v>
      </c>
      <c r="AI201" s="69">
        <f ca="1">VLOOKUP($A201,'Y2020H2 Annual_Prices-Nominal'!$A$4:$AM$33,28,0)</f>
        <v>4.2233333333333336</v>
      </c>
      <c r="AK201" s="70">
        <v>0</v>
      </c>
      <c r="AL201" s="71">
        <v>0</v>
      </c>
      <c r="AM201" s="72">
        <v>0</v>
      </c>
      <c r="AN201" s="73">
        <v>0</v>
      </c>
      <c r="AO201" s="74">
        <v>0</v>
      </c>
      <c r="AP201" s="75">
        <f ca="1">VLOOKUP($A201,'Y2020H2 Annual_Prices-Nominal'!$A$4:$AM$33,33,0)</f>
        <v>0</v>
      </c>
      <c r="AR201" s="67">
        <f t="shared" si="24"/>
        <v>9.7220843672456567</v>
      </c>
      <c r="AS201" s="68">
        <f t="shared" si="25"/>
        <v>9.2071428571428573</v>
      </c>
      <c r="AT201" s="68">
        <f t="shared" si="26"/>
        <v>9.3619047619047624</v>
      </c>
      <c r="AU201" s="68">
        <f t="shared" si="27"/>
        <v>9.0123456790123448</v>
      </c>
      <c r="AV201" s="68">
        <f t="shared" si="28"/>
        <v>9.1440329218106982</v>
      </c>
      <c r="AW201" s="75">
        <f t="shared" si="29"/>
        <v>10.102803738317757</v>
      </c>
      <c r="AY201" s="97">
        <v>259.48917455172989</v>
      </c>
      <c r="AZ201" s="75">
        <v>176.76</v>
      </c>
      <c r="BB201" s="69">
        <f ca="1">VLOOKUP($A201,'Y2020H2 Annual_Prices-Nominal'!$A$4:$AZ$33,41,0)</f>
        <v>8.7356245173911908</v>
      </c>
      <c r="BD201" s="76">
        <f>VLOOKUP($A201,GDP!$A$8:$D$42,3,0)</f>
        <v>2.2220668572833776E-2</v>
      </c>
    </row>
    <row r="202" spans="1:56" ht="15" x14ac:dyDescent="0.25">
      <c r="A202" s="42">
        <f t="shared" si="30"/>
        <v>2037</v>
      </c>
      <c r="B202" s="63">
        <f t="shared" si="31"/>
        <v>50222</v>
      </c>
      <c r="C202" s="67">
        <v>47.86</v>
      </c>
      <c r="D202" s="68">
        <v>36.49</v>
      </c>
      <c r="E202" s="68">
        <v>48.34</v>
      </c>
      <c r="F202" s="68">
        <v>37.32</v>
      </c>
      <c r="G202" s="68">
        <v>48.73</v>
      </c>
      <c r="H202" s="68">
        <v>37.67</v>
      </c>
      <c r="I202" s="68">
        <v>67.680000000000007</v>
      </c>
      <c r="J202" s="68">
        <v>38.380000000000003</v>
      </c>
      <c r="K202" s="68">
        <v>68.08</v>
      </c>
      <c r="L202" s="68">
        <v>38.65</v>
      </c>
      <c r="M202" s="68">
        <v>68.44</v>
      </c>
      <c r="N202" s="75">
        <v>37.799999999999997</v>
      </c>
      <c r="P202" s="67">
        <v>103.58199999999999</v>
      </c>
      <c r="Q202" s="68">
        <v>103.58199999999999</v>
      </c>
      <c r="R202" s="68">
        <v>121.57299999999999</v>
      </c>
      <c r="S202" s="68">
        <v>103.58199999999999</v>
      </c>
      <c r="T202" s="68">
        <v>64.578000000000003</v>
      </c>
      <c r="U202" s="68">
        <v>71.358999999999995</v>
      </c>
      <c r="V202" s="68">
        <v>59.750999999999998</v>
      </c>
      <c r="W202" s="68">
        <v>18.731000000000002</v>
      </c>
      <c r="X202" s="68">
        <v>18.731000000000002</v>
      </c>
      <c r="Y202" s="75">
        <v>62.459000000000003</v>
      </c>
      <c r="AA202" s="67">
        <v>5</v>
      </c>
      <c r="AB202" s="68">
        <v>4.28</v>
      </c>
      <c r="AC202" s="68">
        <v>4.09</v>
      </c>
      <c r="AD202" s="68">
        <v>4.53</v>
      </c>
      <c r="AE202" s="68">
        <v>4.99</v>
      </c>
      <c r="AF202" s="68">
        <v>4.32</v>
      </c>
      <c r="AG202" s="68">
        <v>0.37471382932290448</v>
      </c>
      <c r="AI202" s="69">
        <f ca="1">VLOOKUP($A202,'Y2020H2 Annual_Prices-Nominal'!$A$4:$AM$33,28,0)</f>
        <v>4.2233333333333336</v>
      </c>
      <c r="AK202" s="70">
        <v>0</v>
      </c>
      <c r="AL202" s="71">
        <v>0</v>
      </c>
      <c r="AM202" s="72">
        <v>0</v>
      </c>
      <c r="AN202" s="73">
        <v>0</v>
      </c>
      <c r="AO202" s="74">
        <v>0</v>
      </c>
      <c r="AP202" s="75">
        <f ca="1">VLOOKUP($A202,'Y2020H2 Annual_Prices-Nominal'!$A$4:$AM$33,33,0)</f>
        <v>0</v>
      </c>
      <c r="AR202" s="67">
        <f t="shared" si="24"/>
        <v>11.182242990654204</v>
      </c>
      <c r="AS202" s="68">
        <f t="shared" si="25"/>
        <v>11.189814814814815</v>
      </c>
      <c r="AT202" s="68">
        <f t="shared" si="26"/>
        <v>11.280092592592592</v>
      </c>
      <c r="AU202" s="68">
        <f t="shared" si="27"/>
        <v>13.563126252505011</v>
      </c>
      <c r="AV202" s="68">
        <f t="shared" si="28"/>
        <v>13.643286573146291</v>
      </c>
      <c r="AW202" s="75">
        <f t="shared" si="29"/>
        <v>15.108167770419424</v>
      </c>
      <c r="AY202" s="97">
        <v>259.48917455172989</v>
      </c>
      <c r="AZ202" s="75">
        <v>176.76</v>
      </c>
      <c r="BB202" s="69">
        <f ca="1">VLOOKUP($A202,'Y2020H2 Annual_Prices-Nominal'!$A$4:$AZ$33,41,0)</f>
        <v>8.7356245173911908</v>
      </c>
      <c r="BD202" s="76">
        <f>VLOOKUP($A202,GDP!$A$8:$D$42,3,0)</f>
        <v>2.2220668572833776E-2</v>
      </c>
    </row>
    <row r="203" spans="1:56" ht="15" x14ac:dyDescent="0.25">
      <c r="A203" s="42">
        <f t="shared" si="30"/>
        <v>2037</v>
      </c>
      <c r="B203" s="63">
        <f t="shared" si="31"/>
        <v>50253</v>
      </c>
      <c r="C203" s="67">
        <v>43.43</v>
      </c>
      <c r="D203" s="68">
        <v>34.56</v>
      </c>
      <c r="E203" s="68">
        <v>44.48</v>
      </c>
      <c r="F203" s="68">
        <v>34.880000000000003</v>
      </c>
      <c r="G203" s="68">
        <v>44.63</v>
      </c>
      <c r="H203" s="68">
        <v>35</v>
      </c>
      <c r="I203" s="68">
        <v>54.79</v>
      </c>
      <c r="J203" s="68">
        <v>36.200000000000003</v>
      </c>
      <c r="K203" s="68">
        <v>55.87</v>
      </c>
      <c r="L203" s="68">
        <v>36.729999999999997</v>
      </c>
      <c r="M203" s="68">
        <v>55.04</v>
      </c>
      <c r="N203" s="75">
        <v>35.5</v>
      </c>
      <c r="P203" s="67">
        <v>103.86199999999999</v>
      </c>
      <c r="Q203" s="68">
        <v>103.86199999999999</v>
      </c>
      <c r="R203" s="68">
        <v>121.896</v>
      </c>
      <c r="S203" s="68">
        <v>103.86199999999999</v>
      </c>
      <c r="T203" s="68">
        <v>64.662999999999997</v>
      </c>
      <c r="U203" s="68">
        <v>71.465000000000003</v>
      </c>
      <c r="V203" s="68">
        <v>59.844999999999999</v>
      </c>
      <c r="W203" s="68">
        <v>18.776</v>
      </c>
      <c r="X203" s="68">
        <v>18.776</v>
      </c>
      <c r="Y203" s="75">
        <v>62.594999999999999</v>
      </c>
      <c r="AA203" s="67">
        <v>4.99</v>
      </c>
      <c r="AB203" s="68">
        <v>4.1900000000000004</v>
      </c>
      <c r="AC203" s="68">
        <v>4</v>
      </c>
      <c r="AD203" s="68">
        <v>4.43</v>
      </c>
      <c r="AE203" s="68">
        <v>4.97</v>
      </c>
      <c r="AF203" s="68">
        <v>4.3499999999999996</v>
      </c>
      <c r="AG203" s="68">
        <v>0.37471382932290448</v>
      </c>
      <c r="AI203" s="69">
        <f ca="1">VLOOKUP($A203,'Y2020H2 Annual_Prices-Nominal'!$A$4:$AM$33,28,0)</f>
        <v>4.2233333333333336</v>
      </c>
      <c r="AK203" s="70">
        <v>0</v>
      </c>
      <c r="AL203" s="71">
        <v>0</v>
      </c>
      <c r="AM203" s="72">
        <v>0</v>
      </c>
      <c r="AN203" s="73">
        <v>0</v>
      </c>
      <c r="AO203" s="74">
        <v>0</v>
      </c>
      <c r="AP203" s="75">
        <f ca="1">VLOOKUP($A203,'Y2020H2 Annual_Prices-Nominal'!$A$4:$AM$33,33,0)</f>
        <v>0</v>
      </c>
      <c r="AR203" s="67">
        <f t="shared" si="24"/>
        <v>10.365155131264915</v>
      </c>
      <c r="AS203" s="68">
        <f t="shared" si="25"/>
        <v>10.225287356321839</v>
      </c>
      <c r="AT203" s="68">
        <f t="shared" si="26"/>
        <v>10.25977011494253</v>
      </c>
      <c r="AU203" s="68">
        <f t="shared" si="27"/>
        <v>11.024144869215291</v>
      </c>
      <c r="AV203" s="68">
        <f t="shared" si="28"/>
        <v>11.241448692152918</v>
      </c>
      <c r="AW203" s="75">
        <f t="shared" si="29"/>
        <v>12.424379232505643</v>
      </c>
      <c r="AY203" s="97">
        <v>259.48917455172989</v>
      </c>
      <c r="AZ203" s="75">
        <v>176.76</v>
      </c>
      <c r="BB203" s="69">
        <f ca="1">VLOOKUP($A203,'Y2020H2 Annual_Prices-Nominal'!$A$4:$AZ$33,41,0)</f>
        <v>8.7356245173911908</v>
      </c>
      <c r="BD203" s="76">
        <f>VLOOKUP($A203,GDP!$A$8:$D$42,3,0)</f>
        <v>2.2220668572833776E-2</v>
      </c>
    </row>
    <row r="204" spans="1:56" ht="15" x14ac:dyDescent="0.25">
      <c r="A204" s="42">
        <f t="shared" si="30"/>
        <v>2037</v>
      </c>
      <c r="B204" s="63">
        <f t="shared" si="31"/>
        <v>50284</v>
      </c>
      <c r="C204" s="67">
        <v>36.74</v>
      </c>
      <c r="D204" s="68">
        <v>31.23</v>
      </c>
      <c r="E204" s="68">
        <v>37.270000000000003</v>
      </c>
      <c r="F204" s="68">
        <v>31.55</v>
      </c>
      <c r="G204" s="68">
        <v>37.46</v>
      </c>
      <c r="H204" s="68">
        <v>31.61</v>
      </c>
      <c r="I204" s="68">
        <v>39.79</v>
      </c>
      <c r="J204" s="68">
        <v>32.49</v>
      </c>
      <c r="K204" s="68">
        <v>41.01</v>
      </c>
      <c r="L204" s="68">
        <v>33.6</v>
      </c>
      <c r="M204" s="68">
        <v>40.21</v>
      </c>
      <c r="N204" s="75">
        <v>32.520000000000003</v>
      </c>
      <c r="P204" s="67">
        <v>104.143</v>
      </c>
      <c r="Q204" s="68">
        <v>104.143</v>
      </c>
      <c r="R204" s="68">
        <v>122.22</v>
      </c>
      <c r="S204" s="68">
        <v>104.143</v>
      </c>
      <c r="T204" s="68">
        <v>64.748000000000005</v>
      </c>
      <c r="U204" s="68">
        <v>71.570999999999998</v>
      </c>
      <c r="V204" s="68">
        <v>59.939</v>
      </c>
      <c r="W204" s="68">
        <v>18.821000000000002</v>
      </c>
      <c r="X204" s="68">
        <v>18.821000000000002</v>
      </c>
      <c r="Y204" s="75">
        <v>62.731000000000002</v>
      </c>
      <c r="AA204" s="67">
        <v>4.92</v>
      </c>
      <c r="AB204" s="68">
        <v>3.93</v>
      </c>
      <c r="AC204" s="68">
        <v>3.76</v>
      </c>
      <c r="AD204" s="68">
        <v>4.17</v>
      </c>
      <c r="AE204" s="68">
        <v>4.87</v>
      </c>
      <c r="AF204" s="68">
        <v>4.26</v>
      </c>
      <c r="AG204" s="68">
        <v>0.37471382932290448</v>
      </c>
      <c r="AI204" s="69">
        <f ca="1">VLOOKUP($A204,'Y2020H2 Annual_Prices-Nominal'!$A$4:$AM$33,28,0)</f>
        <v>4.2233333333333336</v>
      </c>
      <c r="AK204" s="70">
        <v>0</v>
      </c>
      <c r="AL204" s="71">
        <v>0</v>
      </c>
      <c r="AM204" s="72">
        <v>0</v>
      </c>
      <c r="AN204" s="73">
        <v>0</v>
      </c>
      <c r="AO204" s="74">
        <v>0</v>
      </c>
      <c r="AP204" s="75">
        <f ca="1">VLOOKUP($A204,'Y2020H2 Annual_Prices-Nominal'!$A$4:$AM$33,33,0)</f>
        <v>0</v>
      </c>
      <c r="AR204" s="67">
        <f t="shared" si="24"/>
        <v>9.3486005089058519</v>
      </c>
      <c r="AS204" s="68">
        <f t="shared" si="25"/>
        <v>8.7488262910798138</v>
      </c>
      <c r="AT204" s="68">
        <f t="shared" si="26"/>
        <v>8.7934272300469498</v>
      </c>
      <c r="AU204" s="68">
        <f t="shared" si="27"/>
        <v>8.1704312114989737</v>
      </c>
      <c r="AV204" s="68">
        <f t="shared" si="28"/>
        <v>8.4209445585215601</v>
      </c>
      <c r="AW204" s="75">
        <f t="shared" si="29"/>
        <v>9.6426858513189444</v>
      </c>
      <c r="AY204" s="97">
        <v>259.48917455172989</v>
      </c>
      <c r="AZ204" s="75">
        <v>176.76</v>
      </c>
      <c r="BB204" s="69">
        <f ca="1">VLOOKUP($A204,'Y2020H2 Annual_Prices-Nominal'!$A$4:$AZ$33,41,0)</f>
        <v>8.7356245173911908</v>
      </c>
      <c r="BD204" s="76">
        <f>VLOOKUP($A204,GDP!$A$8:$D$42,3,0)</f>
        <v>2.2220668572833776E-2</v>
      </c>
    </row>
    <row r="205" spans="1:56" ht="15" x14ac:dyDescent="0.25">
      <c r="A205" s="42">
        <f t="shared" si="30"/>
        <v>2037</v>
      </c>
      <c r="B205" s="63">
        <f t="shared" si="31"/>
        <v>50314</v>
      </c>
      <c r="C205" s="67">
        <v>32.869999999999997</v>
      </c>
      <c r="D205" s="68">
        <v>30.71</v>
      </c>
      <c r="E205" s="68">
        <v>31.84</v>
      </c>
      <c r="F205" s="68">
        <v>28.9</v>
      </c>
      <c r="G205" s="68">
        <v>32.01</v>
      </c>
      <c r="H205" s="68">
        <v>28.95</v>
      </c>
      <c r="I205" s="68">
        <v>36.9</v>
      </c>
      <c r="J205" s="68">
        <v>29.84</v>
      </c>
      <c r="K205" s="68">
        <v>37.15</v>
      </c>
      <c r="L205" s="68">
        <v>29.93</v>
      </c>
      <c r="M205" s="68">
        <v>35.74</v>
      </c>
      <c r="N205" s="75">
        <v>28.73</v>
      </c>
      <c r="P205" s="67">
        <v>104.42400000000001</v>
      </c>
      <c r="Q205" s="68">
        <v>104.42400000000001</v>
      </c>
      <c r="R205" s="68">
        <v>122.545</v>
      </c>
      <c r="S205" s="68">
        <v>104.42400000000001</v>
      </c>
      <c r="T205" s="68">
        <v>64.832999999999998</v>
      </c>
      <c r="U205" s="68">
        <v>71.677000000000007</v>
      </c>
      <c r="V205" s="68">
        <v>60.033000000000001</v>
      </c>
      <c r="W205" s="68">
        <v>18.866</v>
      </c>
      <c r="X205" s="68">
        <v>18.866</v>
      </c>
      <c r="Y205" s="75">
        <v>62.866999999999997</v>
      </c>
      <c r="AA205" s="67">
        <v>4.99</v>
      </c>
      <c r="AB205" s="68">
        <v>4.13</v>
      </c>
      <c r="AC205" s="68">
        <v>3.96</v>
      </c>
      <c r="AD205" s="68">
        <v>4.38</v>
      </c>
      <c r="AE205" s="68">
        <v>4.96</v>
      </c>
      <c r="AF205" s="68">
        <v>4.3499999999999996</v>
      </c>
      <c r="AG205" s="68">
        <v>0.37471382932290448</v>
      </c>
      <c r="AI205" s="69">
        <f ca="1">VLOOKUP($A205,'Y2020H2 Annual_Prices-Nominal'!$A$4:$AM$33,28,0)</f>
        <v>4.2233333333333336</v>
      </c>
      <c r="AK205" s="70">
        <v>0</v>
      </c>
      <c r="AL205" s="71">
        <v>0</v>
      </c>
      <c r="AM205" s="72">
        <v>0</v>
      </c>
      <c r="AN205" s="73">
        <v>0</v>
      </c>
      <c r="AO205" s="74">
        <v>0</v>
      </c>
      <c r="AP205" s="75">
        <f ca="1">VLOOKUP($A205,'Y2020H2 Annual_Prices-Nominal'!$A$4:$AM$33,33,0)</f>
        <v>0</v>
      </c>
      <c r="AR205" s="67">
        <f t="shared" si="24"/>
        <v>7.9588377723970938</v>
      </c>
      <c r="AS205" s="68">
        <f t="shared" si="25"/>
        <v>7.3195402298850585</v>
      </c>
      <c r="AT205" s="68">
        <f t="shared" si="26"/>
        <v>7.3586206896551722</v>
      </c>
      <c r="AU205" s="68">
        <f t="shared" si="27"/>
        <v>7.439516129032258</v>
      </c>
      <c r="AV205" s="68">
        <f t="shared" si="28"/>
        <v>7.4899193548387091</v>
      </c>
      <c r="AW205" s="75">
        <f t="shared" si="29"/>
        <v>8.1598173515981749</v>
      </c>
      <c r="AY205" s="97">
        <v>259.48917455172989</v>
      </c>
      <c r="AZ205" s="75">
        <v>176.76</v>
      </c>
      <c r="BB205" s="69">
        <f ca="1">VLOOKUP($A205,'Y2020H2 Annual_Prices-Nominal'!$A$4:$AZ$33,41,0)</f>
        <v>8.7356245173911908</v>
      </c>
      <c r="BD205" s="76">
        <f>VLOOKUP($A205,GDP!$A$8:$D$42,3,0)</f>
        <v>2.2220668572833776E-2</v>
      </c>
    </row>
    <row r="206" spans="1:56" ht="15" x14ac:dyDescent="0.25">
      <c r="A206" s="42">
        <f t="shared" si="30"/>
        <v>2037</v>
      </c>
      <c r="B206" s="63">
        <f t="shared" si="31"/>
        <v>50345</v>
      </c>
      <c r="C206" s="67">
        <v>37.03</v>
      </c>
      <c r="D206" s="68">
        <v>34.700000000000003</v>
      </c>
      <c r="E206" s="68">
        <v>35.93</v>
      </c>
      <c r="F206" s="68">
        <v>32.369999999999997</v>
      </c>
      <c r="G206" s="68">
        <v>36.22</v>
      </c>
      <c r="H206" s="68">
        <v>32.61</v>
      </c>
      <c r="I206" s="68">
        <v>37.92</v>
      </c>
      <c r="J206" s="68">
        <v>32.78</v>
      </c>
      <c r="K206" s="68">
        <v>38.4</v>
      </c>
      <c r="L206" s="68">
        <v>32.96</v>
      </c>
      <c r="M206" s="68">
        <v>37.18</v>
      </c>
      <c r="N206" s="75">
        <v>31.78</v>
      </c>
      <c r="P206" s="67">
        <v>104.706</v>
      </c>
      <c r="Q206" s="68">
        <v>104.706</v>
      </c>
      <c r="R206" s="68">
        <v>122.871</v>
      </c>
      <c r="S206" s="68">
        <v>104.706</v>
      </c>
      <c r="T206" s="68">
        <v>64.918000000000006</v>
      </c>
      <c r="U206" s="68">
        <v>71.784000000000006</v>
      </c>
      <c r="V206" s="68">
        <v>60.128</v>
      </c>
      <c r="W206" s="68">
        <v>18.911000000000001</v>
      </c>
      <c r="X206" s="68">
        <v>18.911000000000001</v>
      </c>
      <c r="Y206" s="75">
        <v>63.003</v>
      </c>
      <c r="AA206" s="67">
        <v>5.25</v>
      </c>
      <c r="AB206" s="68">
        <v>4.66</v>
      </c>
      <c r="AC206" s="68">
        <v>4.4400000000000004</v>
      </c>
      <c r="AD206" s="68">
        <v>4.99</v>
      </c>
      <c r="AE206" s="68">
        <v>5.21</v>
      </c>
      <c r="AF206" s="68">
        <v>4.7699999999999996</v>
      </c>
      <c r="AG206" s="68">
        <v>0.37471382932290448</v>
      </c>
      <c r="AI206" s="69">
        <f ca="1">VLOOKUP($A206,'Y2020H2 Annual_Prices-Nominal'!$A$4:$AM$33,28,0)</f>
        <v>4.2233333333333336</v>
      </c>
      <c r="AK206" s="70">
        <v>0</v>
      </c>
      <c r="AL206" s="71">
        <v>0</v>
      </c>
      <c r="AM206" s="72">
        <v>0</v>
      </c>
      <c r="AN206" s="73">
        <v>0</v>
      </c>
      <c r="AO206" s="74">
        <v>0</v>
      </c>
      <c r="AP206" s="75">
        <f ca="1">VLOOKUP($A206,'Y2020H2 Annual_Prices-Nominal'!$A$4:$AM$33,33,0)</f>
        <v>0</v>
      </c>
      <c r="AR206" s="67">
        <f t="shared" si="24"/>
        <v>7.9463519313304722</v>
      </c>
      <c r="AS206" s="68">
        <f t="shared" si="25"/>
        <v>7.5324947589098539</v>
      </c>
      <c r="AT206" s="68">
        <f t="shared" si="26"/>
        <v>7.5932914046121596</v>
      </c>
      <c r="AU206" s="68">
        <f t="shared" si="27"/>
        <v>7.2783109404990407</v>
      </c>
      <c r="AV206" s="68">
        <f t="shared" si="28"/>
        <v>7.3704414587332048</v>
      </c>
      <c r="AW206" s="75">
        <f t="shared" si="29"/>
        <v>7.4509018036072137</v>
      </c>
      <c r="AY206" s="97">
        <v>259.48917455172989</v>
      </c>
      <c r="AZ206" s="75">
        <v>176.76</v>
      </c>
      <c r="BB206" s="69">
        <f ca="1">VLOOKUP($A206,'Y2020H2 Annual_Prices-Nominal'!$A$4:$AZ$33,41,0)</f>
        <v>8.7356245173911908</v>
      </c>
      <c r="BD206" s="76">
        <f>VLOOKUP($A206,GDP!$A$8:$D$42,3,0)</f>
        <v>2.2220668572833776E-2</v>
      </c>
    </row>
    <row r="207" spans="1:56" ht="15" x14ac:dyDescent="0.25">
      <c r="A207" s="42">
        <f t="shared" si="30"/>
        <v>2037</v>
      </c>
      <c r="B207" s="63">
        <f t="shared" si="31"/>
        <v>50375</v>
      </c>
      <c r="C207" s="67">
        <v>40.590000000000003</v>
      </c>
      <c r="D207" s="68">
        <v>37.36</v>
      </c>
      <c r="E207" s="68">
        <v>37.44</v>
      </c>
      <c r="F207" s="68">
        <v>33.97</v>
      </c>
      <c r="G207" s="68">
        <v>37.799999999999997</v>
      </c>
      <c r="H207" s="68">
        <v>34.21</v>
      </c>
      <c r="I207" s="68">
        <v>39.090000000000003</v>
      </c>
      <c r="J207" s="68">
        <v>35.130000000000003</v>
      </c>
      <c r="K207" s="68">
        <v>39.380000000000003</v>
      </c>
      <c r="L207" s="68">
        <v>35.28</v>
      </c>
      <c r="M207" s="68">
        <v>38.26</v>
      </c>
      <c r="N207" s="75">
        <v>34.119999999999997</v>
      </c>
      <c r="P207" s="67">
        <v>104.989</v>
      </c>
      <c r="Q207" s="68">
        <v>104.989</v>
      </c>
      <c r="R207" s="68">
        <v>123.19799999999999</v>
      </c>
      <c r="S207" s="68">
        <v>104.989</v>
      </c>
      <c r="T207" s="68">
        <v>65.003</v>
      </c>
      <c r="U207" s="68">
        <v>71.891000000000005</v>
      </c>
      <c r="V207" s="68">
        <v>60.222999999999999</v>
      </c>
      <c r="W207" s="68">
        <v>18.956</v>
      </c>
      <c r="X207" s="68">
        <v>18.956</v>
      </c>
      <c r="Y207" s="75">
        <v>63.14</v>
      </c>
      <c r="AA207" s="67">
        <v>5.42</v>
      </c>
      <c r="AB207" s="68">
        <v>5.0999999999999996</v>
      </c>
      <c r="AC207" s="68">
        <v>4.78</v>
      </c>
      <c r="AD207" s="68">
        <v>5.44</v>
      </c>
      <c r="AE207" s="68">
        <v>5.4</v>
      </c>
      <c r="AF207" s="68">
        <v>4.92</v>
      </c>
      <c r="AG207" s="68">
        <v>0.37471382932290448</v>
      </c>
      <c r="AI207" s="69">
        <f ca="1">VLOOKUP($A207,'Y2020H2 Annual_Prices-Nominal'!$A$4:$AM$33,28,0)</f>
        <v>4.2233333333333336</v>
      </c>
      <c r="AK207" s="70">
        <v>0</v>
      </c>
      <c r="AL207" s="71">
        <v>0</v>
      </c>
      <c r="AM207" s="72">
        <v>0</v>
      </c>
      <c r="AN207" s="73">
        <v>0</v>
      </c>
      <c r="AO207" s="74">
        <v>0</v>
      </c>
      <c r="AP207" s="75">
        <f ca="1">VLOOKUP($A207,'Y2020H2 Annual_Prices-Nominal'!$A$4:$AM$33,33,0)</f>
        <v>0</v>
      </c>
      <c r="AR207" s="67">
        <f t="shared" si="24"/>
        <v>7.9588235294117657</v>
      </c>
      <c r="AS207" s="68">
        <f t="shared" si="25"/>
        <v>7.6097560975609753</v>
      </c>
      <c r="AT207" s="68">
        <f t="shared" si="26"/>
        <v>7.6829268292682924</v>
      </c>
      <c r="AU207" s="68">
        <f t="shared" si="27"/>
        <v>7.2388888888888889</v>
      </c>
      <c r="AV207" s="68">
        <f t="shared" si="28"/>
        <v>7.2925925925925927</v>
      </c>
      <c r="AW207" s="75">
        <f t="shared" si="29"/>
        <v>7.0330882352941169</v>
      </c>
      <c r="AY207" s="97">
        <v>259.48917455172989</v>
      </c>
      <c r="AZ207" s="75">
        <v>176.76</v>
      </c>
      <c r="BB207" s="69">
        <f ca="1">VLOOKUP($A207,'Y2020H2 Annual_Prices-Nominal'!$A$4:$AZ$33,41,0)</f>
        <v>8.7356245173911908</v>
      </c>
      <c r="BD207" s="76">
        <f>VLOOKUP($A207,GDP!$A$8:$D$42,3,0)</f>
        <v>2.2220668572833776E-2</v>
      </c>
    </row>
    <row r="208" spans="1:56" ht="15" x14ac:dyDescent="0.25">
      <c r="A208" s="42">
        <f t="shared" si="30"/>
        <v>2038</v>
      </c>
      <c r="B208" s="63">
        <f t="shared" si="31"/>
        <v>50406</v>
      </c>
      <c r="C208" s="67">
        <v>46.74</v>
      </c>
      <c r="D208" s="68">
        <v>41.19</v>
      </c>
      <c r="E208" s="68">
        <v>42.39</v>
      </c>
      <c r="F208" s="68">
        <v>37.18</v>
      </c>
      <c r="G208" s="68">
        <v>42.81</v>
      </c>
      <c r="H208" s="68">
        <v>37.53</v>
      </c>
      <c r="I208" s="68">
        <v>41.92</v>
      </c>
      <c r="J208" s="68">
        <v>36.79</v>
      </c>
      <c r="K208" s="68">
        <v>42.28</v>
      </c>
      <c r="L208" s="68">
        <v>36.840000000000003</v>
      </c>
      <c r="M208" s="68">
        <v>41.03</v>
      </c>
      <c r="N208" s="75">
        <v>35.65</v>
      </c>
      <c r="P208" s="67">
        <v>105.273</v>
      </c>
      <c r="Q208" s="68">
        <v>105.273</v>
      </c>
      <c r="R208" s="68">
        <v>123.526</v>
      </c>
      <c r="S208" s="68">
        <v>105.273</v>
      </c>
      <c r="T208" s="68">
        <v>65.087999999999994</v>
      </c>
      <c r="U208" s="68">
        <v>71.998000000000005</v>
      </c>
      <c r="V208" s="68">
        <v>60.317999999999998</v>
      </c>
      <c r="W208" s="68">
        <v>19.001000000000001</v>
      </c>
      <c r="X208" s="68">
        <v>19.001000000000001</v>
      </c>
      <c r="Y208" s="75">
        <v>63.277000000000001</v>
      </c>
      <c r="AA208" s="67">
        <v>5.79</v>
      </c>
      <c r="AB208" s="68">
        <v>5.37</v>
      </c>
      <c r="AC208" s="68">
        <v>4.9800000000000004</v>
      </c>
      <c r="AD208" s="68">
        <v>5.71</v>
      </c>
      <c r="AE208" s="68">
        <v>5.74</v>
      </c>
      <c r="AF208" s="68">
        <v>5.37</v>
      </c>
      <c r="AG208" s="68">
        <v>0.38193572389318858</v>
      </c>
      <c r="AI208" s="69">
        <f ca="1">VLOOKUP($A208,'Y2020H2 Annual_Prices-Nominal'!$A$4:$AM$33,28,0)</f>
        <v>4.3641666666666667</v>
      </c>
      <c r="AK208" s="70">
        <v>0</v>
      </c>
      <c r="AL208" s="71">
        <v>0</v>
      </c>
      <c r="AM208" s="72">
        <v>0</v>
      </c>
      <c r="AN208" s="73">
        <v>0</v>
      </c>
      <c r="AO208" s="74">
        <v>0</v>
      </c>
      <c r="AP208" s="75">
        <f ca="1">VLOOKUP($A208,'Y2020H2 Annual_Prices-Nominal'!$A$4:$AM$33,33,0)</f>
        <v>0</v>
      </c>
      <c r="AR208" s="67">
        <f t="shared" si="24"/>
        <v>8.7039106145251406</v>
      </c>
      <c r="AS208" s="68">
        <f t="shared" si="25"/>
        <v>7.8938547486033519</v>
      </c>
      <c r="AT208" s="68">
        <f t="shared" si="26"/>
        <v>7.9720670391061459</v>
      </c>
      <c r="AU208" s="68">
        <f t="shared" si="27"/>
        <v>7.3031358885017426</v>
      </c>
      <c r="AV208" s="68">
        <f t="shared" si="28"/>
        <v>7.3658536585365857</v>
      </c>
      <c r="AW208" s="75">
        <f t="shared" si="29"/>
        <v>7.1856392294220672</v>
      </c>
      <c r="AY208" s="97">
        <v>264.29698109234431</v>
      </c>
      <c r="AZ208" s="75">
        <v>197.85500000000002</v>
      </c>
      <c r="BB208" s="69">
        <f ca="1">VLOOKUP($A208,'Y2020H2 Annual_Prices-Nominal'!$A$4:$AZ$33,41,0)</f>
        <v>8.8133737622088919</v>
      </c>
      <c r="BD208" s="76">
        <f>VLOOKUP($A208,GDP!$A$8:$D$42,3,0)</f>
        <v>2.237913639032954E-2</v>
      </c>
    </row>
    <row r="209" spans="1:56" ht="15" x14ac:dyDescent="0.25">
      <c r="A209" s="42">
        <f t="shared" si="30"/>
        <v>2038</v>
      </c>
      <c r="B209" s="63">
        <f t="shared" si="31"/>
        <v>50437</v>
      </c>
      <c r="C209" s="67">
        <v>40.67</v>
      </c>
      <c r="D209" s="68">
        <v>38.81</v>
      </c>
      <c r="E209" s="68">
        <v>37.1</v>
      </c>
      <c r="F209" s="68">
        <v>34.97</v>
      </c>
      <c r="G209" s="68">
        <v>37.47</v>
      </c>
      <c r="H209" s="68">
        <v>35.299999999999997</v>
      </c>
      <c r="I209" s="68">
        <v>39.58</v>
      </c>
      <c r="J209" s="68">
        <v>34.53</v>
      </c>
      <c r="K209" s="68">
        <v>39.81</v>
      </c>
      <c r="L209" s="68">
        <v>34.57</v>
      </c>
      <c r="M209" s="68">
        <v>38.369999999999997</v>
      </c>
      <c r="N209" s="75">
        <v>33.36</v>
      </c>
      <c r="P209" s="67">
        <v>105.557</v>
      </c>
      <c r="Q209" s="68">
        <v>105.557</v>
      </c>
      <c r="R209" s="68">
        <v>123.855</v>
      </c>
      <c r="S209" s="68">
        <v>105.557</v>
      </c>
      <c r="T209" s="68">
        <v>65.174000000000007</v>
      </c>
      <c r="U209" s="68">
        <v>72.105000000000004</v>
      </c>
      <c r="V209" s="68">
        <v>60.412999999999997</v>
      </c>
      <c r="W209" s="68">
        <v>19.047000000000001</v>
      </c>
      <c r="X209" s="68">
        <v>19.047000000000001</v>
      </c>
      <c r="Y209" s="75">
        <v>63.414000000000001</v>
      </c>
      <c r="AA209" s="67">
        <v>5.68</v>
      </c>
      <c r="AB209" s="68">
        <v>5.12</v>
      </c>
      <c r="AC209" s="68">
        <v>4.83</v>
      </c>
      <c r="AD209" s="68">
        <v>5.46</v>
      </c>
      <c r="AE209" s="68">
        <v>5.67</v>
      </c>
      <c r="AF209" s="68">
        <v>5.16</v>
      </c>
      <c r="AG209" s="68">
        <v>0.38193572389318858</v>
      </c>
      <c r="AI209" s="69">
        <f ca="1">VLOOKUP($A209,'Y2020H2 Annual_Prices-Nominal'!$A$4:$AM$33,28,0)</f>
        <v>4.3641666666666667</v>
      </c>
      <c r="AK209" s="70">
        <v>0</v>
      </c>
      <c r="AL209" s="71">
        <v>0</v>
      </c>
      <c r="AM209" s="72">
        <v>0</v>
      </c>
      <c r="AN209" s="73">
        <v>0</v>
      </c>
      <c r="AO209" s="74">
        <v>0</v>
      </c>
      <c r="AP209" s="75">
        <f ca="1">VLOOKUP($A209,'Y2020H2 Annual_Prices-Nominal'!$A$4:$AM$33,33,0)</f>
        <v>0</v>
      </c>
      <c r="AR209" s="67">
        <f t="shared" si="24"/>
        <v>7.943359375</v>
      </c>
      <c r="AS209" s="68">
        <f t="shared" si="25"/>
        <v>7.1899224806201554</v>
      </c>
      <c r="AT209" s="68">
        <f t="shared" si="26"/>
        <v>7.2616279069767442</v>
      </c>
      <c r="AU209" s="68">
        <f t="shared" si="27"/>
        <v>6.9805996472663141</v>
      </c>
      <c r="AV209" s="68">
        <f t="shared" si="28"/>
        <v>7.0211640211640214</v>
      </c>
      <c r="AW209" s="75">
        <f t="shared" si="29"/>
        <v>7.0274725274725274</v>
      </c>
      <c r="AY209" s="97">
        <v>264.29698109234431</v>
      </c>
      <c r="AZ209" s="75">
        <v>197.85500000000002</v>
      </c>
      <c r="BB209" s="69">
        <f ca="1">VLOOKUP($A209,'Y2020H2 Annual_Prices-Nominal'!$A$4:$AZ$33,41,0)</f>
        <v>8.8133737622088919</v>
      </c>
      <c r="BD209" s="76">
        <f>VLOOKUP($A209,GDP!$A$8:$D$42,3,0)</f>
        <v>2.237913639032954E-2</v>
      </c>
    </row>
    <row r="210" spans="1:56" ht="15" x14ac:dyDescent="0.25">
      <c r="A210" s="42">
        <f t="shared" si="30"/>
        <v>2038</v>
      </c>
      <c r="B210" s="63">
        <f t="shared" si="31"/>
        <v>50465</v>
      </c>
      <c r="C210" s="67">
        <v>36.630000000000003</v>
      </c>
      <c r="D210" s="68">
        <v>34.82</v>
      </c>
      <c r="E210" s="68">
        <v>33.520000000000003</v>
      </c>
      <c r="F210" s="68">
        <v>31.21</v>
      </c>
      <c r="G210" s="68">
        <v>33.78</v>
      </c>
      <c r="H210" s="68">
        <v>31.27</v>
      </c>
      <c r="I210" s="68">
        <v>37.869999999999997</v>
      </c>
      <c r="J210" s="68">
        <v>31.86</v>
      </c>
      <c r="K210" s="68">
        <v>38.119999999999997</v>
      </c>
      <c r="L210" s="68">
        <v>31.92</v>
      </c>
      <c r="M210" s="68">
        <v>36.67</v>
      </c>
      <c r="N210" s="75">
        <v>30.71</v>
      </c>
      <c r="P210" s="67">
        <v>105.842</v>
      </c>
      <c r="Q210" s="68">
        <v>105.842</v>
      </c>
      <c r="R210" s="68">
        <v>124.185</v>
      </c>
      <c r="S210" s="68">
        <v>105.842</v>
      </c>
      <c r="T210" s="68">
        <v>65.260000000000005</v>
      </c>
      <c r="U210" s="68">
        <v>72.212000000000003</v>
      </c>
      <c r="V210" s="68">
        <v>60.508000000000003</v>
      </c>
      <c r="W210" s="68">
        <v>19.093</v>
      </c>
      <c r="X210" s="68">
        <v>19.093</v>
      </c>
      <c r="Y210" s="75">
        <v>63.552</v>
      </c>
      <c r="AA210" s="67">
        <v>5.4</v>
      </c>
      <c r="AB210" s="68">
        <v>4.5599999999999996</v>
      </c>
      <c r="AC210" s="68">
        <v>4.3499999999999996</v>
      </c>
      <c r="AD210" s="68">
        <v>4.8899999999999997</v>
      </c>
      <c r="AE210" s="68">
        <v>5.32</v>
      </c>
      <c r="AF210" s="68">
        <v>4.8600000000000003</v>
      </c>
      <c r="AG210" s="68">
        <v>0.38193572389318858</v>
      </c>
      <c r="AI210" s="69">
        <f ca="1">VLOOKUP($A210,'Y2020H2 Annual_Prices-Nominal'!$A$4:$AM$33,28,0)</f>
        <v>4.3641666666666667</v>
      </c>
      <c r="AK210" s="70">
        <v>0</v>
      </c>
      <c r="AL210" s="71">
        <v>0</v>
      </c>
      <c r="AM210" s="72">
        <v>0</v>
      </c>
      <c r="AN210" s="73">
        <v>0</v>
      </c>
      <c r="AO210" s="74">
        <v>0</v>
      </c>
      <c r="AP210" s="75">
        <f ca="1">VLOOKUP($A210,'Y2020H2 Annual_Prices-Nominal'!$A$4:$AM$33,33,0)</f>
        <v>0</v>
      </c>
      <c r="AR210" s="67">
        <f t="shared" si="24"/>
        <v>8.0328947368421062</v>
      </c>
      <c r="AS210" s="68">
        <f t="shared" si="25"/>
        <v>6.8971193415637861</v>
      </c>
      <c r="AT210" s="68">
        <f t="shared" si="26"/>
        <v>6.9506172839506171</v>
      </c>
      <c r="AU210" s="68">
        <f t="shared" si="27"/>
        <v>7.1184210526315779</v>
      </c>
      <c r="AV210" s="68">
        <f t="shared" si="28"/>
        <v>7.1654135338345855</v>
      </c>
      <c r="AW210" s="75">
        <f t="shared" si="29"/>
        <v>7.4989775051124754</v>
      </c>
      <c r="AY210" s="97">
        <v>264.29698109234431</v>
      </c>
      <c r="AZ210" s="75">
        <v>197.85500000000002</v>
      </c>
      <c r="BB210" s="69">
        <f ca="1">VLOOKUP($A210,'Y2020H2 Annual_Prices-Nominal'!$A$4:$AZ$33,41,0)</f>
        <v>8.8133737622088919</v>
      </c>
      <c r="BD210" s="76">
        <f>VLOOKUP($A210,GDP!$A$8:$D$42,3,0)</f>
        <v>2.237913639032954E-2</v>
      </c>
    </row>
    <row r="211" spans="1:56" ht="15" x14ac:dyDescent="0.25">
      <c r="A211" s="42">
        <f t="shared" si="30"/>
        <v>2038</v>
      </c>
      <c r="B211" s="63">
        <f t="shared" si="31"/>
        <v>50496</v>
      </c>
      <c r="C211" s="67">
        <v>33.99</v>
      </c>
      <c r="D211" s="68">
        <v>32.15</v>
      </c>
      <c r="E211" s="68">
        <v>32.76</v>
      </c>
      <c r="F211" s="68">
        <v>30.21</v>
      </c>
      <c r="G211" s="68">
        <v>32.909999999999997</v>
      </c>
      <c r="H211" s="68">
        <v>30.34</v>
      </c>
      <c r="I211" s="68">
        <v>35.6</v>
      </c>
      <c r="J211" s="68">
        <v>29.3</v>
      </c>
      <c r="K211" s="68">
        <v>35.880000000000003</v>
      </c>
      <c r="L211" s="68">
        <v>29.39</v>
      </c>
      <c r="M211" s="68">
        <v>34.409999999999997</v>
      </c>
      <c r="N211" s="75">
        <v>28.17</v>
      </c>
      <c r="P211" s="67">
        <v>106.128</v>
      </c>
      <c r="Q211" s="68">
        <v>106.128</v>
      </c>
      <c r="R211" s="68">
        <v>124.515</v>
      </c>
      <c r="S211" s="68">
        <v>106.128</v>
      </c>
      <c r="T211" s="68">
        <v>65.346000000000004</v>
      </c>
      <c r="U211" s="68">
        <v>72.319000000000003</v>
      </c>
      <c r="V211" s="68">
        <v>60.603000000000002</v>
      </c>
      <c r="W211" s="68">
        <v>19.138999999999999</v>
      </c>
      <c r="X211" s="68">
        <v>19.138999999999999</v>
      </c>
      <c r="Y211" s="75">
        <v>63.69</v>
      </c>
      <c r="AA211" s="67">
        <v>5.12</v>
      </c>
      <c r="AB211" s="68">
        <v>4.43</v>
      </c>
      <c r="AC211" s="68">
        <v>4.25</v>
      </c>
      <c r="AD211" s="68">
        <v>4.68</v>
      </c>
      <c r="AE211" s="68">
        <v>5.0199999999999996</v>
      </c>
      <c r="AF211" s="68">
        <v>4.59</v>
      </c>
      <c r="AG211" s="68">
        <v>0.38193572389318858</v>
      </c>
      <c r="AI211" s="69">
        <f ca="1">VLOOKUP($A211,'Y2020H2 Annual_Prices-Nominal'!$A$4:$AM$33,28,0)</f>
        <v>4.3641666666666667</v>
      </c>
      <c r="AK211" s="70">
        <v>0</v>
      </c>
      <c r="AL211" s="71">
        <v>0</v>
      </c>
      <c r="AM211" s="72">
        <v>0</v>
      </c>
      <c r="AN211" s="73">
        <v>0</v>
      </c>
      <c r="AO211" s="74">
        <v>0</v>
      </c>
      <c r="AP211" s="75">
        <f ca="1">VLOOKUP($A211,'Y2020H2 Annual_Prices-Nominal'!$A$4:$AM$33,33,0)</f>
        <v>0</v>
      </c>
      <c r="AR211" s="67">
        <f t="shared" si="24"/>
        <v>7.6726862302483081</v>
      </c>
      <c r="AS211" s="68">
        <f t="shared" si="25"/>
        <v>7.1372549019607838</v>
      </c>
      <c r="AT211" s="68">
        <f t="shared" si="26"/>
        <v>7.1699346405228752</v>
      </c>
      <c r="AU211" s="68">
        <f t="shared" si="27"/>
        <v>7.091633466135459</v>
      </c>
      <c r="AV211" s="68">
        <f t="shared" si="28"/>
        <v>7.1474103585657378</v>
      </c>
      <c r="AW211" s="75">
        <f t="shared" si="29"/>
        <v>7.3525641025641022</v>
      </c>
      <c r="AY211" s="97">
        <v>264.29698109234431</v>
      </c>
      <c r="AZ211" s="75">
        <v>197.85500000000002</v>
      </c>
      <c r="BB211" s="69">
        <f ca="1">VLOOKUP($A211,'Y2020H2 Annual_Prices-Nominal'!$A$4:$AZ$33,41,0)</f>
        <v>8.8133737622088919</v>
      </c>
      <c r="BD211" s="76">
        <f>VLOOKUP($A211,GDP!$A$8:$D$42,3,0)</f>
        <v>2.237913639032954E-2</v>
      </c>
    </row>
    <row r="212" spans="1:56" ht="15" x14ac:dyDescent="0.25">
      <c r="A212" s="42">
        <f t="shared" si="30"/>
        <v>2038</v>
      </c>
      <c r="B212" s="63">
        <f t="shared" si="31"/>
        <v>50526</v>
      </c>
      <c r="C212" s="67">
        <v>36.119999999999997</v>
      </c>
      <c r="D212" s="68">
        <v>32.36</v>
      </c>
      <c r="E212" s="68">
        <v>35.770000000000003</v>
      </c>
      <c r="F212" s="68">
        <v>31.87</v>
      </c>
      <c r="G212" s="68">
        <v>36.03</v>
      </c>
      <c r="H212" s="68">
        <v>31.94</v>
      </c>
      <c r="I212" s="68">
        <v>39.28</v>
      </c>
      <c r="J212" s="68">
        <v>32.94</v>
      </c>
      <c r="K212" s="68">
        <v>39.979999999999997</v>
      </c>
      <c r="L212" s="68">
        <v>33.28</v>
      </c>
      <c r="M212" s="68">
        <v>38.93</v>
      </c>
      <c r="N212" s="75">
        <v>32.08</v>
      </c>
      <c r="P212" s="67">
        <v>106.41500000000001</v>
      </c>
      <c r="Q212" s="68">
        <v>106.41500000000001</v>
      </c>
      <c r="R212" s="68">
        <v>124.846</v>
      </c>
      <c r="S212" s="68">
        <v>106.41500000000001</v>
      </c>
      <c r="T212" s="68">
        <v>65.432000000000002</v>
      </c>
      <c r="U212" s="68">
        <v>72.427000000000007</v>
      </c>
      <c r="V212" s="68">
        <v>60.698</v>
      </c>
      <c r="W212" s="68">
        <v>19.184999999999999</v>
      </c>
      <c r="X212" s="68">
        <v>19.184999999999999</v>
      </c>
      <c r="Y212" s="75">
        <v>63.828000000000003</v>
      </c>
      <c r="AA212" s="67">
        <v>5.04</v>
      </c>
      <c r="AB212" s="68">
        <v>4.28</v>
      </c>
      <c r="AC212" s="68">
        <v>4.0999999999999996</v>
      </c>
      <c r="AD212" s="68">
        <v>4.53</v>
      </c>
      <c r="AE212" s="68">
        <v>4.97</v>
      </c>
      <c r="AF212" s="68">
        <v>4.4000000000000004</v>
      </c>
      <c r="AG212" s="68">
        <v>0.38193572389318858</v>
      </c>
      <c r="AI212" s="69">
        <f ca="1">VLOOKUP($A212,'Y2020H2 Annual_Prices-Nominal'!$A$4:$AM$33,28,0)</f>
        <v>4.3641666666666667</v>
      </c>
      <c r="AK212" s="70">
        <v>0</v>
      </c>
      <c r="AL212" s="71">
        <v>0</v>
      </c>
      <c r="AM212" s="72">
        <v>0</v>
      </c>
      <c r="AN212" s="73">
        <v>0</v>
      </c>
      <c r="AO212" s="74">
        <v>0</v>
      </c>
      <c r="AP212" s="75">
        <f ca="1">VLOOKUP($A212,'Y2020H2 Annual_Prices-Nominal'!$A$4:$AM$33,33,0)</f>
        <v>0</v>
      </c>
      <c r="AR212" s="67">
        <f t="shared" si="24"/>
        <v>8.4392523364485967</v>
      </c>
      <c r="AS212" s="68">
        <f t="shared" si="25"/>
        <v>8.129545454545454</v>
      </c>
      <c r="AT212" s="68">
        <f t="shared" si="26"/>
        <v>8.1886363636363626</v>
      </c>
      <c r="AU212" s="68">
        <f t="shared" si="27"/>
        <v>7.9034205231388333</v>
      </c>
      <c r="AV212" s="68">
        <f t="shared" si="28"/>
        <v>8.0442655935613683</v>
      </c>
      <c r="AW212" s="75">
        <f t="shared" si="29"/>
        <v>8.5938189845474611</v>
      </c>
      <c r="AY212" s="97">
        <v>264.29698109234431</v>
      </c>
      <c r="AZ212" s="75">
        <v>197.85500000000002</v>
      </c>
      <c r="BB212" s="69">
        <f ca="1">VLOOKUP($A212,'Y2020H2 Annual_Prices-Nominal'!$A$4:$AZ$33,41,0)</f>
        <v>8.8133737622088919</v>
      </c>
      <c r="BD212" s="76">
        <f>VLOOKUP($A212,GDP!$A$8:$D$42,3,0)</f>
        <v>2.237913639032954E-2</v>
      </c>
    </row>
    <row r="213" spans="1:56" ht="15" x14ac:dyDescent="0.25">
      <c r="A213" s="42">
        <f t="shared" si="30"/>
        <v>2038</v>
      </c>
      <c r="B213" s="63">
        <f t="shared" si="31"/>
        <v>50557</v>
      </c>
      <c r="C213" s="67">
        <v>41.42</v>
      </c>
      <c r="D213" s="68">
        <v>34.03</v>
      </c>
      <c r="E213" s="68">
        <v>40.82</v>
      </c>
      <c r="F213" s="68">
        <v>33.28</v>
      </c>
      <c r="G213" s="68">
        <v>41.36</v>
      </c>
      <c r="H213" s="68">
        <v>33.6</v>
      </c>
      <c r="I213" s="68">
        <v>42.89</v>
      </c>
      <c r="J213" s="68">
        <v>34.799999999999997</v>
      </c>
      <c r="K213" s="68">
        <v>43.47</v>
      </c>
      <c r="L213" s="68">
        <v>34.909999999999997</v>
      </c>
      <c r="M213" s="68">
        <v>42.37</v>
      </c>
      <c r="N213" s="75">
        <v>33.729999999999997</v>
      </c>
      <c r="P213" s="67">
        <v>106.702569876383</v>
      </c>
      <c r="Q213" s="68">
        <v>106.702569876383</v>
      </c>
      <c r="R213" s="68">
        <v>125.178572248366</v>
      </c>
      <c r="S213" s="68">
        <v>106.702569876383</v>
      </c>
      <c r="T213" s="68">
        <v>65.518118482735602</v>
      </c>
      <c r="U213" s="68">
        <v>72.534967875136701</v>
      </c>
      <c r="V213" s="68">
        <v>60.794786250346299</v>
      </c>
      <c r="W213" s="68">
        <v>19.230850214271399</v>
      </c>
      <c r="X213" s="68">
        <v>19.230850214271399</v>
      </c>
      <c r="Y213" s="75">
        <v>63.966359068109199</v>
      </c>
      <c r="AA213" s="67">
        <v>5.05</v>
      </c>
      <c r="AB213" s="68">
        <v>4.17</v>
      </c>
      <c r="AC213" s="68">
        <v>3.99</v>
      </c>
      <c r="AD213" s="68">
        <v>4.42</v>
      </c>
      <c r="AE213" s="68">
        <v>5.03</v>
      </c>
      <c r="AF213" s="68">
        <v>4.3899999999999997</v>
      </c>
      <c r="AG213" s="68">
        <v>0.38193572389318858</v>
      </c>
      <c r="AI213" s="69">
        <f ca="1">VLOOKUP($A213,'Y2020H2 Annual_Prices-Nominal'!$A$4:$AM$33,28,0)</f>
        <v>4.3641666666666667</v>
      </c>
      <c r="AK213" s="70">
        <v>0</v>
      </c>
      <c r="AL213" s="71">
        <v>0</v>
      </c>
      <c r="AM213" s="72">
        <v>0</v>
      </c>
      <c r="AN213" s="73">
        <v>0</v>
      </c>
      <c r="AO213" s="74">
        <v>0</v>
      </c>
      <c r="AP213" s="75">
        <f ca="1">VLOOKUP($A213,'Y2020H2 Annual_Prices-Nominal'!$A$4:$AM$33,33,0)</f>
        <v>0</v>
      </c>
      <c r="AR213" s="67">
        <f t="shared" si="24"/>
        <v>9.9328537170263793</v>
      </c>
      <c r="AS213" s="68">
        <f t="shared" si="25"/>
        <v>9.2984054669703884</v>
      </c>
      <c r="AT213" s="68">
        <f t="shared" si="26"/>
        <v>9.4214123006833717</v>
      </c>
      <c r="AU213" s="68">
        <f t="shared" si="27"/>
        <v>8.5268389662027833</v>
      </c>
      <c r="AV213" s="68">
        <f t="shared" si="28"/>
        <v>8.6421471172962221</v>
      </c>
      <c r="AW213" s="75">
        <f t="shared" si="29"/>
        <v>9.5859728506787327</v>
      </c>
      <c r="AY213" s="97">
        <v>264.29698109234431</v>
      </c>
      <c r="AZ213" s="75">
        <v>197.85500000000002</v>
      </c>
      <c r="BB213" s="69">
        <f ca="1">VLOOKUP($A213,'Y2020H2 Annual_Prices-Nominal'!$A$4:$AZ$33,41,0)</f>
        <v>8.8133737622088919</v>
      </c>
      <c r="BD213" s="76">
        <f>VLOOKUP($A213,GDP!$A$8:$D$42,3,0)</f>
        <v>2.237913639032954E-2</v>
      </c>
    </row>
    <row r="214" spans="1:56" ht="15" x14ac:dyDescent="0.25">
      <c r="A214" s="42">
        <f t="shared" si="30"/>
        <v>2038</v>
      </c>
      <c r="B214" s="63">
        <f t="shared" si="31"/>
        <v>50587</v>
      </c>
      <c r="C214" s="67">
        <v>51.09</v>
      </c>
      <c r="D214" s="68">
        <v>38.72</v>
      </c>
      <c r="E214" s="68">
        <v>51.46</v>
      </c>
      <c r="F214" s="68">
        <v>40.22</v>
      </c>
      <c r="G214" s="68">
        <v>51.88</v>
      </c>
      <c r="H214" s="68">
        <v>40.549999999999997</v>
      </c>
      <c r="I214" s="68">
        <v>47.55</v>
      </c>
      <c r="J214" s="68">
        <v>37.33</v>
      </c>
      <c r="K214" s="68">
        <v>47.75</v>
      </c>
      <c r="L214" s="68">
        <v>37.520000000000003</v>
      </c>
      <c r="M214" s="68">
        <v>48.26</v>
      </c>
      <c r="N214" s="75">
        <v>36.89</v>
      </c>
      <c r="P214" s="67">
        <v>106.994</v>
      </c>
      <c r="Q214" s="68">
        <v>106.994</v>
      </c>
      <c r="R214" s="68">
        <v>125.48099999999999</v>
      </c>
      <c r="S214" s="68">
        <v>106.994</v>
      </c>
      <c r="T214" s="68">
        <v>65.622</v>
      </c>
      <c r="U214" s="68">
        <v>72.665999999999997</v>
      </c>
      <c r="V214" s="68">
        <v>60.908000000000001</v>
      </c>
      <c r="W214" s="68">
        <v>19.257000000000001</v>
      </c>
      <c r="X214" s="68">
        <v>19.257000000000001</v>
      </c>
      <c r="Y214" s="75">
        <v>64.105999999999995</v>
      </c>
      <c r="AA214" s="67">
        <v>5.16</v>
      </c>
      <c r="AB214" s="68">
        <v>4.42</v>
      </c>
      <c r="AC214" s="68">
        <v>4.22</v>
      </c>
      <c r="AD214" s="68">
        <v>4.67</v>
      </c>
      <c r="AE214" s="68">
        <v>5.17</v>
      </c>
      <c r="AF214" s="68">
        <v>4.49</v>
      </c>
      <c r="AG214" s="68">
        <v>0.38193572389318858</v>
      </c>
      <c r="AI214" s="69">
        <f ca="1">VLOOKUP($A214,'Y2020H2 Annual_Prices-Nominal'!$A$4:$AM$33,28,0)</f>
        <v>4.3641666666666667</v>
      </c>
      <c r="AK214" s="70">
        <v>0</v>
      </c>
      <c r="AL214" s="71">
        <v>0</v>
      </c>
      <c r="AM214" s="72">
        <v>0</v>
      </c>
      <c r="AN214" s="73">
        <v>0</v>
      </c>
      <c r="AO214" s="74">
        <v>0</v>
      </c>
      <c r="AP214" s="75">
        <f ca="1">VLOOKUP($A214,'Y2020H2 Annual_Prices-Nominal'!$A$4:$AM$33,33,0)</f>
        <v>0</v>
      </c>
      <c r="AR214" s="67">
        <f t="shared" si="24"/>
        <v>11.558823529411766</v>
      </c>
      <c r="AS214" s="68">
        <f t="shared" si="25"/>
        <v>11.461024498886413</v>
      </c>
      <c r="AT214" s="68">
        <f t="shared" si="26"/>
        <v>11.554565701559021</v>
      </c>
      <c r="AU214" s="68">
        <f t="shared" si="27"/>
        <v>9.1972920696324945</v>
      </c>
      <c r="AV214" s="68">
        <f t="shared" si="28"/>
        <v>9.2359767891682782</v>
      </c>
      <c r="AW214" s="75">
        <f t="shared" si="29"/>
        <v>10.334047109207708</v>
      </c>
      <c r="AY214" s="97">
        <v>264.29698109234431</v>
      </c>
      <c r="AZ214" s="75">
        <v>197.85500000000002</v>
      </c>
      <c r="BB214" s="69">
        <f ca="1">VLOOKUP($A214,'Y2020H2 Annual_Prices-Nominal'!$A$4:$AZ$33,41,0)</f>
        <v>8.8133737622088919</v>
      </c>
      <c r="BD214" s="76">
        <f>VLOOKUP($A214,GDP!$A$8:$D$42,3,0)</f>
        <v>2.237913639032954E-2</v>
      </c>
    </row>
    <row r="215" spans="1:56" ht="15" x14ac:dyDescent="0.25">
      <c r="A215" s="42">
        <f t="shared" si="30"/>
        <v>2038</v>
      </c>
      <c r="B215" s="63">
        <f t="shared" si="31"/>
        <v>50618</v>
      </c>
      <c r="C215" s="67">
        <v>45.43</v>
      </c>
      <c r="D215" s="68">
        <v>35.72</v>
      </c>
      <c r="E215" s="68">
        <v>46.56</v>
      </c>
      <c r="F215" s="68">
        <v>36.64</v>
      </c>
      <c r="G215" s="68">
        <v>46.66</v>
      </c>
      <c r="H215" s="68">
        <v>36.61</v>
      </c>
      <c r="I215" s="68">
        <v>55.3</v>
      </c>
      <c r="J215" s="68">
        <v>37.85</v>
      </c>
      <c r="K215" s="68">
        <v>56.08</v>
      </c>
      <c r="L215" s="68">
        <v>38.270000000000003</v>
      </c>
      <c r="M215" s="68">
        <v>55.81</v>
      </c>
      <c r="N215" s="75">
        <v>37.200000000000003</v>
      </c>
      <c r="P215" s="67">
        <v>107.286</v>
      </c>
      <c r="Q215" s="68">
        <v>107.286</v>
      </c>
      <c r="R215" s="68">
        <v>125.78400000000001</v>
      </c>
      <c r="S215" s="68">
        <v>107.286</v>
      </c>
      <c r="T215" s="68">
        <v>65.725999999999999</v>
      </c>
      <c r="U215" s="68">
        <v>72.798000000000002</v>
      </c>
      <c r="V215" s="68">
        <v>61.021999999999998</v>
      </c>
      <c r="W215" s="68">
        <v>19.283999999999999</v>
      </c>
      <c r="X215" s="68">
        <v>19.283999999999999</v>
      </c>
      <c r="Y215" s="75">
        <v>64.245999999999995</v>
      </c>
      <c r="AA215" s="67">
        <v>5.15</v>
      </c>
      <c r="AB215" s="68">
        <v>4.33</v>
      </c>
      <c r="AC215" s="68">
        <v>4.1399999999999997</v>
      </c>
      <c r="AD215" s="68">
        <v>4.57</v>
      </c>
      <c r="AE215" s="68">
        <v>5.15</v>
      </c>
      <c r="AF215" s="68">
        <v>4.54</v>
      </c>
      <c r="AG215" s="68">
        <v>0.38193572389318858</v>
      </c>
      <c r="AI215" s="69">
        <f ca="1">VLOOKUP($A215,'Y2020H2 Annual_Prices-Nominal'!$A$4:$AM$33,28,0)</f>
        <v>4.3641666666666667</v>
      </c>
      <c r="AK215" s="70">
        <v>0</v>
      </c>
      <c r="AL215" s="71">
        <v>0</v>
      </c>
      <c r="AM215" s="72">
        <v>0</v>
      </c>
      <c r="AN215" s="73">
        <v>0</v>
      </c>
      <c r="AO215" s="74">
        <v>0</v>
      </c>
      <c r="AP215" s="75">
        <f ca="1">VLOOKUP($A215,'Y2020H2 Annual_Prices-Nominal'!$A$4:$AM$33,33,0)</f>
        <v>0</v>
      </c>
      <c r="AR215" s="67">
        <f t="shared" si="24"/>
        <v>10.491916859122401</v>
      </c>
      <c r="AS215" s="68">
        <f t="shared" si="25"/>
        <v>10.255506607929515</v>
      </c>
      <c r="AT215" s="68">
        <f t="shared" si="26"/>
        <v>10.277533039647576</v>
      </c>
      <c r="AU215" s="68">
        <f t="shared" si="27"/>
        <v>10.737864077669901</v>
      </c>
      <c r="AV215" s="68">
        <f t="shared" si="28"/>
        <v>10.889320388349514</v>
      </c>
      <c r="AW215" s="75">
        <f t="shared" si="29"/>
        <v>12.212253829321662</v>
      </c>
      <c r="AY215" s="97">
        <v>264.29698109234431</v>
      </c>
      <c r="AZ215" s="75">
        <v>197.85500000000002</v>
      </c>
      <c r="BB215" s="69">
        <f ca="1">VLOOKUP($A215,'Y2020H2 Annual_Prices-Nominal'!$A$4:$AZ$33,41,0)</f>
        <v>8.8133737622088919</v>
      </c>
      <c r="BD215" s="76">
        <f>VLOOKUP($A215,GDP!$A$8:$D$42,3,0)</f>
        <v>2.237913639032954E-2</v>
      </c>
    </row>
    <row r="216" spans="1:56" ht="15" x14ac:dyDescent="0.25">
      <c r="A216" s="42">
        <f t="shared" si="30"/>
        <v>2038</v>
      </c>
      <c r="B216" s="63">
        <f t="shared" si="31"/>
        <v>50649</v>
      </c>
      <c r="C216" s="67">
        <v>37.65</v>
      </c>
      <c r="D216" s="68">
        <v>32.42</v>
      </c>
      <c r="E216" s="68">
        <v>38.69</v>
      </c>
      <c r="F216" s="68">
        <v>33.549999999999997</v>
      </c>
      <c r="G216" s="68">
        <v>38.840000000000003</v>
      </c>
      <c r="H216" s="68">
        <v>33.44</v>
      </c>
      <c r="I216" s="68">
        <v>39.840000000000003</v>
      </c>
      <c r="J216" s="68">
        <v>33.729999999999997</v>
      </c>
      <c r="K216" s="68">
        <v>41.05</v>
      </c>
      <c r="L216" s="68">
        <v>34.85</v>
      </c>
      <c r="M216" s="68">
        <v>40.44</v>
      </c>
      <c r="N216" s="75">
        <v>33.840000000000003</v>
      </c>
      <c r="P216" s="67">
        <v>107.57899999999999</v>
      </c>
      <c r="Q216" s="68">
        <v>107.57899999999999</v>
      </c>
      <c r="R216" s="68">
        <v>126.08799999999999</v>
      </c>
      <c r="S216" s="68">
        <v>107.57899999999999</v>
      </c>
      <c r="T216" s="68">
        <v>65.83</v>
      </c>
      <c r="U216" s="68">
        <v>72.930000000000007</v>
      </c>
      <c r="V216" s="68">
        <v>61.136000000000003</v>
      </c>
      <c r="W216" s="68">
        <v>19.311</v>
      </c>
      <c r="X216" s="68">
        <v>19.311</v>
      </c>
      <c r="Y216" s="75">
        <v>64.385999999999996</v>
      </c>
      <c r="AA216" s="67">
        <v>5.08</v>
      </c>
      <c r="AB216" s="68">
        <v>4.07</v>
      </c>
      <c r="AC216" s="68">
        <v>3.89</v>
      </c>
      <c r="AD216" s="68">
        <v>4.3099999999999996</v>
      </c>
      <c r="AE216" s="68">
        <v>5.03</v>
      </c>
      <c r="AF216" s="68">
        <v>4.4400000000000004</v>
      </c>
      <c r="AG216" s="68">
        <v>0.38193572389318858</v>
      </c>
      <c r="AI216" s="69">
        <f ca="1">VLOOKUP($A216,'Y2020H2 Annual_Prices-Nominal'!$A$4:$AM$33,28,0)</f>
        <v>4.3641666666666667</v>
      </c>
      <c r="AK216" s="70">
        <v>0</v>
      </c>
      <c r="AL216" s="71">
        <v>0</v>
      </c>
      <c r="AM216" s="72">
        <v>0</v>
      </c>
      <c r="AN216" s="73">
        <v>0</v>
      </c>
      <c r="AO216" s="74">
        <v>0</v>
      </c>
      <c r="AP216" s="75">
        <f ca="1">VLOOKUP($A216,'Y2020H2 Annual_Prices-Nominal'!$A$4:$AM$33,33,0)</f>
        <v>0</v>
      </c>
      <c r="AR216" s="67">
        <f t="shared" si="24"/>
        <v>9.2506142506142499</v>
      </c>
      <c r="AS216" s="68">
        <f t="shared" si="25"/>
        <v>8.7139639639639626</v>
      </c>
      <c r="AT216" s="68">
        <f t="shared" si="26"/>
        <v>8.7477477477477485</v>
      </c>
      <c r="AU216" s="68">
        <f t="shared" si="27"/>
        <v>7.9204771371769382</v>
      </c>
      <c r="AV216" s="68">
        <f t="shared" si="28"/>
        <v>8.1610337972166995</v>
      </c>
      <c r="AW216" s="75">
        <f t="shared" si="29"/>
        <v>9.3828306264501169</v>
      </c>
      <c r="AY216" s="97">
        <v>264.29698109234431</v>
      </c>
      <c r="AZ216" s="75">
        <v>197.85500000000002</v>
      </c>
      <c r="BB216" s="69">
        <f ca="1">VLOOKUP($A216,'Y2020H2 Annual_Prices-Nominal'!$A$4:$AZ$33,41,0)</f>
        <v>8.8133737622088919</v>
      </c>
      <c r="BD216" s="76">
        <f>VLOOKUP($A216,GDP!$A$8:$D$42,3,0)</f>
        <v>2.237913639032954E-2</v>
      </c>
    </row>
    <row r="217" spans="1:56" ht="15" x14ac:dyDescent="0.25">
      <c r="A217" s="42">
        <f t="shared" si="30"/>
        <v>2038</v>
      </c>
      <c r="B217" s="63">
        <f t="shared" si="31"/>
        <v>50679</v>
      </c>
      <c r="C217" s="67">
        <v>33.96</v>
      </c>
      <c r="D217" s="68">
        <v>31.77</v>
      </c>
      <c r="E217" s="68">
        <v>33.32</v>
      </c>
      <c r="F217" s="68">
        <v>30.65</v>
      </c>
      <c r="G217" s="68">
        <v>33.43</v>
      </c>
      <c r="H217" s="68">
        <v>30.63</v>
      </c>
      <c r="I217" s="68">
        <v>37.61</v>
      </c>
      <c r="J217" s="68">
        <v>31.23</v>
      </c>
      <c r="K217" s="68">
        <v>37.81</v>
      </c>
      <c r="L217" s="68">
        <v>31.28</v>
      </c>
      <c r="M217" s="68">
        <v>36.5</v>
      </c>
      <c r="N217" s="75">
        <v>30.1</v>
      </c>
      <c r="P217" s="67">
        <v>107.873</v>
      </c>
      <c r="Q217" s="68">
        <v>107.873</v>
      </c>
      <c r="R217" s="68">
        <v>126.393</v>
      </c>
      <c r="S217" s="68">
        <v>107.873</v>
      </c>
      <c r="T217" s="68">
        <v>65.933999999999997</v>
      </c>
      <c r="U217" s="68">
        <v>73.061999999999998</v>
      </c>
      <c r="V217" s="68">
        <v>61.25</v>
      </c>
      <c r="W217" s="68">
        <v>19.338000000000001</v>
      </c>
      <c r="X217" s="68">
        <v>19.338000000000001</v>
      </c>
      <c r="Y217" s="75">
        <v>64.525999999999996</v>
      </c>
      <c r="AA217" s="67">
        <v>5.15</v>
      </c>
      <c r="AB217" s="68">
        <v>4.2699999999999996</v>
      </c>
      <c r="AC217" s="68">
        <v>4.0999999999999996</v>
      </c>
      <c r="AD217" s="68">
        <v>4.5199999999999996</v>
      </c>
      <c r="AE217" s="68">
        <v>5.12</v>
      </c>
      <c r="AF217" s="68">
        <v>4.53</v>
      </c>
      <c r="AG217" s="68">
        <v>0.38193572389318858</v>
      </c>
      <c r="AI217" s="69">
        <f ca="1">VLOOKUP($A217,'Y2020H2 Annual_Prices-Nominal'!$A$4:$AM$33,28,0)</f>
        <v>4.3641666666666667</v>
      </c>
      <c r="AK217" s="70">
        <v>0</v>
      </c>
      <c r="AL217" s="71">
        <v>0</v>
      </c>
      <c r="AM217" s="72">
        <v>0</v>
      </c>
      <c r="AN217" s="73">
        <v>0</v>
      </c>
      <c r="AO217" s="74">
        <v>0</v>
      </c>
      <c r="AP217" s="75">
        <f ca="1">VLOOKUP($A217,'Y2020H2 Annual_Prices-Nominal'!$A$4:$AM$33,33,0)</f>
        <v>0</v>
      </c>
      <c r="AR217" s="67">
        <f t="shared" si="24"/>
        <v>7.9531615925058556</v>
      </c>
      <c r="AS217" s="68">
        <f t="shared" si="25"/>
        <v>7.3554083885209707</v>
      </c>
      <c r="AT217" s="68">
        <f t="shared" si="26"/>
        <v>7.3796909492273723</v>
      </c>
      <c r="AU217" s="68">
        <f t="shared" si="27"/>
        <v>7.345703125</v>
      </c>
      <c r="AV217" s="68">
        <f t="shared" si="28"/>
        <v>7.384765625</v>
      </c>
      <c r="AW217" s="75">
        <f t="shared" si="29"/>
        <v>8.0752212389380542</v>
      </c>
      <c r="AY217" s="97">
        <v>264.29698109234431</v>
      </c>
      <c r="AZ217" s="75">
        <v>197.85500000000002</v>
      </c>
      <c r="BB217" s="69">
        <f ca="1">VLOOKUP($A217,'Y2020H2 Annual_Prices-Nominal'!$A$4:$AZ$33,41,0)</f>
        <v>8.8133737622088919</v>
      </c>
      <c r="BD217" s="76">
        <f>VLOOKUP($A217,GDP!$A$8:$D$42,3,0)</f>
        <v>2.237913639032954E-2</v>
      </c>
    </row>
    <row r="218" spans="1:56" ht="15" x14ac:dyDescent="0.25">
      <c r="A218" s="42">
        <f t="shared" si="30"/>
        <v>2038</v>
      </c>
      <c r="B218" s="63">
        <f t="shared" si="31"/>
        <v>50710</v>
      </c>
      <c r="C218" s="67">
        <v>37.869999999999997</v>
      </c>
      <c r="D218" s="68">
        <v>35.68</v>
      </c>
      <c r="E218" s="68">
        <v>36.4</v>
      </c>
      <c r="F218" s="68">
        <v>33.39</v>
      </c>
      <c r="G218" s="68">
        <v>36.729999999999997</v>
      </c>
      <c r="H218" s="68">
        <v>33.69</v>
      </c>
      <c r="I218" s="68">
        <v>39.619999999999997</v>
      </c>
      <c r="J218" s="68">
        <v>34.340000000000003</v>
      </c>
      <c r="K218" s="68">
        <v>40.03</v>
      </c>
      <c r="L218" s="68">
        <v>34.46</v>
      </c>
      <c r="M218" s="68">
        <v>38.97</v>
      </c>
      <c r="N218" s="75">
        <v>33.299999999999997</v>
      </c>
      <c r="P218" s="67">
        <v>108.16800000000001</v>
      </c>
      <c r="Q218" s="68">
        <v>108.16800000000001</v>
      </c>
      <c r="R218" s="68">
        <v>126.69799999999999</v>
      </c>
      <c r="S218" s="68">
        <v>108.16800000000001</v>
      </c>
      <c r="T218" s="68">
        <v>66.037999999999997</v>
      </c>
      <c r="U218" s="68">
        <v>73.194000000000003</v>
      </c>
      <c r="V218" s="68">
        <v>61.365000000000002</v>
      </c>
      <c r="W218" s="68">
        <v>19.364999999999998</v>
      </c>
      <c r="X218" s="68">
        <v>19.364999999999998</v>
      </c>
      <c r="Y218" s="75">
        <v>64.667000000000002</v>
      </c>
      <c r="AA218" s="67">
        <v>5.41</v>
      </c>
      <c r="AB218" s="68">
        <v>4.8</v>
      </c>
      <c r="AC218" s="68">
        <v>4.59</v>
      </c>
      <c r="AD218" s="68">
        <v>5.14</v>
      </c>
      <c r="AE218" s="68">
        <v>5.39</v>
      </c>
      <c r="AF218" s="68">
        <v>4.91</v>
      </c>
      <c r="AG218" s="68">
        <v>0.38193572389318858</v>
      </c>
      <c r="AI218" s="69">
        <f ca="1">VLOOKUP($A218,'Y2020H2 Annual_Prices-Nominal'!$A$4:$AM$33,28,0)</f>
        <v>4.3641666666666667</v>
      </c>
      <c r="AK218" s="70">
        <v>0</v>
      </c>
      <c r="AL218" s="71">
        <v>0</v>
      </c>
      <c r="AM218" s="72">
        <v>0</v>
      </c>
      <c r="AN218" s="73">
        <v>0</v>
      </c>
      <c r="AO218" s="74">
        <v>0</v>
      </c>
      <c r="AP218" s="75">
        <f ca="1">VLOOKUP($A218,'Y2020H2 Annual_Prices-Nominal'!$A$4:$AM$33,33,0)</f>
        <v>0</v>
      </c>
      <c r="AR218" s="67">
        <f t="shared" si="24"/>
        <v>7.8895833333333334</v>
      </c>
      <c r="AS218" s="68">
        <f t="shared" si="25"/>
        <v>7.4134419551934823</v>
      </c>
      <c r="AT218" s="68">
        <f t="shared" si="26"/>
        <v>7.4806517311608953</v>
      </c>
      <c r="AU218" s="68">
        <f t="shared" si="27"/>
        <v>7.3506493506493502</v>
      </c>
      <c r="AV218" s="68">
        <f t="shared" si="28"/>
        <v>7.4267161410018563</v>
      </c>
      <c r="AW218" s="75">
        <f t="shared" si="29"/>
        <v>7.5817120622568099</v>
      </c>
      <c r="AY218" s="97">
        <v>264.29698109234431</v>
      </c>
      <c r="AZ218" s="75">
        <v>197.85500000000002</v>
      </c>
      <c r="BB218" s="69">
        <f ca="1">VLOOKUP($A218,'Y2020H2 Annual_Prices-Nominal'!$A$4:$AZ$33,41,0)</f>
        <v>8.8133737622088919</v>
      </c>
      <c r="BD218" s="76">
        <f>VLOOKUP($A218,GDP!$A$8:$D$42,3,0)</f>
        <v>2.237913639032954E-2</v>
      </c>
    </row>
    <row r="219" spans="1:56" ht="15.75" thickBot="1" x14ac:dyDescent="0.3">
      <c r="A219" s="42">
        <f t="shared" si="30"/>
        <v>2038</v>
      </c>
      <c r="B219" s="63">
        <f t="shared" si="31"/>
        <v>50740</v>
      </c>
      <c r="C219" s="67">
        <v>41.43</v>
      </c>
      <c r="D219" s="68">
        <v>38.25</v>
      </c>
      <c r="E219" s="68">
        <v>38.44</v>
      </c>
      <c r="F219" s="68">
        <v>35.11</v>
      </c>
      <c r="G219" s="68">
        <v>38.799999999999997</v>
      </c>
      <c r="H219" s="68">
        <v>35.44</v>
      </c>
      <c r="I219" s="68">
        <v>40.18</v>
      </c>
      <c r="J219" s="68">
        <v>36.69</v>
      </c>
      <c r="K219" s="68">
        <v>40.61</v>
      </c>
      <c r="L219" s="68">
        <v>36.909999999999997</v>
      </c>
      <c r="M219" s="68">
        <v>39.700000000000003</v>
      </c>
      <c r="N219" s="75">
        <v>35.799999999999997</v>
      </c>
      <c r="P219" s="67">
        <v>108.46299999999999</v>
      </c>
      <c r="Q219" s="68">
        <v>108.46299999999999</v>
      </c>
      <c r="R219" s="68">
        <v>127.004</v>
      </c>
      <c r="S219" s="68">
        <v>108.46299999999999</v>
      </c>
      <c r="T219" s="68">
        <v>66.143000000000001</v>
      </c>
      <c r="U219" s="68">
        <v>73.326999999999998</v>
      </c>
      <c r="V219" s="68">
        <v>61.48</v>
      </c>
      <c r="W219" s="68">
        <v>19.391999999999999</v>
      </c>
      <c r="X219" s="68">
        <v>19.391999999999999</v>
      </c>
      <c r="Y219" s="75">
        <v>64.808000000000007</v>
      </c>
      <c r="AA219" s="67">
        <v>5.58</v>
      </c>
      <c r="AB219" s="68">
        <v>5.25</v>
      </c>
      <c r="AC219" s="68">
        <v>4.93</v>
      </c>
      <c r="AD219" s="68">
        <v>5.59</v>
      </c>
      <c r="AE219" s="68">
        <v>5.55</v>
      </c>
      <c r="AF219" s="68">
        <v>5.04</v>
      </c>
      <c r="AG219" s="68">
        <v>0.38193572389318858</v>
      </c>
      <c r="AI219" s="69">
        <f ca="1">VLOOKUP($A219,'Y2020H2 Annual_Prices-Nominal'!$A$4:$AM$33,28,0)</f>
        <v>4.3641666666666667</v>
      </c>
      <c r="AK219" s="70">
        <v>0</v>
      </c>
      <c r="AL219" s="71">
        <v>0</v>
      </c>
      <c r="AM219" s="72">
        <v>0</v>
      </c>
      <c r="AN219" s="73">
        <v>0</v>
      </c>
      <c r="AO219" s="74">
        <v>0</v>
      </c>
      <c r="AP219" s="75">
        <f ca="1">VLOOKUP($A219,'Y2020H2 Annual_Prices-Nominal'!$A$4:$AM$33,33,0)</f>
        <v>0</v>
      </c>
      <c r="AR219" s="67">
        <f t="shared" si="24"/>
        <v>7.8914285714285715</v>
      </c>
      <c r="AS219" s="68">
        <f t="shared" si="25"/>
        <v>7.6269841269841265</v>
      </c>
      <c r="AT219" s="68">
        <f t="shared" si="26"/>
        <v>7.6984126984126977</v>
      </c>
      <c r="AU219" s="68">
        <f t="shared" si="27"/>
        <v>7.2396396396396394</v>
      </c>
      <c r="AV219" s="68">
        <f t="shared" si="28"/>
        <v>7.3171171171171174</v>
      </c>
      <c r="AW219" s="75">
        <f t="shared" si="29"/>
        <v>7.1019677996422192</v>
      </c>
      <c r="AY219" s="97">
        <v>264.29698109234431</v>
      </c>
      <c r="AZ219" s="75">
        <v>197.85500000000002</v>
      </c>
      <c r="BB219" s="69">
        <f ca="1">VLOOKUP($A219,'Y2020H2 Annual_Prices-Nominal'!$A$4:$AZ$33,41,0)</f>
        <v>8.8133737622088919</v>
      </c>
      <c r="BD219" s="76">
        <f>VLOOKUP($A219,GDP!$A$8:$D$42,3,0)</f>
        <v>2.237913639032954E-2</v>
      </c>
    </row>
    <row r="220" spans="1:56" ht="15" x14ac:dyDescent="0.25">
      <c r="A220" s="42">
        <f t="shared" si="30"/>
        <v>2039</v>
      </c>
      <c r="B220" s="63">
        <f t="shared" si="31"/>
        <v>50771</v>
      </c>
      <c r="C220" s="64">
        <v>47.43</v>
      </c>
      <c r="D220" s="65">
        <v>41.81</v>
      </c>
      <c r="E220" s="65">
        <v>43.32</v>
      </c>
      <c r="F220" s="65">
        <v>38.39</v>
      </c>
      <c r="G220" s="65">
        <v>43.76</v>
      </c>
      <c r="H220" s="65">
        <v>38.770000000000003</v>
      </c>
      <c r="I220" s="65">
        <v>42.97</v>
      </c>
      <c r="J220" s="65">
        <v>38.299999999999997</v>
      </c>
      <c r="K220" s="65">
        <v>43.16</v>
      </c>
      <c r="L220" s="65">
        <v>38.340000000000003</v>
      </c>
      <c r="M220" s="65">
        <v>41.9</v>
      </c>
      <c r="N220" s="66">
        <v>37.130000000000003</v>
      </c>
      <c r="P220" s="64">
        <v>108.759</v>
      </c>
      <c r="Q220" s="65">
        <v>108.759</v>
      </c>
      <c r="R220" s="65">
        <v>127.31100000000001</v>
      </c>
      <c r="S220" s="65">
        <v>108.759</v>
      </c>
      <c r="T220" s="65">
        <v>66.248000000000005</v>
      </c>
      <c r="U220" s="65">
        <v>73.459999999999994</v>
      </c>
      <c r="V220" s="65">
        <v>61.594999999999999</v>
      </c>
      <c r="W220" s="65">
        <v>19.419</v>
      </c>
      <c r="X220" s="65">
        <v>19.419</v>
      </c>
      <c r="Y220" s="66">
        <v>64.948999999999998</v>
      </c>
      <c r="AA220" s="67">
        <v>5.92</v>
      </c>
      <c r="AB220" s="68">
        <v>5.49</v>
      </c>
      <c r="AC220" s="68">
        <v>5.0999999999999996</v>
      </c>
      <c r="AD220" s="68">
        <v>5.84</v>
      </c>
      <c r="AE220" s="68">
        <v>5.9</v>
      </c>
      <c r="AF220" s="68">
        <v>5.47</v>
      </c>
      <c r="AG220" s="68">
        <v>0.38944347333153012</v>
      </c>
      <c r="AI220" s="69">
        <f ca="1">VLOOKUP($A220,'Y2020H2 Annual_Prices-Nominal'!$A$4:$AM$33,28,0)</f>
        <v>4.4783333333333335</v>
      </c>
      <c r="AK220" s="70">
        <v>0</v>
      </c>
      <c r="AL220" s="71">
        <v>0</v>
      </c>
      <c r="AM220" s="72">
        <v>0</v>
      </c>
      <c r="AN220" s="73">
        <v>0</v>
      </c>
      <c r="AO220" s="74">
        <v>0</v>
      </c>
      <c r="AP220" s="75">
        <f ca="1">VLOOKUP($A220,'Y2020H2 Annual_Prices-Nominal'!$A$4:$AM$33,33,0)</f>
        <v>0</v>
      </c>
      <c r="AR220" s="67">
        <f t="shared" si="24"/>
        <v>8.6393442622950811</v>
      </c>
      <c r="AS220" s="68">
        <f t="shared" si="25"/>
        <v>7.9195612431444244</v>
      </c>
      <c r="AT220" s="68">
        <f t="shared" si="26"/>
        <v>8</v>
      </c>
      <c r="AU220" s="68">
        <f t="shared" si="27"/>
        <v>7.2830508474576261</v>
      </c>
      <c r="AV220" s="68">
        <f t="shared" si="28"/>
        <v>7.3152542372881344</v>
      </c>
      <c r="AW220" s="75">
        <f t="shared" si="29"/>
        <v>7.1746575342465757</v>
      </c>
      <c r="AY220" s="97">
        <v>269.14565672894747</v>
      </c>
      <c r="AZ220" s="75">
        <v>219.91000000000003</v>
      </c>
      <c r="BB220" s="69">
        <f ca="1">VLOOKUP($A220,'Y2020H2 Annual_Prices-Nominal'!$A$4:$AZ$33,41,0)</f>
        <v>8.6785681608410847</v>
      </c>
      <c r="BD220" s="76">
        <f>VLOOKUP($A220,GDP!$A$8:$D$42,3,0)</f>
        <v>2.2381776239907728E-2</v>
      </c>
    </row>
    <row r="221" spans="1:56" ht="15" x14ac:dyDescent="0.25">
      <c r="A221" s="42">
        <f t="shared" si="30"/>
        <v>2039</v>
      </c>
      <c r="B221" s="63">
        <f t="shared" si="31"/>
        <v>50802</v>
      </c>
      <c r="C221" s="67">
        <v>41.36</v>
      </c>
      <c r="D221" s="68">
        <v>39.47</v>
      </c>
      <c r="E221" s="68">
        <v>37.83</v>
      </c>
      <c r="F221" s="68">
        <v>35.76</v>
      </c>
      <c r="G221" s="68">
        <v>38.200000000000003</v>
      </c>
      <c r="H221" s="68">
        <v>36.11</v>
      </c>
      <c r="I221" s="68">
        <v>41</v>
      </c>
      <c r="J221" s="68">
        <v>36.5</v>
      </c>
      <c r="K221" s="68">
        <v>41.01</v>
      </c>
      <c r="L221" s="68">
        <v>36.5</v>
      </c>
      <c r="M221" s="68">
        <v>39.74</v>
      </c>
      <c r="N221" s="75">
        <v>35.28</v>
      </c>
      <c r="P221" s="67">
        <v>109.056</v>
      </c>
      <c r="Q221" s="68">
        <v>109.056</v>
      </c>
      <c r="R221" s="68">
        <v>127.619</v>
      </c>
      <c r="S221" s="68">
        <v>109.056</v>
      </c>
      <c r="T221" s="68">
        <v>66.352999999999994</v>
      </c>
      <c r="U221" s="68">
        <v>73.593000000000004</v>
      </c>
      <c r="V221" s="68">
        <v>61.71</v>
      </c>
      <c r="W221" s="68">
        <v>19.446000000000002</v>
      </c>
      <c r="X221" s="68">
        <v>19.446000000000002</v>
      </c>
      <c r="Y221" s="75">
        <v>65.09</v>
      </c>
      <c r="AA221" s="67">
        <v>5.81</v>
      </c>
      <c r="AB221" s="68">
        <v>5.24</v>
      </c>
      <c r="AC221" s="68">
        <v>4.9400000000000004</v>
      </c>
      <c r="AD221" s="68">
        <v>5.59</v>
      </c>
      <c r="AE221" s="68">
        <v>5.81</v>
      </c>
      <c r="AF221" s="68">
        <v>5.24</v>
      </c>
      <c r="AG221" s="68">
        <v>0.38944347333153012</v>
      </c>
      <c r="AI221" s="69">
        <f ca="1">VLOOKUP($A221,'Y2020H2 Annual_Prices-Nominal'!$A$4:$AM$33,28,0)</f>
        <v>4.4783333333333335</v>
      </c>
      <c r="AK221" s="70">
        <v>0</v>
      </c>
      <c r="AL221" s="71">
        <v>0</v>
      </c>
      <c r="AM221" s="72">
        <v>0</v>
      </c>
      <c r="AN221" s="73">
        <v>0</v>
      </c>
      <c r="AO221" s="74">
        <v>0</v>
      </c>
      <c r="AP221" s="75">
        <f ca="1">VLOOKUP($A221,'Y2020H2 Annual_Prices-Nominal'!$A$4:$AM$33,33,0)</f>
        <v>0</v>
      </c>
      <c r="AR221" s="67">
        <f t="shared" si="24"/>
        <v>7.893129770992366</v>
      </c>
      <c r="AS221" s="68">
        <f t="shared" si="25"/>
        <v>7.2194656488549613</v>
      </c>
      <c r="AT221" s="68">
        <f t="shared" si="26"/>
        <v>7.2900763358778624</v>
      </c>
      <c r="AU221" s="68">
        <f t="shared" si="27"/>
        <v>7.0567986230636839</v>
      </c>
      <c r="AV221" s="68">
        <f t="shared" si="28"/>
        <v>7.0585197934595527</v>
      </c>
      <c r="AW221" s="75">
        <f t="shared" si="29"/>
        <v>7.1091234347048307</v>
      </c>
      <c r="AY221" s="97">
        <v>269.14565672894747</v>
      </c>
      <c r="AZ221" s="75">
        <v>219.91000000000003</v>
      </c>
      <c r="BB221" s="69">
        <f ca="1">VLOOKUP($A221,'Y2020H2 Annual_Prices-Nominal'!$A$4:$AZ$33,41,0)</f>
        <v>8.6785681608410847</v>
      </c>
      <c r="BD221" s="76">
        <f>VLOOKUP($A221,GDP!$A$8:$D$42,3,0)</f>
        <v>2.2381776239907728E-2</v>
      </c>
    </row>
    <row r="222" spans="1:56" ht="15" x14ac:dyDescent="0.25">
      <c r="A222" s="42">
        <f t="shared" si="30"/>
        <v>2039</v>
      </c>
      <c r="B222" s="63">
        <f t="shared" si="31"/>
        <v>50830</v>
      </c>
      <c r="C222" s="67">
        <v>37.450000000000003</v>
      </c>
      <c r="D222" s="68">
        <v>35.65</v>
      </c>
      <c r="E222" s="68">
        <v>34.35</v>
      </c>
      <c r="F222" s="68">
        <v>32.1</v>
      </c>
      <c r="G222" s="68">
        <v>34.61</v>
      </c>
      <c r="H222" s="68">
        <v>32.29</v>
      </c>
      <c r="I222" s="68">
        <v>39.049999999999997</v>
      </c>
      <c r="J222" s="68">
        <v>33.340000000000003</v>
      </c>
      <c r="K222" s="68">
        <v>39.159999999999997</v>
      </c>
      <c r="L222" s="68">
        <v>33.380000000000003</v>
      </c>
      <c r="M222" s="68">
        <v>37.81</v>
      </c>
      <c r="N222" s="75">
        <v>32.159999999999997</v>
      </c>
      <c r="P222" s="67">
        <v>109.354</v>
      </c>
      <c r="Q222" s="68">
        <v>109.354</v>
      </c>
      <c r="R222" s="68">
        <v>127.92700000000001</v>
      </c>
      <c r="S222" s="68">
        <v>109.354</v>
      </c>
      <c r="T222" s="68">
        <v>66.457999999999998</v>
      </c>
      <c r="U222" s="68">
        <v>73.725999999999999</v>
      </c>
      <c r="V222" s="68">
        <v>61.825000000000003</v>
      </c>
      <c r="W222" s="68">
        <v>19.472999999999999</v>
      </c>
      <c r="X222" s="68">
        <v>19.472999999999999</v>
      </c>
      <c r="Y222" s="75">
        <v>65.231999999999999</v>
      </c>
      <c r="AA222" s="67">
        <v>5.53</v>
      </c>
      <c r="AB222" s="68">
        <v>4.67</v>
      </c>
      <c r="AC222" s="68">
        <v>4.46</v>
      </c>
      <c r="AD222" s="68">
        <v>5</v>
      </c>
      <c r="AE222" s="68">
        <v>5.49</v>
      </c>
      <c r="AF222" s="68">
        <v>4.99</v>
      </c>
      <c r="AG222" s="68">
        <v>0.38944347333153012</v>
      </c>
      <c r="AI222" s="69">
        <f ca="1">VLOOKUP($A222,'Y2020H2 Annual_Prices-Nominal'!$A$4:$AM$33,28,0)</f>
        <v>4.4783333333333335</v>
      </c>
      <c r="AK222" s="70">
        <v>0</v>
      </c>
      <c r="AL222" s="71">
        <v>0</v>
      </c>
      <c r="AM222" s="72">
        <v>0</v>
      </c>
      <c r="AN222" s="73">
        <v>0</v>
      </c>
      <c r="AO222" s="74">
        <v>0</v>
      </c>
      <c r="AP222" s="75">
        <f ca="1">VLOOKUP($A222,'Y2020H2 Annual_Prices-Nominal'!$A$4:$AM$33,33,0)</f>
        <v>0</v>
      </c>
      <c r="AR222" s="67">
        <f t="shared" si="24"/>
        <v>8.0192719486081376</v>
      </c>
      <c r="AS222" s="68">
        <f t="shared" si="25"/>
        <v>6.8837675350701399</v>
      </c>
      <c r="AT222" s="68">
        <f t="shared" si="26"/>
        <v>6.9358717434869739</v>
      </c>
      <c r="AU222" s="68">
        <f t="shared" si="27"/>
        <v>7.1129326047358825</v>
      </c>
      <c r="AV222" s="68">
        <f t="shared" si="28"/>
        <v>7.1329690346083776</v>
      </c>
      <c r="AW222" s="75">
        <f t="shared" si="29"/>
        <v>7.5620000000000003</v>
      </c>
      <c r="AY222" s="97">
        <v>269.14565672894747</v>
      </c>
      <c r="AZ222" s="75">
        <v>219.91000000000003</v>
      </c>
      <c r="BB222" s="69">
        <f ca="1">VLOOKUP($A222,'Y2020H2 Annual_Prices-Nominal'!$A$4:$AZ$33,41,0)</f>
        <v>8.6785681608410847</v>
      </c>
      <c r="BD222" s="76">
        <f>VLOOKUP($A222,GDP!$A$8:$D$42,3,0)</f>
        <v>2.2381776239907728E-2</v>
      </c>
    </row>
    <row r="223" spans="1:56" ht="15" x14ac:dyDescent="0.25">
      <c r="A223" s="42">
        <f t="shared" si="30"/>
        <v>2039</v>
      </c>
      <c r="B223" s="63">
        <f t="shared" si="31"/>
        <v>50861</v>
      </c>
      <c r="C223" s="67">
        <v>34.58</v>
      </c>
      <c r="D223" s="68">
        <v>32.909999999999997</v>
      </c>
      <c r="E223" s="68">
        <v>33.14</v>
      </c>
      <c r="F223" s="68">
        <v>30.67</v>
      </c>
      <c r="G223" s="68">
        <v>33.31</v>
      </c>
      <c r="H223" s="68">
        <v>30.88</v>
      </c>
      <c r="I223" s="68">
        <v>36.68</v>
      </c>
      <c r="J223" s="68">
        <v>30.71</v>
      </c>
      <c r="K223" s="68">
        <v>36.93</v>
      </c>
      <c r="L223" s="68">
        <v>30.82</v>
      </c>
      <c r="M223" s="68">
        <v>35.46</v>
      </c>
      <c r="N223" s="75">
        <v>29.56</v>
      </c>
      <c r="P223" s="67">
        <v>109.65300000000001</v>
      </c>
      <c r="Q223" s="68">
        <v>109.65300000000001</v>
      </c>
      <c r="R223" s="68">
        <v>128.23599999999999</v>
      </c>
      <c r="S223" s="68">
        <v>109.65300000000001</v>
      </c>
      <c r="T223" s="68">
        <v>66.563000000000002</v>
      </c>
      <c r="U223" s="68">
        <v>73.86</v>
      </c>
      <c r="V223" s="68">
        <v>61.941000000000003</v>
      </c>
      <c r="W223" s="68">
        <v>19.5</v>
      </c>
      <c r="X223" s="68">
        <v>19.5</v>
      </c>
      <c r="Y223" s="75">
        <v>65.373999999999995</v>
      </c>
      <c r="AA223" s="67">
        <v>5.25</v>
      </c>
      <c r="AB223" s="68">
        <v>4.55</v>
      </c>
      <c r="AC223" s="68">
        <v>4.37</v>
      </c>
      <c r="AD223" s="68">
        <v>4.8</v>
      </c>
      <c r="AE223" s="68">
        <v>5.2</v>
      </c>
      <c r="AF223" s="68">
        <v>4.67</v>
      </c>
      <c r="AG223" s="68">
        <v>0.38944347333153012</v>
      </c>
      <c r="AI223" s="69">
        <f ca="1">VLOOKUP($A223,'Y2020H2 Annual_Prices-Nominal'!$A$4:$AM$33,28,0)</f>
        <v>4.4783333333333335</v>
      </c>
      <c r="AK223" s="70">
        <v>0</v>
      </c>
      <c r="AL223" s="71">
        <v>0</v>
      </c>
      <c r="AM223" s="72">
        <v>0</v>
      </c>
      <c r="AN223" s="73">
        <v>0</v>
      </c>
      <c r="AO223" s="74">
        <v>0</v>
      </c>
      <c r="AP223" s="75">
        <f ca="1">VLOOKUP($A223,'Y2020H2 Annual_Prices-Nominal'!$A$4:$AM$33,33,0)</f>
        <v>0</v>
      </c>
      <c r="AR223" s="67">
        <f t="shared" si="24"/>
        <v>7.6</v>
      </c>
      <c r="AS223" s="68">
        <f t="shared" si="25"/>
        <v>7.0963597430406855</v>
      </c>
      <c r="AT223" s="68">
        <f t="shared" si="26"/>
        <v>7.132762312633834</v>
      </c>
      <c r="AU223" s="68">
        <f t="shared" si="27"/>
        <v>7.0538461538461537</v>
      </c>
      <c r="AV223" s="68">
        <f t="shared" si="28"/>
        <v>7.101923076923077</v>
      </c>
      <c r="AW223" s="75">
        <f t="shared" si="29"/>
        <v>7.3875000000000002</v>
      </c>
      <c r="AY223" s="97">
        <v>269.14565672894747</v>
      </c>
      <c r="AZ223" s="75">
        <v>219.91000000000003</v>
      </c>
      <c r="BB223" s="69">
        <f ca="1">VLOOKUP($A223,'Y2020H2 Annual_Prices-Nominal'!$A$4:$AZ$33,41,0)</f>
        <v>8.6785681608410847</v>
      </c>
      <c r="BD223" s="76">
        <f>VLOOKUP($A223,GDP!$A$8:$D$42,3,0)</f>
        <v>2.2381776239907728E-2</v>
      </c>
    </row>
    <row r="224" spans="1:56" ht="15" x14ac:dyDescent="0.25">
      <c r="A224" s="42">
        <f t="shared" si="30"/>
        <v>2039</v>
      </c>
      <c r="B224" s="63">
        <f t="shared" si="31"/>
        <v>50891</v>
      </c>
      <c r="C224" s="67">
        <v>36.270000000000003</v>
      </c>
      <c r="D224" s="68">
        <v>32.81</v>
      </c>
      <c r="E224" s="68">
        <v>36.270000000000003</v>
      </c>
      <c r="F224" s="68">
        <v>32.549999999999997</v>
      </c>
      <c r="G224" s="68">
        <v>36.49</v>
      </c>
      <c r="H224" s="68">
        <v>32.549999999999997</v>
      </c>
      <c r="I224" s="68">
        <v>40.909999999999997</v>
      </c>
      <c r="J224" s="68">
        <v>33.93</v>
      </c>
      <c r="K224" s="68">
        <v>41.68</v>
      </c>
      <c r="L224" s="68">
        <v>34.33</v>
      </c>
      <c r="M224" s="68">
        <v>40.770000000000003</v>
      </c>
      <c r="N224" s="75">
        <v>33.130000000000003</v>
      </c>
      <c r="P224" s="67">
        <v>109.953</v>
      </c>
      <c r="Q224" s="68">
        <v>109.953</v>
      </c>
      <c r="R224" s="68">
        <v>128.54599999999999</v>
      </c>
      <c r="S224" s="68">
        <v>109.953</v>
      </c>
      <c r="T224" s="68">
        <v>66.668000000000006</v>
      </c>
      <c r="U224" s="68">
        <v>73.994</v>
      </c>
      <c r="V224" s="68">
        <v>62.057000000000002</v>
      </c>
      <c r="W224" s="68">
        <v>19.527000000000001</v>
      </c>
      <c r="X224" s="68">
        <v>19.527000000000001</v>
      </c>
      <c r="Y224" s="75">
        <v>65.516000000000005</v>
      </c>
      <c r="AA224" s="67">
        <v>5.17</v>
      </c>
      <c r="AB224" s="68">
        <v>4.4000000000000004</v>
      </c>
      <c r="AC224" s="68">
        <v>4.22</v>
      </c>
      <c r="AD224" s="68">
        <v>4.6500000000000004</v>
      </c>
      <c r="AE224" s="68">
        <v>5.13</v>
      </c>
      <c r="AF224" s="68">
        <v>4.47</v>
      </c>
      <c r="AG224" s="68">
        <v>0.38944347333153012</v>
      </c>
      <c r="AI224" s="69">
        <f ca="1">VLOOKUP($A224,'Y2020H2 Annual_Prices-Nominal'!$A$4:$AM$33,28,0)</f>
        <v>4.4783333333333335</v>
      </c>
      <c r="AK224" s="70">
        <v>0</v>
      </c>
      <c r="AL224" s="71">
        <v>0</v>
      </c>
      <c r="AM224" s="72">
        <v>0</v>
      </c>
      <c r="AN224" s="73">
        <v>0</v>
      </c>
      <c r="AO224" s="74">
        <v>0</v>
      </c>
      <c r="AP224" s="75">
        <f ca="1">VLOOKUP($A224,'Y2020H2 Annual_Prices-Nominal'!$A$4:$AM$33,33,0)</f>
        <v>0</v>
      </c>
      <c r="AR224" s="67">
        <f t="shared" si="24"/>
        <v>8.2431818181818191</v>
      </c>
      <c r="AS224" s="68">
        <f t="shared" si="25"/>
        <v>8.1140939597315445</v>
      </c>
      <c r="AT224" s="68">
        <f t="shared" si="26"/>
        <v>8.1633109619686817</v>
      </c>
      <c r="AU224" s="68">
        <f t="shared" si="27"/>
        <v>7.9746588693957108</v>
      </c>
      <c r="AV224" s="68">
        <f t="shared" si="28"/>
        <v>8.1247563352826511</v>
      </c>
      <c r="AW224" s="75">
        <f t="shared" si="29"/>
        <v>8.7677419354838708</v>
      </c>
      <c r="AY224" s="97">
        <v>269.14565672894747</v>
      </c>
      <c r="AZ224" s="75">
        <v>219.91000000000003</v>
      </c>
      <c r="BB224" s="69">
        <f ca="1">VLOOKUP($A224,'Y2020H2 Annual_Prices-Nominal'!$A$4:$AZ$33,41,0)</f>
        <v>8.6785681608410847</v>
      </c>
      <c r="BD224" s="76">
        <f>VLOOKUP($A224,GDP!$A$8:$D$42,3,0)</f>
        <v>2.2381776239907728E-2</v>
      </c>
    </row>
    <row r="225" spans="1:56" ht="15" x14ac:dyDescent="0.25">
      <c r="A225" s="42">
        <f t="shared" si="30"/>
        <v>2039</v>
      </c>
      <c r="B225" s="63">
        <f t="shared" si="31"/>
        <v>50922</v>
      </c>
      <c r="C225" s="67">
        <v>41.51</v>
      </c>
      <c r="D225" s="68">
        <v>34.450000000000003</v>
      </c>
      <c r="E225" s="68">
        <v>41.14</v>
      </c>
      <c r="F225" s="68">
        <v>34.049999999999997</v>
      </c>
      <c r="G225" s="68">
        <v>41.87</v>
      </c>
      <c r="H225" s="68">
        <v>34.369999999999997</v>
      </c>
      <c r="I225" s="68">
        <v>44.69</v>
      </c>
      <c r="J225" s="68">
        <v>35.979999999999997</v>
      </c>
      <c r="K225" s="68">
        <v>45.49</v>
      </c>
      <c r="L225" s="68">
        <v>36.18</v>
      </c>
      <c r="M225" s="68">
        <v>44.43</v>
      </c>
      <c r="N225" s="75">
        <v>34.979999999999997</v>
      </c>
      <c r="P225" s="67">
        <v>110.253148313701</v>
      </c>
      <c r="Q225" s="68">
        <v>110.253148313701</v>
      </c>
      <c r="R225" s="68">
        <v>128.857569614987</v>
      </c>
      <c r="S225" s="68">
        <v>110.253148313701</v>
      </c>
      <c r="T225" s="68">
        <v>66.775057200417507</v>
      </c>
      <c r="U225" s="68">
        <v>74.128268504843405</v>
      </c>
      <c r="V225" s="68">
        <v>62.172905402745897</v>
      </c>
      <c r="W225" s="68">
        <v>19.551811050636498</v>
      </c>
      <c r="X225" s="68">
        <v>19.551811050636498</v>
      </c>
      <c r="Y225" s="75">
        <v>65.658317949605404</v>
      </c>
      <c r="AA225" s="67">
        <v>5.18</v>
      </c>
      <c r="AB225" s="68">
        <v>4.29</v>
      </c>
      <c r="AC225" s="68">
        <v>4.0999999999999996</v>
      </c>
      <c r="AD225" s="68">
        <v>4.54</v>
      </c>
      <c r="AE225" s="68">
        <v>5.17</v>
      </c>
      <c r="AF225" s="68">
        <v>4.46</v>
      </c>
      <c r="AG225" s="68">
        <v>0.38944347333153012</v>
      </c>
      <c r="AI225" s="69">
        <f ca="1">VLOOKUP($A225,'Y2020H2 Annual_Prices-Nominal'!$A$4:$AM$33,28,0)</f>
        <v>4.4783333333333335</v>
      </c>
      <c r="AK225" s="70">
        <v>0</v>
      </c>
      <c r="AL225" s="71">
        <v>0</v>
      </c>
      <c r="AM225" s="72">
        <v>0</v>
      </c>
      <c r="AN225" s="73">
        <v>0</v>
      </c>
      <c r="AO225" s="74">
        <v>0</v>
      </c>
      <c r="AP225" s="75">
        <f ca="1">VLOOKUP($A225,'Y2020H2 Annual_Prices-Nominal'!$A$4:$AM$33,33,0)</f>
        <v>0</v>
      </c>
      <c r="AR225" s="67">
        <f t="shared" si="24"/>
        <v>9.6759906759906755</v>
      </c>
      <c r="AS225" s="68">
        <f t="shared" si="25"/>
        <v>9.2242152466367706</v>
      </c>
      <c r="AT225" s="68">
        <f t="shared" si="26"/>
        <v>9.3878923766816147</v>
      </c>
      <c r="AU225" s="68">
        <f t="shared" si="27"/>
        <v>8.6441005802707931</v>
      </c>
      <c r="AV225" s="68">
        <f t="shared" si="28"/>
        <v>8.7988394584139265</v>
      </c>
      <c r="AW225" s="75">
        <f t="shared" si="29"/>
        <v>9.786343612334802</v>
      </c>
      <c r="AY225" s="97">
        <v>269.14565672894747</v>
      </c>
      <c r="AZ225" s="75">
        <v>219.91000000000003</v>
      </c>
      <c r="BB225" s="69">
        <f ca="1">VLOOKUP($A225,'Y2020H2 Annual_Prices-Nominal'!$A$4:$AZ$33,41,0)</f>
        <v>8.6785681608410847</v>
      </c>
      <c r="BD225" s="76">
        <f>VLOOKUP($A225,GDP!$A$8:$D$42,3,0)</f>
        <v>2.2381776239907728E-2</v>
      </c>
    </row>
    <row r="226" spans="1:56" ht="15" x14ac:dyDescent="0.25">
      <c r="A226" s="42">
        <f t="shared" si="30"/>
        <v>2039</v>
      </c>
      <c r="B226" s="63">
        <f t="shared" si="31"/>
        <v>50952</v>
      </c>
      <c r="C226" s="67">
        <v>50.72</v>
      </c>
      <c r="D226" s="68">
        <v>39.299999999999997</v>
      </c>
      <c r="E226" s="68">
        <v>51.11</v>
      </c>
      <c r="F226" s="68">
        <v>41.34</v>
      </c>
      <c r="G226" s="68">
        <v>51.75</v>
      </c>
      <c r="H226" s="68">
        <v>41.75</v>
      </c>
      <c r="I226" s="68">
        <v>50.19</v>
      </c>
      <c r="J226" s="68">
        <v>39.380000000000003</v>
      </c>
      <c r="K226" s="68">
        <v>50.38</v>
      </c>
      <c r="L226" s="68">
        <v>39.57</v>
      </c>
      <c r="M226" s="68">
        <v>51.02</v>
      </c>
      <c r="N226" s="75">
        <v>38.99</v>
      </c>
      <c r="P226" s="67">
        <v>110.548</v>
      </c>
      <c r="Q226" s="68">
        <v>110.548</v>
      </c>
      <c r="R226" s="68">
        <v>129.179</v>
      </c>
      <c r="S226" s="68">
        <v>110.548</v>
      </c>
      <c r="T226" s="68">
        <v>66.872</v>
      </c>
      <c r="U226" s="68">
        <v>74.241</v>
      </c>
      <c r="V226" s="68">
        <v>62.268000000000001</v>
      </c>
      <c r="W226" s="68">
        <v>19.581</v>
      </c>
      <c r="X226" s="68">
        <v>19.581</v>
      </c>
      <c r="Y226" s="75">
        <v>65.801000000000002</v>
      </c>
      <c r="AA226" s="67">
        <v>5.29</v>
      </c>
      <c r="AB226" s="68">
        <v>4.54</v>
      </c>
      <c r="AC226" s="68">
        <v>4.34</v>
      </c>
      <c r="AD226" s="68">
        <v>4.79</v>
      </c>
      <c r="AE226" s="68">
        <v>5.32</v>
      </c>
      <c r="AF226" s="68">
        <v>4.6100000000000003</v>
      </c>
      <c r="AG226" s="68">
        <v>0.38944347333153012</v>
      </c>
      <c r="AI226" s="69">
        <f ca="1">VLOOKUP($A226,'Y2020H2 Annual_Prices-Nominal'!$A$4:$AM$33,28,0)</f>
        <v>4.4783333333333335</v>
      </c>
      <c r="AK226" s="70">
        <v>0</v>
      </c>
      <c r="AL226" s="71">
        <v>0</v>
      </c>
      <c r="AM226" s="72">
        <v>0</v>
      </c>
      <c r="AN226" s="73">
        <v>0</v>
      </c>
      <c r="AO226" s="74">
        <v>0</v>
      </c>
      <c r="AP226" s="75">
        <f ca="1">VLOOKUP($A226,'Y2020H2 Annual_Prices-Nominal'!$A$4:$AM$33,33,0)</f>
        <v>0</v>
      </c>
      <c r="AR226" s="67">
        <f t="shared" si="24"/>
        <v>11.171806167400881</v>
      </c>
      <c r="AS226" s="68">
        <f t="shared" si="25"/>
        <v>11.086767895878523</v>
      </c>
      <c r="AT226" s="68">
        <f t="shared" si="26"/>
        <v>11.225596529284164</v>
      </c>
      <c r="AU226" s="68">
        <f t="shared" si="27"/>
        <v>9.4342105263157894</v>
      </c>
      <c r="AV226" s="68">
        <f t="shared" si="28"/>
        <v>9.4699248120300759</v>
      </c>
      <c r="AW226" s="75">
        <f t="shared" si="29"/>
        <v>10.651356993736952</v>
      </c>
      <c r="AY226" s="97">
        <v>269.14565672894747</v>
      </c>
      <c r="AZ226" s="75">
        <v>219.91000000000003</v>
      </c>
      <c r="BB226" s="69">
        <f ca="1">VLOOKUP($A226,'Y2020H2 Annual_Prices-Nominal'!$A$4:$AZ$33,41,0)</f>
        <v>8.6785681608410847</v>
      </c>
      <c r="BD226" s="76">
        <f>VLOOKUP($A226,GDP!$A$8:$D$42,3,0)</f>
        <v>2.2381776239907728E-2</v>
      </c>
    </row>
    <row r="227" spans="1:56" ht="15" x14ac:dyDescent="0.25">
      <c r="A227" s="42">
        <f t="shared" si="30"/>
        <v>2039</v>
      </c>
      <c r="B227" s="63">
        <f t="shared" si="31"/>
        <v>50983</v>
      </c>
      <c r="C227" s="67">
        <v>46.15</v>
      </c>
      <c r="D227" s="68">
        <v>36.06</v>
      </c>
      <c r="E227" s="68">
        <v>47.45</v>
      </c>
      <c r="F227" s="68">
        <v>37.22</v>
      </c>
      <c r="G227" s="68">
        <v>47.65</v>
      </c>
      <c r="H227" s="68">
        <v>37.340000000000003</v>
      </c>
      <c r="I227" s="68">
        <v>57.43</v>
      </c>
      <c r="J227" s="68">
        <v>38.67</v>
      </c>
      <c r="K227" s="68">
        <v>58.04</v>
      </c>
      <c r="L227" s="68">
        <v>39.11</v>
      </c>
      <c r="M227" s="68">
        <v>58.05</v>
      </c>
      <c r="N227" s="75">
        <v>38.04</v>
      </c>
      <c r="P227" s="67">
        <v>110.84399999999999</v>
      </c>
      <c r="Q227" s="68">
        <v>110.84399999999999</v>
      </c>
      <c r="R227" s="68">
        <v>129.501</v>
      </c>
      <c r="S227" s="68">
        <v>110.84399999999999</v>
      </c>
      <c r="T227" s="68">
        <v>66.968999999999994</v>
      </c>
      <c r="U227" s="68">
        <v>74.353999999999999</v>
      </c>
      <c r="V227" s="68">
        <v>62.363</v>
      </c>
      <c r="W227" s="68">
        <v>19.61</v>
      </c>
      <c r="X227" s="68">
        <v>19.61</v>
      </c>
      <c r="Y227" s="75">
        <v>65.944000000000003</v>
      </c>
      <c r="AA227" s="67">
        <v>5.28</v>
      </c>
      <c r="AB227" s="68">
        <v>4.4400000000000004</v>
      </c>
      <c r="AC227" s="68">
        <v>4.25</v>
      </c>
      <c r="AD227" s="68">
        <v>4.6900000000000004</v>
      </c>
      <c r="AE227" s="68">
        <v>5.28</v>
      </c>
      <c r="AF227" s="68">
        <v>4.6500000000000004</v>
      </c>
      <c r="AG227" s="68">
        <v>0.38944347333153012</v>
      </c>
      <c r="AI227" s="69">
        <f ca="1">VLOOKUP($A227,'Y2020H2 Annual_Prices-Nominal'!$A$4:$AM$33,28,0)</f>
        <v>4.4783333333333335</v>
      </c>
      <c r="AK227" s="70">
        <v>0</v>
      </c>
      <c r="AL227" s="71">
        <v>0</v>
      </c>
      <c r="AM227" s="72">
        <v>0</v>
      </c>
      <c r="AN227" s="73">
        <v>0</v>
      </c>
      <c r="AO227" s="74">
        <v>0</v>
      </c>
      <c r="AP227" s="75">
        <f ca="1">VLOOKUP($A227,'Y2020H2 Annual_Prices-Nominal'!$A$4:$AM$33,33,0)</f>
        <v>0</v>
      </c>
      <c r="AR227" s="67">
        <f t="shared" si="24"/>
        <v>10.394144144144143</v>
      </c>
      <c r="AS227" s="68">
        <f t="shared" si="25"/>
        <v>10.204301075268818</v>
      </c>
      <c r="AT227" s="68">
        <f t="shared" si="26"/>
        <v>10.247311827956988</v>
      </c>
      <c r="AU227" s="68">
        <f t="shared" si="27"/>
        <v>10.876893939393939</v>
      </c>
      <c r="AV227" s="68">
        <f t="shared" si="28"/>
        <v>10.992424242424242</v>
      </c>
      <c r="AW227" s="75">
        <f t="shared" si="29"/>
        <v>12.377398720682301</v>
      </c>
      <c r="AY227" s="97">
        <v>269.14565672894747</v>
      </c>
      <c r="AZ227" s="75">
        <v>219.91000000000003</v>
      </c>
      <c r="BB227" s="69">
        <f ca="1">VLOOKUP($A227,'Y2020H2 Annual_Prices-Nominal'!$A$4:$AZ$33,41,0)</f>
        <v>8.6785681608410847</v>
      </c>
      <c r="BD227" s="76">
        <f>VLOOKUP($A227,GDP!$A$8:$D$42,3,0)</f>
        <v>2.2381776239907728E-2</v>
      </c>
    </row>
    <row r="228" spans="1:56" ht="15" x14ac:dyDescent="0.25">
      <c r="A228" s="42">
        <f t="shared" si="30"/>
        <v>2039</v>
      </c>
      <c r="B228" s="63">
        <f t="shared" si="31"/>
        <v>51014</v>
      </c>
      <c r="C228" s="67">
        <v>37.53</v>
      </c>
      <c r="D228" s="68">
        <v>32.950000000000003</v>
      </c>
      <c r="E228" s="68">
        <v>38.81</v>
      </c>
      <c r="F228" s="68">
        <v>34.36</v>
      </c>
      <c r="G228" s="68">
        <v>39.01</v>
      </c>
      <c r="H228" s="68">
        <v>34.33</v>
      </c>
      <c r="I228" s="68">
        <v>40.950000000000003</v>
      </c>
      <c r="J228" s="68">
        <v>34.72</v>
      </c>
      <c r="K228" s="68">
        <v>42.12</v>
      </c>
      <c r="L228" s="68">
        <v>35.9</v>
      </c>
      <c r="M228" s="68">
        <v>41.6</v>
      </c>
      <c r="N228" s="75">
        <v>34.89</v>
      </c>
      <c r="P228" s="67">
        <v>111.14100000000001</v>
      </c>
      <c r="Q228" s="68">
        <v>111.14100000000001</v>
      </c>
      <c r="R228" s="68">
        <v>129.82400000000001</v>
      </c>
      <c r="S228" s="68">
        <v>111.14100000000001</v>
      </c>
      <c r="T228" s="68">
        <v>67.066000000000003</v>
      </c>
      <c r="U228" s="68">
        <v>74.466999999999999</v>
      </c>
      <c r="V228" s="68">
        <v>62.457999999999998</v>
      </c>
      <c r="W228" s="68">
        <v>19.638999999999999</v>
      </c>
      <c r="X228" s="68">
        <v>19.638999999999999</v>
      </c>
      <c r="Y228" s="75">
        <v>66.087999999999994</v>
      </c>
      <c r="AA228" s="67">
        <v>5.21</v>
      </c>
      <c r="AB228" s="68">
        <v>4.18</v>
      </c>
      <c r="AC228" s="68">
        <v>4</v>
      </c>
      <c r="AD228" s="68">
        <v>4.43</v>
      </c>
      <c r="AE228" s="68">
        <v>5.17</v>
      </c>
      <c r="AF228" s="68">
        <v>4.5199999999999996</v>
      </c>
      <c r="AG228" s="68">
        <v>0.38944347333153012</v>
      </c>
      <c r="AI228" s="69">
        <f ca="1">VLOOKUP($A228,'Y2020H2 Annual_Prices-Nominal'!$A$4:$AM$33,28,0)</f>
        <v>4.4783333333333335</v>
      </c>
      <c r="AK228" s="70">
        <v>0</v>
      </c>
      <c r="AL228" s="71">
        <v>0</v>
      </c>
      <c r="AM228" s="72">
        <v>0</v>
      </c>
      <c r="AN228" s="73">
        <v>0</v>
      </c>
      <c r="AO228" s="74">
        <v>0</v>
      </c>
      <c r="AP228" s="75">
        <f ca="1">VLOOKUP($A228,'Y2020H2 Annual_Prices-Nominal'!$A$4:$AM$33,33,0)</f>
        <v>0</v>
      </c>
      <c r="AR228" s="67">
        <f t="shared" si="24"/>
        <v>8.9784688995215323</v>
      </c>
      <c r="AS228" s="68">
        <f t="shared" si="25"/>
        <v>8.5862831858407098</v>
      </c>
      <c r="AT228" s="68">
        <f t="shared" si="26"/>
        <v>8.6305309734513287</v>
      </c>
      <c r="AU228" s="68">
        <f t="shared" si="27"/>
        <v>7.9206963249516447</v>
      </c>
      <c r="AV228" s="68">
        <f t="shared" si="28"/>
        <v>8.147001934235977</v>
      </c>
      <c r="AW228" s="75">
        <f t="shared" si="29"/>
        <v>9.3905191873589171</v>
      </c>
      <c r="AY228" s="97">
        <v>269.14565672894747</v>
      </c>
      <c r="AZ228" s="75">
        <v>219.91000000000003</v>
      </c>
      <c r="BB228" s="69">
        <f ca="1">VLOOKUP($A228,'Y2020H2 Annual_Prices-Nominal'!$A$4:$AZ$33,41,0)</f>
        <v>8.6785681608410847</v>
      </c>
      <c r="BD228" s="76">
        <f>VLOOKUP($A228,GDP!$A$8:$D$42,3,0)</f>
        <v>2.2381776239907728E-2</v>
      </c>
    </row>
    <row r="229" spans="1:56" ht="15" x14ac:dyDescent="0.25">
      <c r="A229" s="42">
        <f t="shared" si="30"/>
        <v>2039</v>
      </c>
      <c r="B229" s="63">
        <f t="shared" si="31"/>
        <v>51044</v>
      </c>
      <c r="C229" s="67">
        <v>34.54</v>
      </c>
      <c r="D229" s="68">
        <v>32.43</v>
      </c>
      <c r="E229" s="68">
        <v>33.78</v>
      </c>
      <c r="F229" s="68">
        <v>31.05</v>
      </c>
      <c r="G229" s="68">
        <v>34.020000000000003</v>
      </c>
      <c r="H229" s="68">
        <v>31.25</v>
      </c>
      <c r="I229" s="68">
        <v>38.49</v>
      </c>
      <c r="J229" s="68">
        <v>32.42</v>
      </c>
      <c r="K229" s="68">
        <v>39.090000000000003</v>
      </c>
      <c r="L229" s="68">
        <v>32.590000000000003</v>
      </c>
      <c r="M229" s="68">
        <v>37.520000000000003</v>
      </c>
      <c r="N229" s="75">
        <v>31.26</v>
      </c>
      <c r="P229" s="67">
        <v>111.438</v>
      </c>
      <c r="Q229" s="68">
        <v>111.438</v>
      </c>
      <c r="R229" s="68">
        <v>130.148</v>
      </c>
      <c r="S229" s="68">
        <v>111.438</v>
      </c>
      <c r="T229" s="68">
        <v>67.164000000000001</v>
      </c>
      <c r="U229" s="68">
        <v>74.581000000000003</v>
      </c>
      <c r="V229" s="68">
        <v>62.552999999999997</v>
      </c>
      <c r="W229" s="68">
        <v>19.667999999999999</v>
      </c>
      <c r="X229" s="68">
        <v>19.667999999999999</v>
      </c>
      <c r="Y229" s="75">
        <v>66.231999999999999</v>
      </c>
      <c r="AA229" s="67">
        <v>5.28</v>
      </c>
      <c r="AB229" s="68">
        <v>4.3899999999999997</v>
      </c>
      <c r="AC229" s="68">
        <v>4.21</v>
      </c>
      <c r="AD229" s="68">
        <v>4.6399999999999997</v>
      </c>
      <c r="AE229" s="68">
        <v>5.27</v>
      </c>
      <c r="AF229" s="68">
        <v>4.63</v>
      </c>
      <c r="AG229" s="68">
        <v>0.38944347333153012</v>
      </c>
      <c r="AI229" s="69">
        <f ca="1">VLOOKUP($A229,'Y2020H2 Annual_Prices-Nominal'!$A$4:$AM$33,28,0)</f>
        <v>4.4783333333333335</v>
      </c>
      <c r="AK229" s="70">
        <v>0</v>
      </c>
      <c r="AL229" s="71">
        <v>0</v>
      </c>
      <c r="AM229" s="72">
        <v>0</v>
      </c>
      <c r="AN229" s="73">
        <v>0</v>
      </c>
      <c r="AO229" s="74">
        <v>0</v>
      </c>
      <c r="AP229" s="75">
        <f ca="1">VLOOKUP($A229,'Y2020H2 Annual_Prices-Nominal'!$A$4:$AM$33,33,0)</f>
        <v>0</v>
      </c>
      <c r="AR229" s="67">
        <f t="shared" si="24"/>
        <v>7.8678815489749434</v>
      </c>
      <c r="AS229" s="68">
        <f t="shared" si="25"/>
        <v>7.295896328293737</v>
      </c>
      <c r="AT229" s="68">
        <f t="shared" si="26"/>
        <v>7.3477321814254868</v>
      </c>
      <c r="AU229" s="68">
        <f t="shared" si="27"/>
        <v>7.3036053130929801</v>
      </c>
      <c r="AV229" s="68">
        <f t="shared" si="28"/>
        <v>7.4174573055028477</v>
      </c>
      <c r="AW229" s="75">
        <f t="shared" si="29"/>
        <v>8.086206896551726</v>
      </c>
      <c r="AY229" s="97">
        <v>269.14565672894747</v>
      </c>
      <c r="AZ229" s="75">
        <v>219.91000000000003</v>
      </c>
      <c r="BB229" s="69">
        <f ca="1">VLOOKUP($A229,'Y2020H2 Annual_Prices-Nominal'!$A$4:$AZ$33,41,0)</f>
        <v>8.6785681608410847</v>
      </c>
      <c r="BD229" s="76">
        <f>VLOOKUP($A229,GDP!$A$8:$D$42,3,0)</f>
        <v>2.2381776239907728E-2</v>
      </c>
    </row>
    <row r="230" spans="1:56" ht="15" x14ac:dyDescent="0.25">
      <c r="A230" s="42">
        <f t="shared" si="30"/>
        <v>2039</v>
      </c>
      <c r="B230" s="63">
        <f t="shared" si="31"/>
        <v>51075</v>
      </c>
      <c r="C230" s="67">
        <v>38.22</v>
      </c>
      <c r="D230" s="68">
        <v>36.36</v>
      </c>
      <c r="E230" s="68">
        <v>37.299999999999997</v>
      </c>
      <c r="F230" s="68">
        <v>34.42</v>
      </c>
      <c r="G230" s="68">
        <v>37.64</v>
      </c>
      <c r="H230" s="68">
        <v>34.74</v>
      </c>
      <c r="I230" s="68">
        <v>40.6</v>
      </c>
      <c r="J230" s="68">
        <v>35.43</v>
      </c>
      <c r="K230" s="68">
        <v>41.13</v>
      </c>
      <c r="L230" s="68">
        <v>35.56</v>
      </c>
      <c r="M230" s="68">
        <v>40.08</v>
      </c>
      <c r="N230" s="75">
        <v>34.4</v>
      </c>
      <c r="P230" s="67">
        <v>111.736</v>
      </c>
      <c r="Q230" s="68">
        <v>111.736</v>
      </c>
      <c r="R230" s="68">
        <v>130.47200000000001</v>
      </c>
      <c r="S230" s="68">
        <v>111.736</v>
      </c>
      <c r="T230" s="68">
        <v>67.262</v>
      </c>
      <c r="U230" s="68">
        <v>74.694999999999993</v>
      </c>
      <c r="V230" s="68">
        <v>62.648000000000003</v>
      </c>
      <c r="W230" s="68">
        <v>19.696999999999999</v>
      </c>
      <c r="X230" s="68">
        <v>19.696999999999999</v>
      </c>
      <c r="Y230" s="75">
        <v>66.376000000000005</v>
      </c>
      <c r="AA230" s="67">
        <v>5.55</v>
      </c>
      <c r="AB230" s="68">
        <v>4.93</v>
      </c>
      <c r="AC230" s="68">
        <v>4.7</v>
      </c>
      <c r="AD230" s="68">
        <v>5.26</v>
      </c>
      <c r="AE230" s="68">
        <v>5.54</v>
      </c>
      <c r="AF230" s="68">
        <v>5.0199999999999996</v>
      </c>
      <c r="AG230" s="68">
        <v>0.38944347333153012</v>
      </c>
      <c r="AI230" s="69">
        <f ca="1">VLOOKUP($A230,'Y2020H2 Annual_Prices-Nominal'!$A$4:$AM$33,28,0)</f>
        <v>4.4783333333333335</v>
      </c>
      <c r="AK230" s="70">
        <v>0</v>
      </c>
      <c r="AL230" s="71">
        <v>0</v>
      </c>
      <c r="AM230" s="72">
        <v>0</v>
      </c>
      <c r="AN230" s="73">
        <v>0</v>
      </c>
      <c r="AO230" s="74">
        <v>0</v>
      </c>
      <c r="AP230" s="75">
        <f ca="1">VLOOKUP($A230,'Y2020H2 Annual_Prices-Nominal'!$A$4:$AM$33,33,0)</f>
        <v>0</v>
      </c>
      <c r="AR230" s="67">
        <f t="shared" si="24"/>
        <v>7.7525354969574041</v>
      </c>
      <c r="AS230" s="68">
        <f t="shared" si="25"/>
        <v>7.4302788844621519</v>
      </c>
      <c r="AT230" s="68">
        <f t="shared" si="26"/>
        <v>7.4980079681274905</v>
      </c>
      <c r="AU230" s="68">
        <f t="shared" si="27"/>
        <v>7.3285198555956681</v>
      </c>
      <c r="AV230" s="68">
        <f t="shared" si="28"/>
        <v>7.4241877256317697</v>
      </c>
      <c r="AW230" s="75">
        <f t="shared" si="29"/>
        <v>7.6197718631178706</v>
      </c>
      <c r="AY230" s="97">
        <v>269.14565672894747</v>
      </c>
      <c r="AZ230" s="75">
        <v>219.91000000000003</v>
      </c>
      <c r="BB230" s="69">
        <f ca="1">VLOOKUP($A230,'Y2020H2 Annual_Prices-Nominal'!$A$4:$AZ$33,41,0)</f>
        <v>8.6785681608410847</v>
      </c>
      <c r="BD230" s="76">
        <f>VLOOKUP($A230,GDP!$A$8:$D$42,3,0)</f>
        <v>2.2381776239907728E-2</v>
      </c>
    </row>
    <row r="231" spans="1:56" ht="15" x14ac:dyDescent="0.25">
      <c r="A231" s="42">
        <f t="shared" si="30"/>
        <v>2039</v>
      </c>
      <c r="B231" s="63">
        <f t="shared" si="31"/>
        <v>51105</v>
      </c>
      <c r="C231" s="67">
        <v>42.54</v>
      </c>
      <c r="D231" s="68">
        <v>39.18</v>
      </c>
      <c r="E231" s="68">
        <v>39.840000000000003</v>
      </c>
      <c r="F231" s="68">
        <v>36.32</v>
      </c>
      <c r="G231" s="68">
        <v>40.130000000000003</v>
      </c>
      <c r="H231" s="68">
        <v>36.619999999999997</v>
      </c>
      <c r="I231" s="68">
        <v>40.85</v>
      </c>
      <c r="J231" s="68">
        <v>37.840000000000003</v>
      </c>
      <c r="K231" s="68">
        <v>41.4</v>
      </c>
      <c r="L231" s="68">
        <v>38</v>
      </c>
      <c r="M231" s="68">
        <v>40.53</v>
      </c>
      <c r="N231" s="75">
        <v>36.9</v>
      </c>
      <c r="P231" s="67">
        <v>112.035</v>
      </c>
      <c r="Q231" s="68">
        <v>112.035</v>
      </c>
      <c r="R231" s="68">
        <v>130.797</v>
      </c>
      <c r="S231" s="68">
        <v>112.035</v>
      </c>
      <c r="T231" s="68">
        <v>67.36</v>
      </c>
      <c r="U231" s="68">
        <v>74.808999999999997</v>
      </c>
      <c r="V231" s="68">
        <v>62.743000000000002</v>
      </c>
      <c r="W231" s="68">
        <v>19.725999999999999</v>
      </c>
      <c r="X231" s="68">
        <v>19.725999999999999</v>
      </c>
      <c r="Y231" s="75">
        <v>66.521000000000001</v>
      </c>
      <c r="AA231" s="67">
        <v>5.71</v>
      </c>
      <c r="AB231" s="68">
        <v>5.38</v>
      </c>
      <c r="AC231" s="68">
        <v>5.05</v>
      </c>
      <c r="AD231" s="68">
        <v>5.72</v>
      </c>
      <c r="AE231" s="68">
        <v>5.69</v>
      </c>
      <c r="AF231" s="68">
        <v>5.15</v>
      </c>
      <c r="AG231" s="68">
        <v>0.38944347333153012</v>
      </c>
      <c r="AI231" s="69">
        <f ca="1">VLOOKUP($A231,'Y2020H2 Annual_Prices-Nominal'!$A$4:$AM$33,28,0)</f>
        <v>4.4783333333333335</v>
      </c>
      <c r="AK231" s="70">
        <v>0</v>
      </c>
      <c r="AL231" s="71">
        <v>0</v>
      </c>
      <c r="AM231" s="72">
        <v>0</v>
      </c>
      <c r="AN231" s="73">
        <v>0</v>
      </c>
      <c r="AO231" s="74">
        <v>0</v>
      </c>
      <c r="AP231" s="75">
        <f ca="1">VLOOKUP($A231,'Y2020H2 Annual_Prices-Nominal'!$A$4:$AM$33,33,0)</f>
        <v>0</v>
      </c>
      <c r="AR231" s="67">
        <f t="shared" si="24"/>
        <v>7.9070631970260221</v>
      </c>
      <c r="AS231" s="68">
        <f t="shared" si="25"/>
        <v>7.7359223300970879</v>
      </c>
      <c r="AT231" s="68">
        <f t="shared" si="26"/>
        <v>7.7922330097087382</v>
      </c>
      <c r="AU231" s="68">
        <f t="shared" si="27"/>
        <v>7.1792618629173983</v>
      </c>
      <c r="AV231" s="68">
        <f t="shared" si="28"/>
        <v>7.2759226713532508</v>
      </c>
      <c r="AW231" s="75">
        <f t="shared" si="29"/>
        <v>7.0856643356643358</v>
      </c>
      <c r="AY231" s="97">
        <v>269.14565672894747</v>
      </c>
      <c r="AZ231" s="75">
        <v>219.91000000000003</v>
      </c>
      <c r="BB231" s="69">
        <f ca="1">VLOOKUP($A231,'Y2020H2 Annual_Prices-Nominal'!$A$4:$AZ$33,41,0)</f>
        <v>8.6785681608410847</v>
      </c>
      <c r="BD231" s="76">
        <f>VLOOKUP($A231,GDP!$A$8:$D$42,3,0)</f>
        <v>2.2381776239907728E-2</v>
      </c>
    </row>
    <row r="232" spans="1:56" ht="15" x14ac:dyDescent="0.25">
      <c r="A232" s="42">
        <f t="shared" si="30"/>
        <v>2040</v>
      </c>
      <c r="B232" s="63">
        <f t="shared" si="31"/>
        <v>51136</v>
      </c>
      <c r="C232" s="67">
        <v>48.63</v>
      </c>
      <c r="D232" s="68">
        <v>42.99</v>
      </c>
      <c r="E232" s="68">
        <v>44.28</v>
      </c>
      <c r="F232" s="68">
        <v>39.19</v>
      </c>
      <c r="G232" s="68">
        <v>44.64</v>
      </c>
      <c r="H232" s="68">
        <v>39.32</v>
      </c>
      <c r="I232" s="68">
        <v>42.89</v>
      </c>
      <c r="J232" s="68">
        <v>39.01</v>
      </c>
      <c r="K232" s="68">
        <v>43.18</v>
      </c>
      <c r="L232" s="68">
        <v>39.07</v>
      </c>
      <c r="M232" s="68">
        <v>41.9</v>
      </c>
      <c r="N232" s="75">
        <v>37.83</v>
      </c>
      <c r="P232" s="67">
        <v>112.33499999999999</v>
      </c>
      <c r="Q232" s="68">
        <v>112.33499999999999</v>
      </c>
      <c r="R232" s="68">
        <v>131.12299999999999</v>
      </c>
      <c r="S232" s="68">
        <v>112.33499999999999</v>
      </c>
      <c r="T232" s="68">
        <v>67.457999999999998</v>
      </c>
      <c r="U232" s="68">
        <v>74.923000000000002</v>
      </c>
      <c r="V232" s="68">
        <v>62.838999999999999</v>
      </c>
      <c r="W232" s="68">
        <v>19.754999999999999</v>
      </c>
      <c r="X232" s="68">
        <v>19.754999999999999</v>
      </c>
      <c r="Y232" s="75">
        <v>66.665999999999997</v>
      </c>
      <c r="AA232" s="67">
        <v>6.05</v>
      </c>
      <c r="AB232" s="68">
        <v>5.62</v>
      </c>
      <c r="AC232" s="68">
        <v>5.21</v>
      </c>
      <c r="AD232" s="68">
        <v>5.96</v>
      </c>
      <c r="AE232" s="68">
        <v>6.01</v>
      </c>
      <c r="AF232" s="68">
        <v>5.58</v>
      </c>
      <c r="AG232" s="68">
        <v>0.39710762457604071</v>
      </c>
      <c r="AI232" s="69">
        <f ca="1">VLOOKUP($A232,'Y2020H2 Annual_Prices-Nominal'!$A$4:$AM$33,28,0)</f>
        <v>4.5858333333333334</v>
      </c>
      <c r="AK232" s="70">
        <v>0</v>
      </c>
      <c r="AL232" s="71">
        <v>0</v>
      </c>
      <c r="AM232" s="72">
        <v>0</v>
      </c>
      <c r="AN232" s="73">
        <v>0</v>
      </c>
      <c r="AO232" s="74">
        <v>0</v>
      </c>
      <c r="AP232" s="75">
        <f ca="1">VLOOKUP($A232,'Y2020H2 Annual_Prices-Nominal'!$A$4:$AM$33,33,0)</f>
        <v>0</v>
      </c>
      <c r="AR232" s="67">
        <f t="shared" si="24"/>
        <v>8.6530249110320288</v>
      </c>
      <c r="AS232" s="68">
        <f t="shared" si="25"/>
        <v>7.935483870967742</v>
      </c>
      <c r="AT232" s="68">
        <f t="shared" si="26"/>
        <v>8</v>
      </c>
      <c r="AU232" s="68">
        <f t="shared" si="27"/>
        <v>7.136439267886856</v>
      </c>
      <c r="AV232" s="68">
        <f t="shared" si="28"/>
        <v>7.184692179700499</v>
      </c>
      <c r="AW232" s="75">
        <f t="shared" si="29"/>
        <v>7.0302013422818792</v>
      </c>
      <c r="AY232" s="97">
        <v>273.97446498461233</v>
      </c>
      <c r="AZ232" s="75">
        <v>242.94</v>
      </c>
      <c r="BB232" s="69">
        <f ca="1">VLOOKUP($A232,'Y2020H2 Annual_Prices-Nominal'!$A$4:$AZ$33,41,0)</f>
        <v>8.6926163604635622</v>
      </c>
      <c r="BD232" s="76">
        <f>VLOOKUP($A232,GDP!$A$8:$D$42,3,0)</f>
        <v>2.2361674403912481E-2</v>
      </c>
    </row>
    <row r="233" spans="1:56" ht="15" x14ac:dyDescent="0.25">
      <c r="A233" s="42">
        <f t="shared" si="30"/>
        <v>2040</v>
      </c>
      <c r="B233" s="63">
        <f t="shared" si="31"/>
        <v>51167</v>
      </c>
      <c r="C233" s="67">
        <v>42.25</v>
      </c>
      <c r="D233" s="68">
        <v>40.42</v>
      </c>
      <c r="E233" s="68">
        <v>38.81</v>
      </c>
      <c r="F233" s="68">
        <v>36.82</v>
      </c>
      <c r="G233" s="68">
        <v>39.130000000000003</v>
      </c>
      <c r="H233" s="68">
        <v>37.020000000000003</v>
      </c>
      <c r="I233" s="68">
        <v>41.58</v>
      </c>
      <c r="J233" s="68">
        <v>36.380000000000003</v>
      </c>
      <c r="K233" s="68">
        <v>41.73</v>
      </c>
      <c r="L233" s="68">
        <v>36.39</v>
      </c>
      <c r="M233" s="68">
        <v>40.33</v>
      </c>
      <c r="N233" s="75">
        <v>35.15</v>
      </c>
      <c r="P233" s="67">
        <v>112.636</v>
      </c>
      <c r="Q233" s="68">
        <v>112.636</v>
      </c>
      <c r="R233" s="68">
        <v>131.44999999999999</v>
      </c>
      <c r="S233" s="68">
        <v>112.636</v>
      </c>
      <c r="T233" s="68">
        <v>67.555999999999997</v>
      </c>
      <c r="U233" s="68">
        <v>75.037000000000006</v>
      </c>
      <c r="V233" s="68">
        <v>62.935000000000002</v>
      </c>
      <c r="W233" s="68">
        <v>19.785</v>
      </c>
      <c r="X233" s="68">
        <v>19.785</v>
      </c>
      <c r="Y233" s="75">
        <v>66.811000000000007</v>
      </c>
      <c r="AA233" s="67">
        <v>5.94</v>
      </c>
      <c r="AB233" s="68">
        <v>5.36</v>
      </c>
      <c r="AC233" s="68">
        <v>5.05</v>
      </c>
      <c r="AD233" s="68">
        <v>5.71</v>
      </c>
      <c r="AE233" s="68">
        <v>5.95</v>
      </c>
      <c r="AF233" s="68">
        <v>5.37</v>
      </c>
      <c r="AG233" s="68">
        <v>0.39710762457604071</v>
      </c>
      <c r="AI233" s="69">
        <f ca="1">VLOOKUP($A233,'Y2020H2 Annual_Prices-Nominal'!$A$4:$AM$33,28,0)</f>
        <v>4.5858333333333334</v>
      </c>
      <c r="AK233" s="70">
        <v>0</v>
      </c>
      <c r="AL233" s="71">
        <v>0</v>
      </c>
      <c r="AM233" s="72">
        <v>0</v>
      </c>
      <c r="AN233" s="73">
        <v>0</v>
      </c>
      <c r="AO233" s="74">
        <v>0</v>
      </c>
      <c r="AP233" s="75">
        <f ca="1">VLOOKUP($A233,'Y2020H2 Annual_Prices-Nominal'!$A$4:$AM$33,33,0)</f>
        <v>0</v>
      </c>
      <c r="AR233" s="67">
        <f t="shared" si="24"/>
        <v>7.8824626865671634</v>
      </c>
      <c r="AS233" s="68">
        <f t="shared" si="25"/>
        <v>7.2271880819366858</v>
      </c>
      <c r="AT233" s="68">
        <f t="shared" si="26"/>
        <v>7.2867783985102426</v>
      </c>
      <c r="AU233" s="68">
        <f t="shared" si="27"/>
        <v>6.9882352941176462</v>
      </c>
      <c r="AV233" s="68">
        <f t="shared" si="28"/>
        <v>7.0134453781512596</v>
      </c>
      <c r="AW233" s="75">
        <f t="shared" si="29"/>
        <v>7.0630472854640978</v>
      </c>
      <c r="AY233" s="97">
        <v>273.97446498461233</v>
      </c>
      <c r="AZ233" s="75">
        <v>242.94</v>
      </c>
      <c r="BB233" s="69">
        <f ca="1">VLOOKUP($A233,'Y2020H2 Annual_Prices-Nominal'!$A$4:$AZ$33,41,0)</f>
        <v>8.6926163604635622</v>
      </c>
      <c r="BD233" s="76">
        <f>VLOOKUP($A233,GDP!$A$8:$D$42,3,0)</f>
        <v>2.2361674403912481E-2</v>
      </c>
    </row>
    <row r="234" spans="1:56" ht="15" x14ac:dyDescent="0.25">
      <c r="A234" s="42">
        <f t="shared" si="30"/>
        <v>2040</v>
      </c>
      <c r="B234" s="63">
        <f t="shared" si="31"/>
        <v>51196</v>
      </c>
      <c r="C234" s="67">
        <v>38.159999999999997</v>
      </c>
      <c r="D234" s="68">
        <v>36.44</v>
      </c>
      <c r="E234" s="68">
        <v>35.049999999999997</v>
      </c>
      <c r="F234" s="68">
        <v>32.82</v>
      </c>
      <c r="G234" s="68">
        <v>35.229999999999997</v>
      </c>
      <c r="H234" s="68">
        <v>32.840000000000003</v>
      </c>
      <c r="I234" s="68">
        <v>39.6</v>
      </c>
      <c r="J234" s="68">
        <v>34.119999999999997</v>
      </c>
      <c r="K234" s="68">
        <v>39.799999999999997</v>
      </c>
      <c r="L234" s="68">
        <v>34.159999999999997</v>
      </c>
      <c r="M234" s="68">
        <v>38.33</v>
      </c>
      <c r="N234" s="75">
        <v>32.92</v>
      </c>
      <c r="P234" s="67">
        <v>112.937</v>
      </c>
      <c r="Q234" s="68">
        <v>112.937</v>
      </c>
      <c r="R234" s="68">
        <v>131.77799999999999</v>
      </c>
      <c r="S234" s="68">
        <v>112.937</v>
      </c>
      <c r="T234" s="68">
        <v>67.653999999999996</v>
      </c>
      <c r="U234" s="68">
        <v>75.152000000000001</v>
      </c>
      <c r="V234" s="68">
        <v>63.030999999999999</v>
      </c>
      <c r="W234" s="68">
        <v>19.815000000000001</v>
      </c>
      <c r="X234" s="68">
        <v>19.815000000000001</v>
      </c>
      <c r="Y234" s="75">
        <v>66.956000000000003</v>
      </c>
      <c r="AA234" s="67">
        <v>5.66</v>
      </c>
      <c r="AB234" s="68">
        <v>4.78</v>
      </c>
      <c r="AC234" s="68">
        <v>4.5599999999999996</v>
      </c>
      <c r="AD234" s="68">
        <v>5.12</v>
      </c>
      <c r="AE234" s="68">
        <v>5.63</v>
      </c>
      <c r="AF234" s="68">
        <v>5.1100000000000003</v>
      </c>
      <c r="AG234" s="68">
        <v>0.39710762457604071</v>
      </c>
      <c r="AI234" s="69">
        <f ca="1">VLOOKUP($A234,'Y2020H2 Annual_Prices-Nominal'!$A$4:$AM$33,28,0)</f>
        <v>4.5858333333333334</v>
      </c>
      <c r="AK234" s="70">
        <v>0</v>
      </c>
      <c r="AL234" s="71">
        <v>0</v>
      </c>
      <c r="AM234" s="72">
        <v>0</v>
      </c>
      <c r="AN234" s="73">
        <v>0</v>
      </c>
      <c r="AO234" s="74">
        <v>0</v>
      </c>
      <c r="AP234" s="75">
        <f ca="1">VLOOKUP($A234,'Y2020H2 Annual_Prices-Nominal'!$A$4:$AM$33,33,0)</f>
        <v>0</v>
      </c>
      <c r="AR234" s="67">
        <f t="shared" si="24"/>
        <v>7.9832635983263591</v>
      </c>
      <c r="AS234" s="68">
        <f t="shared" si="25"/>
        <v>6.8590998043052824</v>
      </c>
      <c r="AT234" s="68">
        <f t="shared" si="26"/>
        <v>6.8943248532289614</v>
      </c>
      <c r="AU234" s="68">
        <f t="shared" si="27"/>
        <v>7.0337477797513328</v>
      </c>
      <c r="AV234" s="68">
        <f t="shared" si="28"/>
        <v>7.0692717584369449</v>
      </c>
      <c r="AW234" s="75">
        <f t="shared" si="29"/>
        <v>7.4863281249999991</v>
      </c>
      <c r="AY234" s="97">
        <v>273.97446498461233</v>
      </c>
      <c r="AZ234" s="75">
        <v>242.94</v>
      </c>
      <c r="BB234" s="69">
        <f ca="1">VLOOKUP($A234,'Y2020H2 Annual_Prices-Nominal'!$A$4:$AZ$33,41,0)</f>
        <v>8.6926163604635622</v>
      </c>
      <c r="BD234" s="76">
        <f>VLOOKUP($A234,GDP!$A$8:$D$42,3,0)</f>
        <v>2.2361674403912481E-2</v>
      </c>
    </row>
    <row r="235" spans="1:56" ht="15" x14ac:dyDescent="0.25">
      <c r="A235" s="42">
        <f t="shared" si="30"/>
        <v>2040</v>
      </c>
      <c r="B235" s="63">
        <f t="shared" si="31"/>
        <v>51227</v>
      </c>
      <c r="C235" s="67">
        <v>35.47</v>
      </c>
      <c r="D235" s="68">
        <v>33.869999999999997</v>
      </c>
      <c r="E235" s="68">
        <v>34.21</v>
      </c>
      <c r="F235" s="68">
        <v>31.81</v>
      </c>
      <c r="G235" s="68">
        <v>34.369999999999997</v>
      </c>
      <c r="H235" s="68">
        <v>31.93</v>
      </c>
      <c r="I235" s="68">
        <v>37.46</v>
      </c>
      <c r="J235" s="68">
        <v>31.96</v>
      </c>
      <c r="K235" s="68">
        <v>37.71</v>
      </c>
      <c r="L235" s="68">
        <v>32.07</v>
      </c>
      <c r="M235" s="68">
        <v>36.22</v>
      </c>
      <c r="N235" s="75">
        <v>30.77</v>
      </c>
      <c r="P235" s="67">
        <v>113.239</v>
      </c>
      <c r="Q235" s="68">
        <v>113.239</v>
      </c>
      <c r="R235" s="68">
        <v>132.10599999999999</v>
      </c>
      <c r="S235" s="68">
        <v>113.239</v>
      </c>
      <c r="T235" s="68">
        <v>67.751999999999995</v>
      </c>
      <c r="U235" s="68">
        <v>75.266999999999996</v>
      </c>
      <c r="V235" s="68">
        <v>63.127000000000002</v>
      </c>
      <c r="W235" s="68">
        <v>19.844999999999999</v>
      </c>
      <c r="X235" s="68">
        <v>19.844999999999999</v>
      </c>
      <c r="Y235" s="75">
        <v>67.102000000000004</v>
      </c>
      <c r="AA235" s="67">
        <v>5.38</v>
      </c>
      <c r="AB235" s="68">
        <v>4.66</v>
      </c>
      <c r="AC235" s="68">
        <v>4.4800000000000004</v>
      </c>
      <c r="AD235" s="68">
        <v>4.92</v>
      </c>
      <c r="AE235" s="68">
        <v>5.32</v>
      </c>
      <c r="AF235" s="68">
        <v>4.8099999999999996</v>
      </c>
      <c r="AG235" s="68">
        <v>0.39710762457604071</v>
      </c>
      <c r="AI235" s="69">
        <f ca="1">VLOOKUP($A235,'Y2020H2 Annual_Prices-Nominal'!$A$4:$AM$33,28,0)</f>
        <v>4.5858333333333334</v>
      </c>
      <c r="AK235" s="70">
        <v>0</v>
      </c>
      <c r="AL235" s="71">
        <v>0</v>
      </c>
      <c r="AM235" s="72">
        <v>0</v>
      </c>
      <c r="AN235" s="73">
        <v>0</v>
      </c>
      <c r="AO235" s="74">
        <v>0</v>
      </c>
      <c r="AP235" s="75">
        <f ca="1">VLOOKUP($A235,'Y2020H2 Annual_Prices-Nominal'!$A$4:$AM$33,33,0)</f>
        <v>0</v>
      </c>
      <c r="AR235" s="67">
        <f t="shared" si="24"/>
        <v>7.6115879828326172</v>
      </c>
      <c r="AS235" s="68">
        <f t="shared" si="25"/>
        <v>7.1122661122661128</v>
      </c>
      <c r="AT235" s="68">
        <f t="shared" si="26"/>
        <v>7.1455301455301452</v>
      </c>
      <c r="AU235" s="68">
        <f t="shared" si="27"/>
        <v>7.0413533834586461</v>
      </c>
      <c r="AV235" s="68">
        <f t="shared" si="28"/>
        <v>7.0883458646616537</v>
      </c>
      <c r="AW235" s="75">
        <f t="shared" si="29"/>
        <v>7.3617886178861784</v>
      </c>
      <c r="AY235" s="97">
        <v>273.97446498461233</v>
      </c>
      <c r="AZ235" s="75">
        <v>242.94</v>
      </c>
      <c r="BB235" s="69">
        <f ca="1">VLOOKUP($A235,'Y2020H2 Annual_Prices-Nominal'!$A$4:$AZ$33,41,0)</f>
        <v>8.6926163604635622</v>
      </c>
      <c r="BD235" s="76">
        <f>VLOOKUP($A235,GDP!$A$8:$D$42,3,0)</f>
        <v>2.2361674403912481E-2</v>
      </c>
    </row>
    <row r="236" spans="1:56" ht="15" x14ac:dyDescent="0.25">
      <c r="A236" s="42">
        <f t="shared" si="30"/>
        <v>2040</v>
      </c>
      <c r="B236" s="63">
        <f t="shared" si="31"/>
        <v>51257</v>
      </c>
      <c r="C236" s="67">
        <v>37.32</v>
      </c>
      <c r="D236" s="68">
        <v>33.869999999999997</v>
      </c>
      <c r="E236" s="68">
        <v>37.659999999999997</v>
      </c>
      <c r="F236" s="68">
        <v>33.89</v>
      </c>
      <c r="G236" s="68">
        <v>37.869999999999997</v>
      </c>
      <c r="H236" s="68">
        <v>33.86</v>
      </c>
      <c r="I236" s="68">
        <v>41.9</v>
      </c>
      <c r="J236" s="68">
        <v>34.799999999999997</v>
      </c>
      <c r="K236" s="68">
        <v>42.54</v>
      </c>
      <c r="L236" s="68">
        <v>35.14</v>
      </c>
      <c r="M236" s="68">
        <v>41.63</v>
      </c>
      <c r="N236" s="75">
        <v>33.94</v>
      </c>
      <c r="P236" s="67">
        <v>113.542</v>
      </c>
      <c r="Q236" s="68">
        <v>113.542</v>
      </c>
      <c r="R236" s="68">
        <v>132.435</v>
      </c>
      <c r="S236" s="68">
        <v>113.542</v>
      </c>
      <c r="T236" s="68">
        <v>67.850999999999999</v>
      </c>
      <c r="U236" s="68">
        <v>75.382000000000005</v>
      </c>
      <c r="V236" s="68">
        <v>63.222999999999999</v>
      </c>
      <c r="W236" s="68">
        <v>19.875</v>
      </c>
      <c r="X236" s="68">
        <v>19.875</v>
      </c>
      <c r="Y236" s="75">
        <v>67.248000000000005</v>
      </c>
      <c r="AA236" s="67">
        <v>5.3</v>
      </c>
      <c r="AB236" s="68">
        <v>4.51</v>
      </c>
      <c r="AC236" s="68">
        <v>4.32</v>
      </c>
      <c r="AD236" s="68">
        <v>4.76</v>
      </c>
      <c r="AE236" s="68">
        <v>5.25</v>
      </c>
      <c r="AF236" s="68">
        <v>4.63</v>
      </c>
      <c r="AG236" s="68">
        <v>0.39710762457604071</v>
      </c>
      <c r="AI236" s="69">
        <f ca="1">VLOOKUP($A236,'Y2020H2 Annual_Prices-Nominal'!$A$4:$AM$33,28,0)</f>
        <v>4.5858333333333334</v>
      </c>
      <c r="AK236" s="70">
        <v>0</v>
      </c>
      <c r="AL236" s="71">
        <v>0</v>
      </c>
      <c r="AM236" s="72">
        <v>0</v>
      </c>
      <c r="AN236" s="73">
        <v>0</v>
      </c>
      <c r="AO236" s="74">
        <v>0</v>
      </c>
      <c r="AP236" s="75">
        <f ca="1">VLOOKUP($A236,'Y2020H2 Annual_Prices-Nominal'!$A$4:$AM$33,33,0)</f>
        <v>0</v>
      </c>
      <c r="AR236" s="67">
        <f t="shared" si="24"/>
        <v>8.2749445676274949</v>
      </c>
      <c r="AS236" s="68">
        <f t="shared" si="25"/>
        <v>8.1339092872570191</v>
      </c>
      <c r="AT236" s="68">
        <f t="shared" si="26"/>
        <v>8.1792656587472994</v>
      </c>
      <c r="AU236" s="68">
        <f t="shared" si="27"/>
        <v>7.980952380952381</v>
      </c>
      <c r="AV236" s="68">
        <f t="shared" si="28"/>
        <v>8.1028571428571432</v>
      </c>
      <c r="AW236" s="75">
        <f t="shared" si="29"/>
        <v>8.7457983193277329</v>
      </c>
      <c r="AY236" s="97">
        <v>273.97446498461233</v>
      </c>
      <c r="AZ236" s="75">
        <v>242.94</v>
      </c>
      <c r="BB236" s="69">
        <f ca="1">VLOOKUP($A236,'Y2020H2 Annual_Prices-Nominal'!$A$4:$AZ$33,41,0)</f>
        <v>8.6926163604635622</v>
      </c>
      <c r="BD236" s="76">
        <f>VLOOKUP($A236,GDP!$A$8:$D$42,3,0)</f>
        <v>2.2361674403912481E-2</v>
      </c>
    </row>
    <row r="237" spans="1:56" ht="15" x14ac:dyDescent="0.25">
      <c r="A237" s="42">
        <f t="shared" si="30"/>
        <v>2040</v>
      </c>
      <c r="B237" s="63">
        <f t="shared" si="31"/>
        <v>51288</v>
      </c>
      <c r="C237" s="67">
        <v>43.21</v>
      </c>
      <c r="D237" s="68">
        <v>35.950000000000003</v>
      </c>
      <c r="E237" s="68">
        <v>44.11</v>
      </c>
      <c r="F237" s="68">
        <v>36.24</v>
      </c>
      <c r="G237" s="68">
        <v>44.53</v>
      </c>
      <c r="H237" s="68">
        <v>36.53</v>
      </c>
      <c r="I237" s="68">
        <v>46.11</v>
      </c>
      <c r="J237" s="68">
        <v>37.25</v>
      </c>
      <c r="K237" s="68">
        <v>46.76</v>
      </c>
      <c r="L237" s="68">
        <v>37.46</v>
      </c>
      <c r="M237" s="68">
        <v>45.72</v>
      </c>
      <c r="N237" s="75">
        <v>36.22</v>
      </c>
      <c r="P237" s="67">
        <v>113.846740288319</v>
      </c>
      <c r="Q237" s="68">
        <v>113.846740288319</v>
      </c>
      <c r="R237" s="68">
        <v>132.76420257843901</v>
      </c>
      <c r="S237" s="68">
        <v>113.846740288319</v>
      </c>
      <c r="T237" s="68">
        <v>67.949509030776696</v>
      </c>
      <c r="U237" s="68">
        <v>75.497369657947502</v>
      </c>
      <c r="V237" s="68">
        <v>63.318177510941297</v>
      </c>
      <c r="W237" s="68">
        <v>19.9053299613017</v>
      </c>
      <c r="X237" s="68">
        <v>19.9053299613017</v>
      </c>
      <c r="Y237" s="75">
        <v>67.394789087015894</v>
      </c>
      <c r="AA237" s="67">
        <v>5.31</v>
      </c>
      <c r="AB237" s="68">
        <v>4.4000000000000004</v>
      </c>
      <c r="AC237" s="68">
        <v>4.21</v>
      </c>
      <c r="AD237" s="68">
        <v>4.6500000000000004</v>
      </c>
      <c r="AE237" s="68">
        <v>5.29</v>
      </c>
      <c r="AF237" s="68">
        <v>4.63</v>
      </c>
      <c r="AG237" s="68">
        <v>0.39710762457604071</v>
      </c>
      <c r="AI237" s="69">
        <f ca="1">VLOOKUP($A237,'Y2020H2 Annual_Prices-Nominal'!$A$4:$AM$33,28,0)</f>
        <v>4.5858333333333334</v>
      </c>
      <c r="AK237" s="70">
        <v>0</v>
      </c>
      <c r="AL237" s="71">
        <v>0</v>
      </c>
      <c r="AM237" s="72">
        <v>0</v>
      </c>
      <c r="AN237" s="73">
        <v>0</v>
      </c>
      <c r="AO237" s="74">
        <v>0</v>
      </c>
      <c r="AP237" s="75">
        <f ca="1">VLOOKUP($A237,'Y2020H2 Annual_Prices-Nominal'!$A$4:$AM$33,33,0)</f>
        <v>0</v>
      </c>
      <c r="AR237" s="67">
        <f t="shared" si="24"/>
        <v>9.8204545454545453</v>
      </c>
      <c r="AS237" s="68">
        <f t="shared" si="25"/>
        <v>9.5269978401727862</v>
      </c>
      <c r="AT237" s="68">
        <f t="shared" si="26"/>
        <v>9.6177105831533485</v>
      </c>
      <c r="AU237" s="68">
        <f t="shared" si="27"/>
        <v>8.7164461247637046</v>
      </c>
      <c r="AV237" s="68">
        <f t="shared" si="28"/>
        <v>8.8393194706994329</v>
      </c>
      <c r="AW237" s="75">
        <f t="shared" si="29"/>
        <v>9.8322580645161288</v>
      </c>
      <c r="AY237" s="97">
        <v>273.97446498461233</v>
      </c>
      <c r="AZ237" s="75">
        <v>242.94</v>
      </c>
      <c r="BB237" s="69">
        <f ca="1">VLOOKUP($A237,'Y2020H2 Annual_Prices-Nominal'!$A$4:$AZ$33,41,0)</f>
        <v>8.6926163604635622</v>
      </c>
      <c r="BD237" s="76">
        <f>VLOOKUP($A237,GDP!$A$8:$D$42,3,0)</f>
        <v>2.2361674403912481E-2</v>
      </c>
    </row>
    <row r="238" spans="1:56" ht="15" x14ac:dyDescent="0.25">
      <c r="A238" s="42">
        <f t="shared" si="30"/>
        <v>2040</v>
      </c>
      <c r="B238" s="63">
        <f t="shared" si="31"/>
        <v>51318</v>
      </c>
      <c r="C238" s="67">
        <v>52.35</v>
      </c>
      <c r="D238" s="68">
        <v>40.35</v>
      </c>
      <c r="E238" s="68">
        <v>53.68</v>
      </c>
      <c r="F238" s="68">
        <v>43.52</v>
      </c>
      <c r="G238" s="68">
        <v>54.03</v>
      </c>
      <c r="H238" s="68">
        <v>43.65</v>
      </c>
      <c r="I238" s="68">
        <v>51.89</v>
      </c>
      <c r="J238" s="68">
        <v>40.46</v>
      </c>
      <c r="K238" s="68">
        <v>52.04</v>
      </c>
      <c r="L238" s="68">
        <v>40.659999999999997</v>
      </c>
      <c r="M238" s="68">
        <v>52.74</v>
      </c>
      <c r="N238" s="75">
        <v>40.03</v>
      </c>
      <c r="P238" s="67">
        <v>114.155</v>
      </c>
      <c r="Q238" s="68">
        <v>114.155</v>
      </c>
      <c r="R238" s="68">
        <v>133.131</v>
      </c>
      <c r="S238" s="68">
        <v>114.155</v>
      </c>
      <c r="T238" s="68">
        <v>68.057000000000002</v>
      </c>
      <c r="U238" s="68">
        <v>75.635000000000005</v>
      </c>
      <c r="V238" s="68">
        <v>63.414999999999999</v>
      </c>
      <c r="W238" s="68">
        <v>19.940000000000001</v>
      </c>
      <c r="X238" s="68">
        <v>19.940000000000001</v>
      </c>
      <c r="Y238" s="75">
        <v>67.543999999999997</v>
      </c>
      <c r="AA238" s="67">
        <v>5.42</v>
      </c>
      <c r="AB238" s="68">
        <v>4.6500000000000004</v>
      </c>
      <c r="AC238" s="68">
        <v>4.45</v>
      </c>
      <c r="AD238" s="68">
        <v>4.91</v>
      </c>
      <c r="AE238" s="68">
        <v>5.42</v>
      </c>
      <c r="AF238" s="68">
        <v>4.7699999999999996</v>
      </c>
      <c r="AG238" s="68">
        <v>0.39710762457604071</v>
      </c>
      <c r="AI238" s="69">
        <f ca="1">VLOOKUP($A238,'Y2020H2 Annual_Prices-Nominal'!$A$4:$AM$33,28,0)</f>
        <v>4.5858333333333334</v>
      </c>
      <c r="AK238" s="70">
        <v>0</v>
      </c>
      <c r="AL238" s="71">
        <v>0</v>
      </c>
      <c r="AM238" s="72">
        <v>0</v>
      </c>
      <c r="AN238" s="73">
        <v>0</v>
      </c>
      <c r="AO238" s="74">
        <v>0</v>
      </c>
      <c r="AP238" s="75">
        <f ca="1">VLOOKUP($A238,'Y2020H2 Annual_Prices-Nominal'!$A$4:$AM$33,33,0)</f>
        <v>0</v>
      </c>
      <c r="AR238" s="67">
        <f t="shared" si="24"/>
        <v>11.258064516129032</v>
      </c>
      <c r="AS238" s="68">
        <f t="shared" si="25"/>
        <v>11.253668763102727</v>
      </c>
      <c r="AT238" s="68">
        <f t="shared" si="26"/>
        <v>11.327044025157234</v>
      </c>
      <c r="AU238" s="68">
        <f t="shared" si="27"/>
        <v>9.57380073800738</v>
      </c>
      <c r="AV238" s="68">
        <f t="shared" si="28"/>
        <v>9.6014760147601468</v>
      </c>
      <c r="AW238" s="75">
        <f t="shared" si="29"/>
        <v>10.741344195519348</v>
      </c>
      <c r="AY238" s="97">
        <v>273.97446498461233</v>
      </c>
      <c r="AZ238" s="75">
        <v>242.94</v>
      </c>
      <c r="BB238" s="69">
        <f ca="1">VLOOKUP($A238,'Y2020H2 Annual_Prices-Nominal'!$A$4:$AZ$33,41,0)</f>
        <v>8.6926163604635622</v>
      </c>
      <c r="BD238" s="76">
        <f>VLOOKUP($A238,GDP!$A$8:$D$42,3,0)</f>
        <v>2.2361674403912481E-2</v>
      </c>
    </row>
    <row r="239" spans="1:56" ht="15" x14ac:dyDescent="0.25">
      <c r="A239" s="42">
        <f t="shared" si="30"/>
        <v>2040</v>
      </c>
      <c r="B239" s="63">
        <f t="shared" si="31"/>
        <v>51349</v>
      </c>
      <c r="C239" s="67">
        <v>46.77</v>
      </c>
      <c r="D239" s="68">
        <v>37.14</v>
      </c>
      <c r="E239" s="68">
        <v>48.89</v>
      </c>
      <c r="F239" s="68">
        <v>39.35</v>
      </c>
      <c r="G239" s="68">
        <v>49.01</v>
      </c>
      <c r="H239" s="68">
        <v>39.33</v>
      </c>
      <c r="I239" s="68">
        <v>55.97</v>
      </c>
      <c r="J239" s="68">
        <v>39.79</v>
      </c>
      <c r="K239" s="68">
        <v>56.54</v>
      </c>
      <c r="L239" s="68">
        <v>40.200000000000003</v>
      </c>
      <c r="M239" s="68">
        <v>56.45</v>
      </c>
      <c r="N239" s="75">
        <v>39.1</v>
      </c>
      <c r="P239" s="67">
        <v>114.464</v>
      </c>
      <c r="Q239" s="68">
        <v>114.464</v>
      </c>
      <c r="R239" s="68">
        <v>133.499</v>
      </c>
      <c r="S239" s="68">
        <v>114.464</v>
      </c>
      <c r="T239" s="68">
        <v>68.164000000000001</v>
      </c>
      <c r="U239" s="68">
        <v>75.772999999999996</v>
      </c>
      <c r="V239" s="68">
        <v>63.512</v>
      </c>
      <c r="W239" s="68">
        <v>19.975000000000001</v>
      </c>
      <c r="X239" s="68">
        <v>19.975000000000001</v>
      </c>
      <c r="Y239" s="75">
        <v>67.694000000000003</v>
      </c>
      <c r="AA239" s="67">
        <v>5.41</v>
      </c>
      <c r="AB239" s="68">
        <v>4.55</v>
      </c>
      <c r="AC239" s="68">
        <v>4.3600000000000003</v>
      </c>
      <c r="AD239" s="68">
        <v>4.8</v>
      </c>
      <c r="AE239" s="68">
        <v>5.4</v>
      </c>
      <c r="AF239" s="68">
        <v>4.8099999999999996</v>
      </c>
      <c r="AG239" s="68">
        <v>0.39710762457604071</v>
      </c>
      <c r="AI239" s="69">
        <f ca="1">VLOOKUP($A239,'Y2020H2 Annual_Prices-Nominal'!$A$4:$AM$33,28,0)</f>
        <v>4.5858333333333334</v>
      </c>
      <c r="AK239" s="70">
        <v>0</v>
      </c>
      <c r="AL239" s="71">
        <v>0</v>
      </c>
      <c r="AM239" s="72">
        <v>0</v>
      </c>
      <c r="AN239" s="73">
        <v>0</v>
      </c>
      <c r="AO239" s="74">
        <v>0</v>
      </c>
      <c r="AP239" s="75">
        <f ca="1">VLOOKUP($A239,'Y2020H2 Annual_Prices-Nominal'!$A$4:$AM$33,33,0)</f>
        <v>0</v>
      </c>
      <c r="AR239" s="67">
        <f t="shared" si="24"/>
        <v>10.27912087912088</v>
      </c>
      <c r="AS239" s="68">
        <f t="shared" si="25"/>
        <v>10.164241164241165</v>
      </c>
      <c r="AT239" s="68">
        <f t="shared" si="26"/>
        <v>10.189189189189189</v>
      </c>
      <c r="AU239" s="68">
        <f t="shared" si="27"/>
        <v>10.364814814814814</v>
      </c>
      <c r="AV239" s="68">
        <f t="shared" si="28"/>
        <v>10.47037037037037</v>
      </c>
      <c r="AW239" s="75">
        <f t="shared" si="29"/>
        <v>11.760416666666668</v>
      </c>
      <c r="AY239" s="97">
        <v>273.97446498461233</v>
      </c>
      <c r="AZ239" s="75">
        <v>242.94</v>
      </c>
      <c r="BB239" s="69">
        <f ca="1">VLOOKUP($A239,'Y2020H2 Annual_Prices-Nominal'!$A$4:$AZ$33,41,0)</f>
        <v>8.6926163604635622</v>
      </c>
      <c r="BD239" s="76">
        <f>VLOOKUP($A239,GDP!$A$8:$D$42,3,0)</f>
        <v>2.2361674403912481E-2</v>
      </c>
    </row>
    <row r="240" spans="1:56" ht="15" x14ac:dyDescent="0.25">
      <c r="A240" s="42">
        <f t="shared" si="30"/>
        <v>2040</v>
      </c>
      <c r="B240" s="63">
        <f t="shared" si="31"/>
        <v>51380</v>
      </c>
      <c r="C240" s="67">
        <v>38.26</v>
      </c>
      <c r="D240" s="68">
        <v>34.200000000000003</v>
      </c>
      <c r="E240" s="68">
        <v>40.29</v>
      </c>
      <c r="F240" s="68">
        <v>36.380000000000003</v>
      </c>
      <c r="G240" s="68">
        <v>40.54</v>
      </c>
      <c r="H240" s="68">
        <v>36.369999999999997</v>
      </c>
      <c r="I240" s="68">
        <v>41.91</v>
      </c>
      <c r="J240" s="68">
        <v>36.5</v>
      </c>
      <c r="K240" s="68">
        <v>42.99</v>
      </c>
      <c r="L240" s="68">
        <v>37.57</v>
      </c>
      <c r="M240" s="68">
        <v>42.43</v>
      </c>
      <c r="N240" s="75">
        <v>36.57</v>
      </c>
      <c r="P240" s="67">
        <v>114.774</v>
      </c>
      <c r="Q240" s="68">
        <v>114.774</v>
      </c>
      <c r="R240" s="68">
        <v>133.86799999999999</v>
      </c>
      <c r="S240" s="68">
        <v>114.774</v>
      </c>
      <c r="T240" s="68">
        <v>68.272000000000006</v>
      </c>
      <c r="U240" s="68">
        <v>75.911000000000001</v>
      </c>
      <c r="V240" s="68">
        <v>63.609000000000002</v>
      </c>
      <c r="W240" s="68">
        <v>20.010000000000002</v>
      </c>
      <c r="X240" s="68">
        <v>20.010000000000002</v>
      </c>
      <c r="Y240" s="75">
        <v>67.843999999999994</v>
      </c>
      <c r="AA240" s="67">
        <v>5.34</v>
      </c>
      <c r="AB240" s="68">
        <v>4.29</v>
      </c>
      <c r="AC240" s="68">
        <v>4.0999999999999996</v>
      </c>
      <c r="AD240" s="68">
        <v>4.54</v>
      </c>
      <c r="AE240" s="68">
        <v>5.29</v>
      </c>
      <c r="AF240" s="68">
        <v>4.71</v>
      </c>
      <c r="AG240" s="68">
        <v>0.39710762457604071</v>
      </c>
      <c r="AI240" s="69">
        <f ca="1">VLOOKUP($A240,'Y2020H2 Annual_Prices-Nominal'!$A$4:$AM$33,28,0)</f>
        <v>4.5858333333333334</v>
      </c>
      <c r="AK240" s="70">
        <v>0</v>
      </c>
      <c r="AL240" s="71">
        <v>0</v>
      </c>
      <c r="AM240" s="72">
        <v>0</v>
      </c>
      <c r="AN240" s="73">
        <v>0</v>
      </c>
      <c r="AO240" s="74">
        <v>0</v>
      </c>
      <c r="AP240" s="75">
        <f ca="1">VLOOKUP($A240,'Y2020H2 Annual_Prices-Nominal'!$A$4:$AM$33,33,0)</f>
        <v>0</v>
      </c>
      <c r="AR240" s="67">
        <f t="shared" si="24"/>
        <v>8.9184149184149177</v>
      </c>
      <c r="AS240" s="68">
        <f t="shared" si="25"/>
        <v>8.5541401273885356</v>
      </c>
      <c r="AT240" s="68">
        <f t="shared" si="26"/>
        <v>8.607218683651805</v>
      </c>
      <c r="AU240" s="68">
        <f t="shared" si="27"/>
        <v>7.9224952741020784</v>
      </c>
      <c r="AV240" s="68">
        <f t="shared" si="28"/>
        <v>8.1266540642722127</v>
      </c>
      <c r="AW240" s="75">
        <f t="shared" si="29"/>
        <v>9.3458149779735677</v>
      </c>
      <c r="AY240" s="97">
        <v>273.97446498461233</v>
      </c>
      <c r="AZ240" s="75">
        <v>242.94</v>
      </c>
      <c r="BB240" s="69">
        <f ca="1">VLOOKUP($A240,'Y2020H2 Annual_Prices-Nominal'!$A$4:$AZ$33,41,0)</f>
        <v>8.6926163604635622</v>
      </c>
      <c r="BD240" s="76">
        <f>VLOOKUP($A240,GDP!$A$8:$D$42,3,0)</f>
        <v>2.2361674403912481E-2</v>
      </c>
    </row>
    <row r="241" spans="1:56" ht="15" x14ac:dyDescent="0.25">
      <c r="A241" s="42">
        <f t="shared" si="30"/>
        <v>2040</v>
      </c>
      <c r="B241" s="63">
        <f t="shared" si="31"/>
        <v>51410</v>
      </c>
      <c r="C241" s="67">
        <v>35.6</v>
      </c>
      <c r="D241" s="68">
        <v>33.729999999999997</v>
      </c>
      <c r="E241" s="68">
        <v>35.11</v>
      </c>
      <c r="F241" s="68">
        <v>32.79</v>
      </c>
      <c r="G241" s="68">
        <v>35.26</v>
      </c>
      <c r="H241" s="68">
        <v>32.96</v>
      </c>
      <c r="I241" s="68">
        <v>39.04</v>
      </c>
      <c r="J241" s="68">
        <v>33.869999999999997</v>
      </c>
      <c r="K241" s="68">
        <v>39.130000000000003</v>
      </c>
      <c r="L241" s="68">
        <v>33.9</v>
      </c>
      <c r="M241" s="68">
        <v>37.86</v>
      </c>
      <c r="N241" s="75">
        <v>32.67</v>
      </c>
      <c r="P241" s="67">
        <v>115.084</v>
      </c>
      <c r="Q241" s="68">
        <v>115.084</v>
      </c>
      <c r="R241" s="68">
        <v>134.238</v>
      </c>
      <c r="S241" s="68">
        <v>115.084</v>
      </c>
      <c r="T241" s="68">
        <v>68.38</v>
      </c>
      <c r="U241" s="68">
        <v>76.05</v>
      </c>
      <c r="V241" s="68">
        <v>63.706000000000003</v>
      </c>
      <c r="W241" s="68">
        <v>20.045000000000002</v>
      </c>
      <c r="X241" s="68">
        <v>20.045000000000002</v>
      </c>
      <c r="Y241" s="75">
        <v>67.994</v>
      </c>
      <c r="AA241" s="67">
        <v>5.41</v>
      </c>
      <c r="AB241" s="68">
        <v>4.5</v>
      </c>
      <c r="AC241" s="68">
        <v>4.32</v>
      </c>
      <c r="AD241" s="68">
        <v>4.75</v>
      </c>
      <c r="AE241" s="68">
        <v>5.39</v>
      </c>
      <c r="AF241" s="68">
        <v>4.8099999999999996</v>
      </c>
      <c r="AG241" s="68">
        <v>0.39710762457604071</v>
      </c>
      <c r="AI241" s="69">
        <f ca="1">VLOOKUP($A241,'Y2020H2 Annual_Prices-Nominal'!$A$4:$AM$33,28,0)</f>
        <v>4.5858333333333334</v>
      </c>
      <c r="AK241" s="70">
        <v>0</v>
      </c>
      <c r="AL241" s="71">
        <v>0</v>
      </c>
      <c r="AM241" s="72">
        <v>0</v>
      </c>
      <c r="AN241" s="73">
        <v>0</v>
      </c>
      <c r="AO241" s="74">
        <v>0</v>
      </c>
      <c r="AP241" s="75">
        <f ca="1">VLOOKUP($A241,'Y2020H2 Annual_Prices-Nominal'!$A$4:$AM$33,33,0)</f>
        <v>0</v>
      </c>
      <c r="AR241" s="67">
        <f t="shared" si="24"/>
        <v>7.9111111111111114</v>
      </c>
      <c r="AS241" s="68">
        <f t="shared" si="25"/>
        <v>7.2993762993763003</v>
      </c>
      <c r="AT241" s="68">
        <f t="shared" si="26"/>
        <v>7.3305613305613306</v>
      </c>
      <c r="AU241" s="68">
        <f t="shared" si="27"/>
        <v>7.2430426716141003</v>
      </c>
      <c r="AV241" s="68">
        <f t="shared" si="28"/>
        <v>7.2597402597402603</v>
      </c>
      <c r="AW241" s="75">
        <f t="shared" si="29"/>
        <v>7.9705263157894732</v>
      </c>
      <c r="AY241" s="97">
        <v>273.97446498461233</v>
      </c>
      <c r="AZ241" s="75">
        <v>242.94</v>
      </c>
      <c r="BB241" s="69">
        <f ca="1">VLOOKUP($A241,'Y2020H2 Annual_Prices-Nominal'!$A$4:$AZ$33,41,0)</f>
        <v>8.6926163604635622</v>
      </c>
      <c r="BD241" s="76">
        <f>VLOOKUP($A241,GDP!$A$8:$D$42,3,0)</f>
        <v>2.2361674403912481E-2</v>
      </c>
    </row>
    <row r="242" spans="1:56" ht="15" x14ac:dyDescent="0.25">
      <c r="A242" s="42">
        <f t="shared" si="30"/>
        <v>2040</v>
      </c>
      <c r="B242" s="63">
        <f t="shared" si="31"/>
        <v>51441</v>
      </c>
      <c r="C242" s="67">
        <v>39.380000000000003</v>
      </c>
      <c r="D242" s="68">
        <v>37.54</v>
      </c>
      <c r="E242" s="68">
        <v>38.75</v>
      </c>
      <c r="F242" s="68">
        <v>35.880000000000003</v>
      </c>
      <c r="G242" s="68">
        <v>39.049999999999997</v>
      </c>
      <c r="H242" s="68">
        <v>36.159999999999997</v>
      </c>
      <c r="I242" s="68">
        <v>41</v>
      </c>
      <c r="J242" s="68">
        <v>36.450000000000003</v>
      </c>
      <c r="K242" s="68">
        <v>41.51</v>
      </c>
      <c r="L242" s="68">
        <v>36.6</v>
      </c>
      <c r="M242" s="68">
        <v>40.47</v>
      </c>
      <c r="N242" s="75">
        <v>35.409999999999997</v>
      </c>
      <c r="P242" s="67">
        <v>115.395</v>
      </c>
      <c r="Q242" s="68">
        <v>115.395</v>
      </c>
      <c r="R242" s="68">
        <v>134.60900000000001</v>
      </c>
      <c r="S242" s="68">
        <v>115.395</v>
      </c>
      <c r="T242" s="68">
        <v>68.488</v>
      </c>
      <c r="U242" s="68">
        <v>76.188999999999993</v>
      </c>
      <c r="V242" s="68">
        <v>63.802999999999997</v>
      </c>
      <c r="W242" s="68">
        <v>20.079999999999998</v>
      </c>
      <c r="X242" s="68">
        <v>20.079999999999998</v>
      </c>
      <c r="Y242" s="75">
        <v>68.144999999999996</v>
      </c>
      <c r="AA242" s="67">
        <v>5.67</v>
      </c>
      <c r="AB242" s="68">
        <v>5.04</v>
      </c>
      <c r="AC242" s="68">
        <v>4.8099999999999996</v>
      </c>
      <c r="AD242" s="68">
        <v>5.38</v>
      </c>
      <c r="AE242" s="68">
        <v>5.64</v>
      </c>
      <c r="AF242" s="68">
        <v>5.17</v>
      </c>
      <c r="AG242" s="68">
        <v>0.39710762457604071</v>
      </c>
      <c r="AI242" s="69">
        <f ca="1">VLOOKUP($A242,'Y2020H2 Annual_Prices-Nominal'!$A$4:$AM$33,28,0)</f>
        <v>4.5858333333333334</v>
      </c>
      <c r="AK242" s="70">
        <v>0</v>
      </c>
      <c r="AL242" s="71">
        <v>0</v>
      </c>
      <c r="AM242" s="72">
        <v>0</v>
      </c>
      <c r="AN242" s="73">
        <v>0</v>
      </c>
      <c r="AO242" s="74">
        <v>0</v>
      </c>
      <c r="AP242" s="75">
        <f ca="1">VLOOKUP($A242,'Y2020H2 Annual_Prices-Nominal'!$A$4:$AM$33,33,0)</f>
        <v>0</v>
      </c>
      <c r="AR242" s="67">
        <f t="shared" si="24"/>
        <v>7.8134920634920642</v>
      </c>
      <c r="AS242" s="68">
        <f t="shared" si="25"/>
        <v>7.4951644100580275</v>
      </c>
      <c r="AT242" s="68">
        <f t="shared" si="26"/>
        <v>7.5531914893617014</v>
      </c>
      <c r="AU242" s="68">
        <f t="shared" si="27"/>
        <v>7.2695035460992914</v>
      </c>
      <c r="AV242" s="68">
        <f t="shared" si="28"/>
        <v>7.3599290780141846</v>
      </c>
      <c r="AW242" s="75">
        <f t="shared" si="29"/>
        <v>7.5223048327137549</v>
      </c>
      <c r="AY242" s="97">
        <v>273.97446498461233</v>
      </c>
      <c r="AZ242" s="75">
        <v>242.94</v>
      </c>
      <c r="BB242" s="69">
        <f ca="1">VLOOKUP($A242,'Y2020H2 Annual_Prices-Nominal'!$A$4:$AZ$33,41,0)</f>
        <v>8.6926163604635622</v>
      </c>
      <c r="BD242" s="76">
        <f>VLOOKUP($A242,GDP!$A$8:$D$42,3,0)</f>
        <v>2.2361674403912481E-2</v>
      </c>
    </row>
    <row r="243" spans="1:56" ht="15.75" thickBot="1" x14ac:dyDescent="0.3">
      <c r="A243" s="42">
        <f t="shared" si="30"/>
        <v>2040</v>
      </c>
      <c r="B243" s="63">
        <f t="shared" si="31"/>
        <v>51471</v>
      </c>
      <c r="C243" s="67">
        <v>43.48</v>
      </c>
      <c r="D243" s="68">
        <v>40.29</v>
      </c>
      <c r="E243" s="68">
        <v>41.56</v>
      </c>
      <c r="F243" s="68">
        <v>37.979999999999997</v>
      </c>
      <c r="G243" s="68">
        <v>41.77</v>
      </c>
      <c r="H243" s="68">
        <v>38.21</v>
      </c>
      <c r="I243" s="68">
        <v>42.11</v>
      </c>
      <c r="J243" s="68">
        <v>39.340000000000003</v>
      </c>
      <c r="K243" s="68">
        <v>42.71</v>
      </c>
      <c r="L243" s="68">
        <v>39.58</v>
      </c>
      <c r="M243" s="68">
        <v>41.81</v>
      </c>
      <c r="N243" s="75">
        <v>38.49</v>
      </c>
      <c r="P243" s="67">
        <v>115.70699999999999</v>
      </c>
      <c r="Q243" s="68">
        <v>115.70699999999999</v>
      </c>
      <c r="R243" s="68">
        <v>134.98099999999999</v>
      </c>
      <c r="S243" s="68">
        <v>115.70699999999999</v>
      </c>
      <c r="T243" s="68">
        <v>68.596000000000004</v>
      </c>
      <c r="U243" s="68">
        <v>76.328000000000003</v>
      </c>
      <c r="V243" s="68">
        <v>63.901000000000003</v>
      </c>
      <c r="W243" s="68">
        <v>20.114999999999998</v>
      </c>
      <c r="X243" s="68">
        <v>20.114999999999998</v>
      </c>
      <c r="Y243" s="75">
        <v>68.296000000000006</v>
      </c>
      <c r="AA243" s="67">
        <v>5.84</v>
      </c>
      <c r="AB243" s="68">
        <v>5.5</v>
      </c>
      <c r="AC243" s="68">
        <v>5.16</v>
      </c>
      <c r="AD243" s="68">
        <v>5.85</v>
      </c>
      <c r="AE243" s="68">
        <v>5.84</v>
      </c>
      <c r="AF243" s="68">
        <v>5.32</v>
      </c>
      <c r="AG243" s="68">
        <v>0.39710762457604071</v>
      </c>
      <c r="AI243" s="69">
        <f ca="1">VLOOKUP($A243,'Y2020H2 Annual_Prices-Nominal'!$A$4:$AM$33,28,0)</f>
        <v>4.5858333333333334</v>
      </c>
      <c r="AK243" s="70">
        <v>0</v>
      </c>
      <c r="AL243" s="71">
        <v>0</v>
      </c>
      <c r="AM243" s="72">
        <v>0</v>
      </c>
      <c r="AN243" s="73">
        <v>0</v>
      </c>
      <c r="AO243" s="74">
        <v>0</v>
      </c>
      <c r="AP243" s="75">
        <f ca="1">VLOOKUP($A243,'Y2020H2 Annual_Prices-Nominal'!$A$4:$AM$33,33,0)</f>
        <v>0</v>
      </c>
      <c r="AR243" s="67">
        <f t="shared" si="24"/>
        <v>7.9054545454545453</v>
      </c>
      <c r="AS243" s="68">
        <f t="shared" si="25"/>
        <v>7.8120300751879697</v>
      </c>
      <c r="AT243" s="68">
        <f t="shared" si="26"/>
        <v>7.8515037593984962</v>
      </c>
      <c r="AU243" s="68">
        <f t="shared" si="27"/>
        <v>7.2106164383561646</v>
      </c>
      <c r="AV243" s="68">
        <f t="shared" si="28"/>
        <v>7.3133561643835616</v>
      </c>
      <c r="AW243" s="75">
        <f t="shared" si="29"/>
        <v>7.1470085470085483</v>
      </c>
      <c r="AY243" s="97">
        <v>273.97446498461233</v>
      </c>
      <c r="AZ243" s="75">
        <v>242.94</v>
      </c>
      <c r="BB243" s="69">
        <f ca="1">VLOOKUP($A243,'Y2020H2 Annual_Prices-Nominal'!$A$4:$AZ$33,41,0)</f>
        <v>8.6926163604635622</v>
      </c>
      <c r="BD243" s="76">
        <f>VLOOKUP($A243,GDP!$A$8:$D$42,3,0)</f>
        <v>2.2361674403912481E-2</v>
      </c>
    </row>
    <row r="244" spans="1:56" ht="15" x14ac:dyDescent="0.25">
      <c r="A244" s="42">
        <f t="shared" si="30"/>
        <v>2041</v>
      </c>
      <c r="B244" s="63">
        <f t="shared" si="31"/>
        <v>51502</v>
      </c>
      <c r="C244" s="64">
        <v>49.84</v>
      </c>
      <c r="D244" s="65">
        <v>43.99</v>
      </c>
      <c r="E244" s="65">
        <v>46.17</v>
      </c>
      <c r="F244" s="65">
        <v>40.799999999999997</v>
      </c>
      <c r="G244" s="65">
        <v>46.48</v>
      </c>
      <c r="H244" s="65">
        <v>41.02</v>
      </c>
      <c r="I244" s="65">
        <v>43.25</v>
      </c>
      <c r="J244" s="65">
        <v>39.909999999999997</v>
      </c>
      <c r="K244" s="65">
        <v>43.73</v>
      </c>
      <c r="L244" s="65">
        <v>40.049999999999997</v>
      </c>
      <c r="M244" s="65">
        <v>42.48</v>
      </c>
      <c r="N244" s="66">
        <v>38.76</v>
      </c>
      <c r="P244" s="64">
        <v>116.02</v>
      </c>
      <c r="Q244" s="65">
        <v>116.02</v>
      </c>
      <c r="R244" s="65">
        <v>135.35400000000001</v>
      </c>
      <c r="S244" s="65">
        <v>116.02</v>
      </c>
      <c r="T244" s="65">
        <v>68.703999999999994</v>
      </c>
      <c r="U244" s="65">
        <v>76.466999999999999</v>
      </c>
      <c r="V244" s="65">
        <v>63.999000000000002</v>
      </c>
      <c r="W244" s="65">
        <v>20.149999999999999</v>
      </c>
      <c r="X244" s="65">
        <v>20.149999999999999</v>
      </c>
      <c r="Y244" s="66">
        <v>68.447000000000003</v>
      </c>
      <c r="AA244" s="67">
        <v>6.18</v>
      </c>
      <c r="AB244" s="68">
        <v>5.73</v>
      </c>
      <c r="AC244" s="68">
        <v>5.32</v>
      </c>
      <c r="AD244" s="68">
        <v>6.08</v>
      </c>
      <c r="AE244" s="68">
        <v>6.12</v>
      </c>
      <c r="AF244" s="68">
        <v>5.72</v>
      </c>
      <c r="AG244" s="68">
        <v>0.40496013087238908</v>
      </c>
      <c r="AI244" s="69">
        <f ca="1">VLOOKUP($A244,'Y2020H2 Annual_Prices-Nominal'!$A$4:$AM$33,28,0)</f>
        <v>4.6900000000000004</v>
      </c>
      <c r="AK244" s="70">
        <v>0</v>
      </c>
      <c r="AL244" s="71">
        <v>0</v>
      </c>
      <c r="AM244" s="72">
        <v>0</v>
      </c>
      <c r="AN244" s="73">
        <v>0</v>
      </c>
      <c r="AO244" s="74">
        <v>0</v>
      </c>
      <c r="AP244" s="75">
        <f ca="1">VLOOKUP($A244,'Y2020H2 Annual_Prices-Nominal'!$A$4:$AM$33,33,0)</f>
        <v>0</v>
      </c>
      <c r="AR244" s="67">
        <f t="shared" si="24"/>
        <v>8.6980802792321121</v>
      </c>
      <c r="AS244" s="68">
        <f t="shared" si="25"/>
        <v>8.0716783216783217</v>
      </c>
      <c r="AT244" s="68">
        <f t="shared" si="26"/>
        <v>8.1258741258741249</v>
      </c>
      <c r="AU244" s="68">
        <f t="shared" si="27"/>
        <v>7.0669934640522873</v>
      </c>
      <c r="AV244" s="68">
        <f t="shared" si="28"/>
        <v>7.1454248366013067</v>
      </c>
      <c r="AW244" s="75">
        <f t="shared" si="29"/>
        <v>6.9868421052631575</v>
      </c>
      <c r="AY244" s="97">
        <v>278.83060168832424</v>
      </c>
      <c r="AZ244" s="75">
        <v>267.07499999999999</v>
      </c>
      <c r="BB244" s="69">
        <f ca="1">VLOOKUP($A244,'Y2020H2 Annual_Prices-Nominal'!$A$4:$AZ$33,41,0)</f>
        <v>8.6880978079250095</v>
      </c>
      <c r="BD244" s="76">
        <f>VLOOKUP($A244,GDP!$A$8:$D$42,3,0)</f>
        <v>2.2662656631647758E-2</v>
      </c>
    </row>
    <row r="245" spans="1:56" ht="15" x14ac:dyDescent="0.25">
      <c r="A245" s="42">
        <f t="shared" si="30"/>
        <v>2041</v>
      </c>
      <c r="B245" s="63">
        <f t="shared" si="31"/>
        <v>51533</v>
      </c>
      <c r="C245" s="67">
        <v>43.25</v>
      </c>
      <c r="D245" s="68">
        <v>41.35</v>
      </c>
      <c r="E245" s="68">
        <v>40.51</v>
      </c>
      <c r="F245" s="68">
        <v>38.51</v>
      </c>
      <c r="G245" s="68">
        <v>40.840000000000003</v>
      </c>
      <c r="H245" s="68">
        <v>38.82</v>
      </c>
      <c r="I245" s="68">
        <v>42.02</v>
      </c>
      <c r="J245" s="68">
        <v>37.58</v>
      </c>
      <c r="K245" s="68">
        <v>42.06</v>
      </c>
      <c r="L245" s="68">
        <v>37.58</v>
      </c>
      <c r="M245" s="68">
        <v>40.74</v>
      </c>
      <c r="N245" s="75">
        <v>36.32</v>
      </c>
      <c r="P245" s="67">
        <v>116.334</v>
      </c>
      <c r="Q245" s="68">
        <v>116.334</v>
      </c>
      <c r="R245" s="68">
        <v>135.72800000000001</v>
      </c>
      <c r="S245" s="68">
        <v>116.334</v>
      </c>
      <c r="T245" s="68">
        <v>68.811999999999998</v>
      </c>
      <c r="U245" s="68">
        <v>76.606999999999999</v>
      </c>
      <c r="V245" s="68">
        <v>64.096999999999994</v>
      </c>
      <c r="W245" s="68">
        <v>20.184999999999999</v>
      </c>
      <c r="X245" s="68">
        <v>20.184999999999999</v>
      </c>
      <c r="Y245" s="75">
        <v>68.599000000000004</v>
      </c>
      <c r="AA245" s="67">
        <v>6.06</v>
      </c>
      <c r="AB245" s="68">
        <v>5.47</v>
      </c>
      <c r="AC245" s="68">
        <v>5.16</v>
      </c>
      <c r="AD245" s="68">
        <v>5.82</v>
      </c>
      <c r="AE245" s="68">
        <v>6.08</v>
      </c>
      <c r="AF245" s="68">
        <v>5.51</v>
      </c>
      <c r="AG245" s="68">
        <v>0.40496013087238908</v>
      </c>
      <c r="AI245" s="69">
        <f ca="1">VLOOKUP($A245,'Y2020H2 Annual_Prices-Nominal'!$A$4:$AM$33,28,0)</f>
        <v>4.6900000000000004</v>
      </c>
      <c r="AK245" s="70">
        <v>0</v>
      </c>
      <c r="AL245" s="71">
        <v>0</v>
      </c>
      <c r="AM245" s="72">
        <v>0</v>
      </c>
      <c r="AN245" s="73">
        <v>0</v>
      </c>
      <c r="AO245" s="74">
        <v>0</v>
      </c>
      <c r="AP245" s="75">
        <f ca="1">VLOOKUP($A245,'Y2020H2 Annual_Prices-Nominal'!$A$4:$AM$33,33,0)</f>
        <v>0</v>
      </c>
      <c r="AR245" s="67">
        <f t="shared" si="24"/>
        <v>7.9067641681901284</v>
      </c>
      <c r="AS245" s="68">
        <f t="shared" si="25"/>
        <v>7.3520871143375679</v>
      </c>
      <c r="AT245" s="68">
        <f t="shared" si="26"/>
        <v>7.4119782214156089</v>
      </c>
      <c r="AU245" s="68">
        <f t="shared" si="27"/>
        <v>6.9111842105263159</v>
      </c>
      <c r="AV245" s="68">
        <f t="shared" si="28"/>
        <v>6.9177631578947372</v>
      </c>
      <c r="AW245" s="75">
        <f t="shared" si="29"/>
        <v>7</v>
      </c>
      <c r="AY245" s="97">
        <v>278.83060168832424</v>
      </c>
      <c r="AZ245" s="75">
        <v>267.07499999999999</v>
      </c>
      <c r="BB245" s="69">
        <f ca="1">VLOOKUP($A245,'Y2020H2 Annual_Prices-Nominal'!$A$4:$AZ$33,41,0)</f>
        <v>8.6880978079250095</v>
      </c>
      <c r="BD245" s="76">
        <f>VLOOKUP($A245,GDP!$A$8:$D$42,3,0)</f>
        <v>2.2662656631647758E-2</v>
      </c>
    </row>
    <row r="246" spans="1:56" ht="15" x14ac:dyDescent="0.25">
      <c r="A246" s="42">
        <f t="shared" si="30"/>
        <v>2041</v>
      </c>
      <c r="B246" s="63">
        <f t="shared" si="31"/>
        <v>51561</v>
      </c>
      <c r="C246" s="67">
        <v>39.24</v>
      </c>
      <c r="D246" s="68">
        <v>37.770000000000003</v>
      </c>
      <c r="E246" s="68">
        <v>36.21</v>
      </c>
      <c r="F246" s="68">
        <v>34.299999999999997</v>
      </c>
      <c r="G246" s="68">
        <v>36.49</v>
      </c>
      <c r="H246" s="68">
        <v>34.64</v>
      </c>
      <c r="I246" s="68">
        <v>39.409999999999997</v>
      </c>
      <c r="J246" s="68">
        <v>35.18</v>
      </c>
      <c r="K246" s="68">
        <v>39.479999999999997</v>
      </c>
      <c r="L246" s="68">
        <v>35.19</v>
      </c>
      <c r="M246" s="68">
        <v>38.130000000000003</v>
      </c>
      <c r="N246" s="75">
        <v>33.94</v>
      </c>
      <c r="P246" s="67">
        <v>116.649</v>
      </c>
      <c r="Q246" s="68">
        <v>116.649</v>
      </c>
      <c r="R246" s="68">
        <v>136.10300000000001</v>
      </c>
      <c r="S246" s="68">
        <v>116.649</v>
      </c>
      <c r="T246" s="68">
        <v>68.921000000000006</v>
      </c>
      <c r="U246" s="68">
        <v>76.747</v>
      </c>
      <c r="V246" s="68">
        <v>64.194999999999993</v>
      </c>
      <c r="W246" s="68">
        <v>20.22</v>
      </c>
      <c r="X246" s="68">
        <v>20.22</v>
      </c>
      <c r="Y246" s="75">
        <v>68.751000000000005</v>
      </c>
      <c r="AA246" s="67">
        <v>5.78</v>
      </c>
      <c r="AB246" s="68">
        <v>4.8899999999999997</v>
      </c>
      <c r="AC246" s="68">
        <v>4.67</v>
      </c>
      <c r="AD246" s="68">
        <v>5.22</v>
      </c>
      <c r="AE246" s="68">
        <v>5.73</v>
      </c>
      <c r="AF246" s="68">
        <v>5.24</v>
      </c>
      <c r="AG246" s="68">
        <v>0.40496013087238908</v>
      </c>
      <c r="AI246" s="69">
        <f ca="1">VLOOKUP($A246,'Y2020H2 Annual_Prices-Nominal'!$A$4:$AM$33,28,0)</f>
        <v>4.6900000000000004</v>
      </c>
      <c r="AK246" s="70">
        <v>0</v>
      </c>
      <c r="AL246" s="71">
        <v>0</v>
      </c>
      <c r="AM246" s="72">
        <v>0</v>
      </c>
      <c r="AN246" s="73">
        <v>0</v>
      </c>
      <c r="AO246" s="74">
        <v>0</v>
      </c>
      <c r="AP246" s="75">
        <f ca="1">VLOOKUP($A246,'Y2020H2 Annual_Prices-Nominal'!$A$4:$AM$33,33,0)</f>
        <v>0</v>
      </c>
      <c r="AR246" s="67">
        <f t="shared" si="24"/>
        <v>8.0245398773006151</v>
      </c>
      <c r="AS246" s="68">
        <f t="shared" si="25"/>
        <v>6.9103053435114505</v>
      </c>
      <c r="AT246" s="68">
        <f t="shared" si="26"/>
        <v>6.9637404580152671</v>
      </c>
      <c r="AU246" s="68">
        <f t="shared" si="27"/>
        <v>6.8778359511343794</v>
      </c>
      <c r="AV246" s="68">
        <f t="shared" si="28"/>
        <v>6.8900523560209415</v>
      </c>
      <c r="AW246" s="75">
        <f t="shared" si="29"/>
        <v>7.3045977011494259</v>
      </c>
      <c r="AY246" s="97">
        <v>278.83060168832424</v>
      </c>
      <c r="AZ246" s="75">
        <v>267.07499999999999</v>
      </c>
      <c r="BB246" s="69">
        <f ca="1">VLOOKUP($A246,'Y2020H2 Annual_Prices-Nominal'!$A$4:$AZ$33,41,0)</f>
        <v>8.6880978079250095</v>
      </c>
      <c r="BD246" s="76">
        <f>VLOOKUP($A246,GDP!$A$8:$D$42,3,0)</f>
        <v>2.2662656631647758E-2</v>
      </c>
    </row>
    <row r="247" spans="1:56" ht="15" x14ac:dyDescent="0.25">
      <c r="A247" s="42">
        <f t="shared" si="30"/>
        <v>2041</v>
      </c>
      <c r="B247" s="63">
        <f t="shared" si="31"/>
        <v>51592</v>
      </c>
      <c r="C247" s="67">
        <v>36.26</v>
      </c>
      <c r="D247" s="68">
        <v>34.69</v>
      </c>
      <c r="E247" s="68">
        <v>34.799999999999997</v>
      </c>
      <c r="F247" s="68">
        <v>32.630000000000003</v>
      </c>
      <c r="G247" s="68">
        <v>34.979999999999997</v>
      </c>
      <c r="H247" s="68">
        <v>32.880000000000003</v>
      </c>
      <c r="I247" s="68">
        <v>37.83</v>
      </c>
      <c r="J247" s="68">
        <v>32.56</v>
      </c>
      <c r="K247" s="68">
        <v>37.99</v>
      </c>
      <c r="L247" s="68">
        <v>32.61</v>
      </c>
      <c r="M247" s="68">
        <v>36.57</v>
      </c>
      <c r="N247" s="75">
        <v>31.35</v>
      </c>
      <c r="P247" s="67">
        <v>116.965</v>
      </c>
      <c r="Q247" s="68">
        <v>116.965</v>
      </c>
      <c r="R247" s="68">
        <v>136.47900000000001</v>
      </c>
      <c r="S247" s="68">
        <v>116.965</v>
      </c>
      <c r="T247" s="68">
        <v>69.03</v>
      </c>
      <c r="U247" s="68">
        <v>76.887</v>
      </c>
      <c r="V247" s="68">
        <v>64.293000000000006</v>
      </c>
      <c r="W247" s="68">
        <v>20.254999999999999</v>
      </c>
      <c r="X247" s="68">
        <v>20.254999999999999</v>
      </c>
      <c r="Y247" s="75">
        <v>68.903000000000006</v>
      </c>
      <c r="AA247" s="67">
        <v>5.5</v>
      </c>
      <c r="AB247" s="68">
        <v>4.7699999999999996</v>
      </c>
      <c r="AC247" s="68">
        <v>4.58</v>
      </c>
      <c r="AD247" s="68">
        <v>5.03</v>
      </c>
      <c r="AE247" s="68">
        <v>5.45</v>
      </c>
      <c r="AF247" s="68">
        <v>4.96</v>
      </c>
      <c r="AG247" s="68">
        <v>0.40496013087238908</v>
      </c>
      <c r="AI247" s="69">
        <f ca="1">VLOOKUP($A247,'Y2020H2 Annual_Prices-Nominal'!$A$4:$AM$33,28,0)</f>
        <v>4.6900000000000004</v>
      </c>
      <c r="AK247" s="70">
        <v>0</v>
      </c>
      <c r="AL247" s="71">
        <v>0</v>
      </c>
      <c r="AM247" s="72">
        <v>0</v>
      </c>
      <c r="AN247" s="73">
        <v>0</v>
      </c>
      <c r="AO247" s="74">
        <v>0</v>
      </c>
      <c r="AP247" s="75">
        <f ca="1">VLOOKUP($A247,'Y2020H2 Annual_Prices-Nominal'!$A$4:$AM$33,33,0)</f>
        <v>0</v>
      </c>
      <c r="AR247" s="67">
        <f t="shared" si="24"/>
        <v>7.6016771488469601</v>
      </c>
      <c r="AS247" s="68">
        <f t="shared" si="25"/>
        <v>7.0161290322580641</v>
      </c>
      <c r="AT247" s="68">
        <f t="shared" si="26"/>
        <v>7.0524193548387091</v>
      </c>
      <c r="AU247" s="68">
        <f t="shared" si="27"/>
        <v>6.9412844036697239</v>
      </c>
      <c r="AV247" s="68">
        <f t="shared" si="28"/>
        <v>6.9706422018348624</v>
      </c>
      <c r="AW247" s="75">
        <f t="shared" si="29"/>
        <v>7.2703777335984094</v>
      </c>
      <c r="AY247" s="97">
        <v>278.83060168832424</v>
      </c>
      <c r="AZ247" s="75">
        <v>267.07499999999999</v>
      </c>
      <c r="BB247" s="69">
        <f ca="1">VLOOKUP($A247,'Y2020H2 Annual_Prices-Nominal'!$A$4:$AZ$33,41,0)</f>
        <v>8.6880978079250095</v>
      </c>
      <c r="BD247" s="76">
        <f>VLOOKUP($A247,GDP!$A$8:$D$42,3,0)</f>
        <v>2.2662656631647758E-2</v>
      </c>
    </row>
    <row r="248" spans="1:56" ht="15" x14ac:dyDescent="0.25">
      <c r="A248" s="42">
        <f t="shared" si="30"/>
        <v>2041</v>
      </c>
      <c r="B248" s="63">
        <f t="shared" si="31"/>
        <v>51622</v>
      </c>
      <c r="C248" s="67">
        <v>36.92</v>
      </c>
      <c r="D248" s="68">
        <v>34.19</v>
      </c>
      <c r="E248" s="68">
        <v>37.5</v>
      </c>
      <c r="F248" s="68">
        <v>34.369999999999997</v>
      </c>
      <c r="G248" s="68">
        <v>37.68</v>
      </c>
      <c r="H248" s="68">
        <v>34.25</v>
      </c>
      <c r="I248" s="68">
        <v>42.33</v>
      </c>
      <c r="J248" s="68">
        <v>35.42</v>
      </c>
      <c r="K248" s="68">
        <v>43.24</v>
      </c>
      <c r="L248" s="68">
        <v>36.06</v>
      </c>
      <c r="M248" s="68">
        <v>42.17</v>
      </c>
      <c r="N248" s="75">
        <v>34.79</v>
      </c>
      <c r="P248" s="67">
        <v>117.28100000000001</v>
      </c>
      <c r="Q248" s="68">
        <v>117.28100000000001</v>
      </c>
      <c r="R248" s="68">
        <v>136.85599999999999</v>
      </c>
      <c r="S248" s="68">
        <v>117.28100000000001</v>
      </c>
      <c r="T248" s="68">
        <v>69.138999999999996</v>
      </c>
      <c r="U248" s="68">
        <v>77.027000000000001</v>
      </c>
      <c r="V248" s="68">
        <v>64.391000000000005</v>
      </c>
      <c r="W248" s="68">
        <v>20.29</v>
      </c>
      <c r="X248" s="68">
        <v>20.29</v>
      </c>
      <c r="Y248" s="75">
        <v>69.055999999999997</v>
      </c>
      <c r="AA248" s="67">
        <v>5.42</v>
      </c>
      <c r="AB248" s="68">
        <v>4.62</v>
      </c>
      <c r="AC248" s="68">
        <v>4.42</v>
      </c>
      <c r="AD248" s="68">
        <v>4.87</v>
      </c>
      <c r="AE248" s="68">
        <v>5.38</v>
      </c>
      <c r="AF248" s="68">
        <v>4.76</v>
      </c>
      <c r="AG248" s="68">
        <v>0.40496013087238908</v>
      </c>
      <c r="AI248" s="69">
        <f ca="1">VLOOKUP($A248,'Y2020H2 Annual_Prices-Nominal'!$A$4:$AM$33,28,0)</f>
        <v>4.6900000000000004</v>
      </c>
      <c r="AK248" s="70">
        <v>0</v>
      </c>
      <c r="AL248" s="71">
        <v>0</v>
      </c>
      <c r="AM248" s="72">
        <v>0</v>
      </c>
      <c r="AN248" s="73">
        <v>0</v>
      </c>
      <c r="AO248" s="74">
        <v>0</v>
      </c>
      <c r="AP248" s="75">
        <f ca="1">VLOOKUP($A248,'Y2020H2 Annual_Prices-Nominal'!$A$4:$AM$33,33,0)</f>
        <v>0</v>
      </c>
      <c r="AR248" s="67">
        <f t="shared" si="24"/>
        <v>7.9913419913419919</v>
      </c>
      <c r="AS248" s="68">
        <f t="shared" si="25"/>
        <v>7.8781512605042021</v>
      </c>
      <c r="AT248" s="68">
        <f t="shared" si="26"/>
        <v>7.9159663865546221</v>
      </c>
      <c r="AU248" s="68">
        <f t="shared" si="27"/>
        <v>7.8680297397769516</v>
      </c>
      <c r="AV248" s="68">
        <f t="shared" si="28"/>
        <v>8.0371747211895919</v>
      </c>
      <c r="AW248" s="75">
        <f t="shared" si="29"/>
        <v>8.6591375770020527</v>
      </c>
      <c r="AY248" s="97">
        <v>278.83060168832424</v>
      </c>
      <c r="AZ248" s="75">
        <v>267.07499999999999</v>
      </c>
      <c r="BB248" s="69">
        <f ca="1">VLOOKUP($A248,'Y2020H2 Annual_Prices-Nominal'!$A$4:$AZ$33,41,0)</f>
        <v>8.6880978079250095</v>
      </c>
      <c r="BD248" s="76">
        <f>VLOOKUP($A248,GDP!$A$8:$D$42,3,0)</f>
        <v>2.2662656631647758E-2</v>
      </c>
    </row>
    <row r="249" spans="1:56" ht="15" x14ac:dyDescent="0.25">
      <c r="A249" s="42">
        <f t="shared" si="30"/>
        <v>2041</v>
      </c>
      <c r="B249" s="63">
        <f t="shared" si="31"/>
        <v>51653</v>
      </c>
      <c r="C249" s="67">
        <v>42.66</v>
      </c>
      <c r="D249" s="68">
        <v>36.68</v>
      </c>
      <c r="E249" s="68">
        <v>43.72</v>
      </c>
      <c r="F249" s="68">
        <v>36.94</v>
      </c>
      <c r="G249" s="68">
        <v>44.02</v>
      </c>
      <c r="H249" s="68">
        <v>37.19</v>
      </c>
      <c r="I249" s="68">
        <v>47.81</v>
      </c>
      <c r="J249" s="68">
        <v>38.659999999999997</v>
      </c>
      <c r="K249" s="68">
        <v>48.85</v>
      </c>
      <c r="L249" s="68">
        <v>39.18</v>
      </c>
      <c r="M249" s="68">
        <v>47.75</v>
      </c>
      <c r="N249" s="75">
        <v>37.909999999999997</v>
      </c>
      <c r="P249" s="67">
        <v>117.59727176526501</v>
      </c>
      <c r="Q249" s="68">
        <v>117.59727176526501</v>
      </c>
      <c r="R249" s="68">
        <v>137.23372827014001</v>
      </c>
      <c r="S249" s="68">
        <v>117.59727176526501</v>
      </c>
      <c r="T249" s="68">
        <v>69.246737957276196</v>
      </c>
      <c r="U249" s="68">
        <v>77.169411537853506</v>
      </c>
      <c r="V249" s="68">
        <v>64.490580277560198</v>
      </c>
      <c r="W249" s="68">
        <v>20.327611778680701</v>
      </c>
      <c r="X249" s="68">
        <v>20.327611778680701</v>
      </c>
      <c r="Y249" s="75">
        <v>69.206975825950707</v>
      </c>
      <c r="AA249" s="67">
        <v>5.43</v>
      </c>
      <c r="AB249" s="68">
        <v>4.5</v>
      </c>
      <c r="AC249" s="68">
        <v>4.3099999999999996</v>
      </c>
      <c r="AD249" s="68">
        <v>4.75</v>
      </c>
      <c r="AE249" s="68">
        <v>5.42</v>
      </c>
      <c r="AF249" s="68">
        <v>4.75</v>
      </c>
      <c r="AG249" s="68">
        <v>0.40496013087238908</v>
      </c>
      <c r="AI249" s="69">
        <f ca="1">VLOOKUP($A249,'Y2020H2 Annual_Prices-Nominal'!$A$4:$AM$33,28,0)</f>
        <v>4.6900000000000004</v>
      </c>
      <c r="AK249" s="70">
        <v>0</v>
      </c>
      <c r="AL249" s="71">
        <v>0</v>
      </c>
      <c r="AM249" s="72">
        <v>0</v>
      </c>
      <c r="AN249" s="73">
        <v>0</v>
      </c>
      <c r="AO249" s="74">
        <v>0</v>
      </c>
      <c r="AP249" s="75">
        <f ca="1">VLOOKUP($A249,'Y2020H2 Annual_Prices-Nominal'!$A$4:$AM$33,33,0)</f>
        <v>0</v>
      </c>
      <c r="AR249" s="67">
        <f t="shared" si="24"/>
        <v>9.4799999999999986</v>
      </c>
      <c r="AS249" s="68">
        <f t="shared" si="25"/>
        <v>9.204210526315789</v>
      </c>
      <c r="AT249" s="68">
        <f t="shared" si="26"/>
        <v>9.2673684210526321</v>
      </c>
      <c r="AU249" s="68">
        <f t="shared" si="27"/>
        <v>8.8210332103321036</v>
      </c>
      <c r="AV249" s="68">
        <f t="shared" si="28"/>
        <v>9.0129151291512919</v>
      </c>
      <c r="AW249" s="75">
        <f t="shared" si="29"/>
        <v>10.052631578947368</v>
      </c>
      <c r="AY249" s="97">
        <v>278.83060168832424</v>
      </c>
      <c r="AZ249" s="75">
        <v>267.07499999999999</v>
      </c>
      <c r="BB249" s="69">
        <f ca="1">VLOOKUP($A249,'Y2020H2 Annual_Prices-Nominal'!$A$4:$AZ$33,41,0)</f>
        <v>8.6880978079250095</v>
      </c>
      <c r="BD249" s="76">
        <f>VLOOKUP($A249,GDP!$A$8:$D$42,3,0)</f>
        <v>2.2662656631647758E-2</v>
      </c>
    </row>
    <row r="250" spans="1:56" ht="15" x14ac:dyDescent="0.25">
      <c r="A250" s="42">
        <f t="shared" si="30"/>
        <v>2041</v>
      </c>
      <c r="B250" s="63">
        <f t="shared" si="31"/>
        <v>51683</v>
      </c>
      <c r="C250" s="67">
        <v>52.75</v>
      </c>
      <c r="D250" s="68">
        <v>40.94</v>
      </c>
      <c r="E250" s="68">
        <v>54.34</v>
      </c>
      <c r="F250" s="68">
        <v>44.28</v>
      </c>
      <c r="G250" s="68">
        <v>54.69</v>
      </c>
      <c r="H250" s="68">
        <v>44.4</v>
      </c>
      <c r="I250" s="68">
        <v>52.07</v>
      </c>
      <c r="J250" s="68">
        <v>41.34</v>
      </c>
      <c r="K250" s="68">
        <v>52.28</v>
      </c>
      <c r="L250" s="68">
        <v>41.57</v>
      </c>
      <c r="M250" s="68">
        <v>52.95</v>
      </c>
      <c r="N250" s="75">
        <v>40.880000000000003</v>
      </c>
      <c r="P250" s="67">
        <v>117.89</v>
      </c>
      <c r="Q250" s="68">
        <v>117.89</v>
      </c>
      <c r="R250" s="68">
        <v>137.63499999999999</v>
      </c>
      <c r="S250" s="68">
        <v>117.89</v>
      </c>
      <c r="T250" s="68">
        <v>69.352000000000004</v>
      </c>
      <c r="U250" s="68">
        <v>77.355000000000004</v>
      </c>
      <c r="V250" s="68">
        <v>64.606999999999999</v>
      </c>
      <c r="W250" s="68">
        <v>20.364999999999998</v>
      </c>
      <c r="X250" s="68">
        <v>20.364999999999998</v>
      </c>
      <c r="Y250" s="75">
        <v>69.361999999999995</v>
      </c>
      <c r="AA250" s="67">
        <v>5.54</v>
      </c>
      <c r="AB250" s="68">
        <v>4.76</v>
      </c>
      <c r="AC250" s="68">
        <v>4.55</v>
      </c>
      <c r="AD250" s="68">
        <v>5.01</v>
      </c>
      <c r="AE250" s="68">
        <v>5.57</v>
      </c>
      <c r="AF250" s="68">
        <v>4.93</v>
      </c>
      <c r="AG250" s="68">
        <v>0.40496013087238908</v>
      </c>
      <c r="AI250" s="69">
        <f ca="1">VLOOKUP($A250,'Y2020H2 Annual_Prices-Nominal'!$A$4:$AM$33,28,0)</f>
        <v>4.6900000000000004</v>
      </c>
      <c r="AK250" s="70">
        <v>0</v>
      </c>
      <c r="AL250" s="71">
        <v>0</v>
      </c>
      <c r="AM250" s="72">
        <v>0</v>
      </c>
      <c r="AN250" s="73">
        <v>0</v>
      </c>
      <c r="AO250" s="74">
        <v>0</v>
      </c>
      <c r="AP250" s="75">
        <f ca="1">VLOOKUP($A250,'Y2020H2 Annual_Prices-Nominal'!$A$4:$AM$33,33,0)</f>
        <v>0</v>
      </c>
      <c r="AR250" s="67">
        <f t="shared" si="24"/>
        <v>11.081932773109244</v>
      </c>
      <c r="AS250" s="68">
        <f t="shared" si="25"/>
        <v>11.022312373225153</v>
      </c>
      <c r="AT250" s="68">
        <f t="shared" si="26"/>
        <v>11.093306288032455</v>
      </c>
      <c r="AU250" s="68">
        <f t="shared" si="27"/>
        <v>9.3482944344703771</v>
      </c>
      <c r="AV250" s="68">
        <f t="shared" si="28"/>
        <v>9.3859964093357267</v>
      </c>
      <c r="AW250" s="75">
        <f t="shared" si="29"/>
        <v>10.568862275449103</v>
      </c>
      <c r="AY250" s="97">
        <v>278.83060168832424</v>
      </c>
      <c r="AZ250" s="75">
        <v>267.07499999999999</v>
      </c>
      <c r="BB250" s="69">
        <f ca="1">VLOOKUP($A250,'Y2020H2 Annual_Prices-Nominal'!$A$4:$AZ$33,41,0)</f>
        <v>8.6880978079250095</v>
      </c>
      <c r="BD250" s="76">
        <f>VLOOKUP($A250,GDP!$A$8:$D$42,3,0)</f>
        <v>2.2662656631647758E-2</v>
      </c>
    </row>
    <row r="251" spans="1:56" ht="15" x14ac:dyDescent="0.25">
      <c r="A251" s="42">
        <f t="shared" si="30"/>
        <v>2041</v>
      </c>
      <c r="B251" s="63">
        <f t="shared" si="31"/>
        <v>51714</v>
      </c>
      <c r="C251" s="67">
        <v>49.78</v>
      </c>
      <c r="D251" s="68">
        <v>39.200000000000003</v>
      </c>
      <c r="E251" s="68">
        <v>52.15</v>
      </c>
      <c r="F251" s="68">
        <v>42.11</v>
      </c>
      <c r="G251" s="68">
        <v>52.22</v>
      </c>
      <c r="H251" s="68">
        <v>41.96</v>
      </c>
      <c r="I251" s="68">
        <v>59.93</v>
      </c>
      <c r="J251" s="68">
        <v>42.2</v>
      </c>
      <c r="K251" s="68">
        <v>60.47</v>
      </c>
      <c r="L251" s="68">
        <v>42.69</v>
      </c>
      <c r="M251" s="68">
        <v>60.67</v>
      </c>
      <c r="N251" s="75">
        <v>41.68</v>
      </c>
      <c r="P251" s="67">
        <v>118.18300000000001</v>
      </c>
      <c r="Q251" s="68">
        <v>118.18300000000001</v>
      </c>
      <c r="R251" s="68">
        <v>138.03700000000001</v>
      </c>
      <c r="S251" s="68">
        <v>118.18300000000001</v>
      </c>
      <c r="T251" s="68">
        <v>69.456999999999994</v>
      </c>
      <c r="U251" s="68">
        <v>77.540999999999997</v>
      </c>
      <c r="V251" s="68">
        <v>64.724000000000004</v>
      </c>
      <c r="W251" s="68">
        <v>20.402000000000001</v>
      </c>
      <c r="X251" s="68">
        <v>20.402000000000001</v>
      </c>
      <c r="Y251" s="75">
        <v>69.518000000000001</v>
      </c>
      <c r="AA251" s="67">
        <v>5.53</v>
      </c>
      <c r="AB251" s="68">
        <v>4.66</v>
      </c>
      <c r="AC251" s="68">
        <v>4.46</v>
      </c>
      <c r="AD251" s="68">
        <v>4.91</v>
      </c>
      <c r="AE251" s="68">
        <v>5.54</v>
      </c>
      <c r="AF251" s="68">
        <v>4.96</v>
      </c>
      <c r="AG251" s="68">
        <v>0.40496013087238908</v>
      </c>
      <c r="AI251" s="69">
        <f ca="1">VLOOKUP($A251,'Y2020H2 Annual_Prices-Nominal'!$A$4:$AM$33,28,0)</f>
        <v>4.6900000000000004</v>
      </c>
      <c r="AK251" s="70">
        <v>0</v>
      </c>
      <c r="AL251" s="71">
        <v>0</v>
      </c>
      <c r="AM251" s="72">
        <v>0</v>
      </c>
      <c r="AN251" s="73">
        <v>0</v>
      </c>
      <c r="AO251" s="74">
        <v>0</v>
      </c>
      <c r="AP251" s="75">
        <f ca="1">VLOOKUP($A251,'Y2020H2 Annual_Prices-Nominal'!$A$4:$AM$33,33,0)</f>
        <v>0</v>
      </c>
      <c r="AR251" s="67">
        <f t="shared" si="24"/>
        <v>10.682403433476395</v>
      </c>
      <c r="AS251" s="68">
        <f t="shared" si="25"/>
        <v>10.514112903225806</v>
      </c>
      <c r="AT251" s="68">
        <f t="shared" si="26"/>
        <v>10.528225806451612</v>
      </c>
      <c r="AU251" s="68">
        <f t="shared" si="27"/>
        <v>10.81768953068592</v>
      </c>
      <c r="AV251" s="68">
        <f t="shared" si="28"/>
        <v>10.915162454873647</v>
      </c>
      <c r="AW251" s="75">
        <f t="shared" si="29"/>
        <v>12.356415478615071</v>
      </c>
      <c r="AY251" s="97">
        <v>278.83060168832424</v>
      </c>
      <c r="AZ251" s="75">
        <v>267.07499999999999</v>
      </c>
      <c r="BB251" s="69">
        <f ca="1">VLOOKUP($A251,'Y2020H2 Annual_Prices-Nominal'!$A$4:$AZ$33,41,0)</f>
        <v>8.6880978079250095</v>
      </c>
      <c r="BD251" s="76">
        <f>VLOOKUP($A251,GDP!$A$8:$D$42,3,0)</f>
        <v>2.2662656631647758E-2</v>
      </c>
    </row>
    <row r="252" spans="1:56" ht="15" x14ac:dyDescent="0.25">
      <c r="A252" s="42">
        <f t="shared" si="30"/>
        <v>2041</v>
      </c>
      <c r="B252" s="63">
        <f t="shared" si="31"/>
        <v>51745</v>
      </c>
      <c r="C252" s="67">
        <v>41.38</v>
      </c>
      <c r="D252" s="68">
        <v>35.46</v>
      </c>
      <c r="E252" s="68">
        <v>43.76</v>
      </c>
      <c r="F252" s="68">
        <v>38.18</v>
      </c>
      <c r="G252" s="68">
        <v>43.89</v>
      </c>
      <c r="H252" s="68">
        <v>38.06</v>
      </c>
      <c r="I252" s="68">
        <v>45.54</v>
      </c>
      <c r="J252" s="68">
        <v>37.9</v>
      </c>
      <c r="K252" s="68">
        <v>46.75</v>
      </c>
      <c r="L252" s="68">
        <v>39.15</v>
      </c>
      <c r="M252" s="68">
        <v>46.39</v>
      </c>
      <c r="N252" s="75">
        <v>38.29</v>
      </c>
      <c r="P252" s="67">
        <v>118.477</v>
      </c>
      <c r="Q252" s="68">
        <v>118.477</v>
      </c>
      <c r="R252" s="68">
        <v>138.44</v>
      </c>
      <c r="S252" s="68">
        <v>118.477</v>
      </c>
      <c r="T252" s="68">
        <v>69.561999999999998</v>
      </c>
      <c r="U252" s="68">
        <v>77.727000000000004</v>
      </c>
      <c r="V252" s="68">
        <v>64.840999999999994</v>
      </c>
      <c r="W252" s="68">
        <v>20.439</v>
      </c>
      <c r="X252" s="68">
        <v>20.439</v>
      </c>
      <c r="Y252" s="75">
        <v>69.674000000000007</v>
      </c>
      <c r="AA252" s="67">
        <v>5.46</v>
      </c>
      <c r="AB252" s="68">
        <v>4.3899999999999997</v>
      </c>
      <c r="AC252" s="68">
        <v>4.2</v>
      </c>
      <c r="AD252" s="68">
        <v>4.6399999999999997</v>
      </c>
      <c r="AE252" s="68">
        <v>5.43</v>
      </c>
      <c r="AF252" s="68">
        <v>4.84</v>
      </c>
      <c r="AG252" s="68">
        <v>0.40496013087238908</v>
      </c>
      <c r="AI252" s="69">
        <f ca="1">VLOOKUP($A252,'Y2020H2 Annual_Prices-Nominal'!$A$4:$AM$33,28,0)</f>
        <v>4.6900000000000004</v>
      </c>
      <c r="AK252" s="70">
        <v>0</v>
      </c>
      <c r="AL252" s="71">
        <v>0</v>
      </c>
      <c r="AM252" s="72">
        <v>0</v>
      </c>
      <c r="AN252" s="73">
        <v>0</v>
      </c>
      <c r="AO252" s="74">
        <v>0</v>
      </c>
      <c r="AP252" s="75">
        <f ca="1">VLOOKUP($A252,'Y2020H2 Annual_Prices-Nominal'!$A$4:$AM$33,33,0)</f>
        <v>0</v>
      </c>
      <c r="AR252" s="67">
        <f t="shared" si="24"/>
        <v>9.4259681093394097</v>
      </c>
      <c r="AS252" s="68">
        <f t="shared" si="25"/>
        <v>9.0413223140495873</v>
      </c>
      <c r="AT252" s="68">
        <f t="shared" si="26"/>
        <v>9.0681818181818183</v>
      </c>
      <c r="AU252" s="68">
        <f t="shared" si="27"/>
        <v>8.3867403314917137</v>
      </c>
      <c r="AV252" s="68">
        <f t="shared" si="28"/>
        <v>8.6095764272559858</v>
      </c>
      <c r="AW252" s="75">
        <f t="shared" si="29"/>
        <v>9.9978448275862082</v>
      </c>
      <c r="AY252" s="97">
        <v>278.83060168832424</v>
      </c>
      <c r="AZ252" s="75">
        <v>267.07499999999999</v>
      </c>
      <c r="BB252" s="69">
        <f ca="1">VLOOKUP($A252,'Y2020H2 Annual_Prices-Nominal'!$A$4:$AZ$33,41,0)</f>
        <v>8.6880978079250095</v>
      </c>
      <c r="BD252" s="76">
        <f>VLOOKUP($A252,GDP!$A$8:$D$42,3,0)</f>
        <v>2.2662656631647758E-2</v>
      </c>
    </row>
    <row r="253" spans="1:56" ht="15" x14ac:dyDescent="0.25">
      <c r="A253" s="42">
        <f t="shared" si="30"/>
        <v>2041</v>
      </c>
      <c r="B253" s="63">
        <f t="shared" si="31"/>
        <v>51775</v>
      </c>
      <c r="C253" s="67">
        <v>36.409999999999997</v>
      </c>
      <c r="D253" s="68">
        <v>34.28</v>
      </c>
      <c r="E253" s="68">
        <v>36.36</v>
      </c>
      <c r="F253" s="68">
        <v>34.090000000000003</v>
      </c>
      <c r="G253" s="68">
        <v>36.479999999999997</v>
      </c>
      <c r="H253" s="68">
        <v>34.08</v>
      </c>
      <c r="I253" s="68">
        <v>40.61</v>
      </c>
      <c r="J253" s="68">
        <v>34.340000000000003</v>
      </c>
      <c r="K253" s="68">
        <v>40.96</v>
      </c>
      <c r="L253" s="68">
        <v>34.380000000000003</v>
      </c>
      <c r="M253" s="68">
        <v>39.61</v>
      </c>
      <c r="N253" s="75">
        <v>33.15</v>
      </c>
      <c r="P253" s="67">
        <v>118.77200000000001</v>
      </c>
      <c r="Q253" s="68">
        <v>118.77200000000001</v>
      </c>
      <c r="R253" s="68">
        <v>138.845</v>
      </c>
      <c r="S253" s="68">
        <v>118.77200000000001</v>
      </c>
      <c r="T253" s="68">
        <v>69.667000000000002</v>
      </c>
      <c r="U253" s="68">
        <v>77.914000000000001</v>
      </c>
      <c r="V253" s="68">
        <v>64.957999999999998</v>
      </c>
      <c r="W253" s="68">
        <v>20.475999999999999</v>
      </c>
      <c r="X253" s="68">
        <v>20.475999999999999</v>
      </c>
      <c r="Y253" s="75">
        <v>69.83</v>
      </c>
      <c r="AA253" s="67">
        <v>5.53</v>
      </c>
      <c r="AB253" s="68">
        <v>4.5999999999999996</v>
      </c>
      <c r="AC253" s="68">
        <v>4.42</v>
      </c>
      <c r="AD253" s="68">
        <v>4.8499999999999996</v>
      </c>
      <c r="AE253" s="68">
        <v>5.52</v>
      </c>
      <c r="AF253" s="68">
        <v>4.93</v>
      </c>
      <c r="AG253" s="68">
        <v>0.40496013087238908</v>
      </c>
      <c r="AI253" s="69">
        <f ca="1">VLOOKUP($A253,'Y2020H2 Annual_Prices-Nominal'!$A$4:$AM$33,28,0)</f>
        <v>4.6900000000000004</v>
      </c>
      <c r="AK253" s="70">
        <v>0</v>
      </c>
      <c r="AL253" s="71">
        <v>0</v>
      </c>
      <c r="AM253" s="72">
        <v>0</v>
      </c>
      <c r="AN253" s="73">
        <v>0</v>
      </c>
      <c r="AO253" s="74">
        <v>0</v>
      </c>
      <c r="AP253" s="75">
        <f ca="1">VLOOKUP($A253,'Y2020H2 Annual_Prices-Nominal'!$A$4:$AM$33,33,0)</f>
        <v>0</v>
      </c>
      <c r="AR253" s="67">
        <f t="shared" si="24"/>
        <v>7.9152173913043473</v>
      </c>
      <c r="AS253" s="68">
        <f t="shared" si="25"/>
        <v>7.3752535496957403</v>
      </c>
      <c r="AT253" s="68">
        <f t="shared" si="26"/>
        <v>7.3995943204868153</v>
      </c>
      <c r="AU253" s="68">
        <f t="shared" si="27"/>
        <v>7.3568840579710146</v>
      </c>
      <c r="AV253" s="68">
        <f t="shared" si="28"/>
        <v>7.4202898550724647</v>
      </c>
      <c r="AW253" s="75">
        <f t="shared" si="29"/>
        <v>8.1670103092783517</v>
      </c>
      <c r="AY253" s="97">
        <v>278.83060168832424</v>
      </c>
      <c r="AZ253" s="75">
        <v>267.07499999999999</v>
      </c>
      <c r="BB253" s="69">
        <f ca="1">VLOOKUP($A253,'Y2020H2 Annual_Prices-Nominal'!$A$4:$AZ$33,41,0)</f>
        <v>8.6880978079250095</v>
      </c>
      <c r="BD253" s="76">
        <f>VLOOKUP($A253,GDP!$A$8:$D$42,3,0)</f>
        <v>2.2662656631647758E-2</v>
      </c>
    </row>
    <row r="254" spans="1:56" ht="15" x14ac:dyDescent="0.25">
      <c r="A254" s="42">
        <f t="shared" si="30"/>
        <v>2041</v>
      </c>
      <c r="B254" s="63">
        <f t="shared" si="31"/>
        <v>51806</v>
      </c>
      <c r="C254" s="67">
        <v>39.28</v>
      </c>
      <c r="D254" s="68">
        <v>38.06</v>
      </c>
      <c r="E254" s="68">
        <v>38.81</v>
      </c>
      <c r="F254" s="68">
        <v>36.44</v>
      </c>
      <c r="G254" s="68">
        <v>39.11</v>
      </c>
      <c r="H254" s="68">
        <v>36.72</v>
      </c>
      <c r="I254" s="68">
        <v>41.7</v>
      </c>
      <c r="J254" s="68">
        <v>37.1</v>
      </c>
      <c r="K254" s="68">
        <v>42.61</v>
      </c>
      <c r="L254" s="68">
        <v>37.35</v>
      </c>
      <c r="M254" s="68">
        <v>41.44</v>
      </c>
      <c r="N254" s="75">
        <v>36.119999999999997</v>
      </c>
      <c r="P254" s="67">
        <v>119.068</v>
      </c>
      <c r="Q254" s="68">
        <v>119.068</v>
      </c>
      <c r="R254" s="68">
        <v>139.251</v>
      </c>
      <c r="S254" s="68">
        <v>119.068</v>
      </c>
      <c r="T254" s="68">
        <v>69.772000000000006</v>
      </c>
      <c r="U254" s="68">
        <v>78.100999999999999</v>
      </c>
      <c r="V254" s="68">
        <v>65.075999999999993</v>
      </c>
      <c r="W254" s="68">
        <v>20.513999999999999</v>
      </c>
      <c r="X254" s="68">
        <v>20.513999999999999</v>
      </c>
      <c r="Y254" s="75">
        <v>69.986999999999995</v>
      </c>
      <c r="AA254" s="67">
        <v>5.8</v>
      </c>
      <c r="AB254" s="68">
        <v>5.15</v>
      </c>
      <c r="AC254" s="68">
        <v>4.92</v>
      </c>
      <c r="AD254" s="68">
        <v>5.49</v>
      </c>
      <c r="AE254" s="68">
        <v>5.76</v>
      </c>
      <c r="AF254" s="68">
        <v>5.26</v>
      </c>
      <c r="AG254" s="68">
        <v>0.40496013087238908</v>
      </c>
      <c r="AI254" s="69">
        <f ca="1">VLOOKUP($A254,'Y2020H2 Annual_Prices-Nominal'!$A$4:$AM$33,28,0)</f>
        <v>4.6900000000000004</v>
      </c>
      <c r="AK254" s="70">
        <v>0</v>
      </c>
      <c r="AL254" s="71">
        <v>0</v>
      </c>
      <c r="AM254" s="72">
        <v>0</v>
      </c>
      <c r="AN254" s="73">
        <v>0</v>
      </c>
      <c r="AO254" s="74">
        <v>0</v>
      </c>
      <c r="AP254" s="75">
        <f ca="1">VLOOKUP($A254,'Y2020H2 Annual_Prices-Nominal'!$A$4:$AM$33,33,0)</f>
        <v>0</v>
      </c>
      <c r="AR254" s="67">
        <f t="shared" si="24"/>
        <v>7.6271844660194175</v>
      </c>
      <c r="AS254" s="68">
        <f t="shared" si="25"/>
        <v>7.3783269961977194</v>
      </c>
      <c r="AT254" s="68">
        <f t="shared" si="26"/>
        <v>7.4353612167300378</v>
      </c>
      <c r="AU254" s="68">
        <f t="shared" si="27"/>
        <v>7.2395833333333339</v>
      </c>
      <c r="AV254" s="68">
        <f t="shared" si="28"/>
        <v>7.3975694444444446</v>
      </c>
      <c r="AW254" s="75">
        <f t="shared" si="29"/>
        <v>7.5482695810564655</v>
      </c>
      <c r="AY254" s="97">
        <v>278.83060168832424</v>
      </c>
      <c r="AZ254" s="75">
        <v>267.07499999999999</v>
      </c>
      <c r="BB254" s="69">
        <f ca="1">VLOOKUP($A254,'Y2020H2 Annual_Prices-Nominal'!$A$4:$AZ$33,41,0)</f>
        <v>8.6880978079250095</v>
      </c>
      <c r="BD254" s="76">
        <f>VLOOKUP($A254,GDP!$A$8:$D$42,3,0)</f>
        <v>2.2662656631647758E-2</v>
      </c>
    </row>
    <row r="255" spans="1:56" ht="15" x14ac:dyDescent="0.25">
      <c r="A255" s="42">
        <f t="shared" si="30"/>
        <v>2041</v>
      </c>
      <c r="B255" s="63">
        <f t="shared" si="31"/>
        <v>51836</v>
      </c>
      <c r="C255" s="67">
        <v>43.96</v>
      </c>
      <c r="D255" s="68">
        <v>40.9</v>
      </c>
      <c r="E255" s="68">
        <v>42.48</v>
      </c>
      <c r="F255" s="68">
        <v>39</v>
      </c>
      <c r="G255" s="68">
        <v>42.6</v>
      </c>
      <c r="H255" s="68">
        <v>39.130000000000003</v>
      </c>
      <c r="I255" s="68">
        <v>43.73</v>
      </c>
      <c r="J255" s="68">
        <v>39.99</v>
      </c>
      <c r="K255" s="68">
        <v>44.45</v>
      </c>
      <c r="L255" s="68">
        <v>40.29</v>
      </c>
      <c r="M255" s="68">
        <v>43.56</v>
      </c>
      <c r="N255" s="75">
        <v>39.17</v>
      </c>
      <c r="P255" s="67">
        <v>119.364</v>
      </c>
      <c r="Q255" s="68">
        <v>119.364</v>
      </c>
      <c r="R255" s="68">
        <v>139.65799999999999</v>
      </c>
      <c r="S255" s="68">
        <v>119.364</v>
      </c>
      <c r="T255" s="68">
        <v>69.878</v>
      </c>
      <c r="U255" s="68">
        <v>78.289000000000001</v>
      </c>
      <c r="V255" s="68">
        <v>65.194000000000003</v>
      </c>
      <c r="W255" s="68">
        <v>20.552</v>
      </c>
      <c r="X255" s="68">
        <v>20.552</v>
      </c>
      <c r="Y255" s="75">
        <v>70.144000000000005</v>
      </c>
      <c r="AA255" s="67">
        <v>5.97</v>
      </c>
      <c r="AB255" s="68">
        <v>5.62</v>
      </c>
      <c r="AC255" s="68">
        <v>5.27</v>
      </c>
      <c r="AD255" s="68">
        <v>5.97</v>
      </c>
      <c r="AE255" s="68">
        <v>5.95</v>
      </c>
      <c r="AF255" s="68">
        <v>5.42</v>
      </c>
      <c r="AG255" s="68">
        <v>0.40496013087238908</v>
      </c>
      <c r="AI255" s="69">
        <f ca="1">VLOOKUP($A255,'Y2020H2 Annual_Prices-Nominal'!$A$4:$AM$33,28,0)</f>
        <v>4.6900000000000004</v>
      </c>
      <c r="AK255" s="70">
        <v>0</v>
      </c>
      <c r="AL255" s="71">
        <v>0</v>
      </c>
      <c r="AM255" s="72">
        <v>0</v>
      </c>
      <c r="AN255" s="73">
        <v>0</v>
      </c>
      <c r="AO255" s="74">
        <v>0</v>
      </c>
      <c r="AP255" s="75">
        <f ca="1">VLOOKUP($A255,'Y2020H2 Annual_Prices-Nominal'!$A$4:$AM$33,33,0)</f>
        <v>0</v>
      </c>
      <c r="AR255" s="67">
        <f t="shared" si="24"/>
        <v>7.8220640569395021</v>
      </c>
      <c r="AS255" s="68">
        <f t="shared" si="25"/>
        <v>7.8376383763837634</v>
      </c>
      <c r="AT255" s="68">
        <f t="shared" si="26"/>
        <v>7.8597785977859784</v>
      </c>
      <c r="AU255" s="68">
        <f t="shared" si="27"/>
        <v>7.3495798319327728</v>
      </c>
      <c r="AV255" s="68">
        <f t="shared" si="28"/>
        <v>7.4705882352941178</v>
      </c>
      <c r="AW255" s="75">
        <f t="shared" si="29"/>
        <v>7.2964824120603025</v>
      </c>
      <c r="AY255" s="97">
        <v>278.83060168832424</v>
      </c>
      <c r="AZ255" s="75">
        <v>267.07499999999999</v>
      </c>
      <c r="BB255" s="69">
        <f ca="1">VLOOKUP($A255,'Y2020H2 Annual_Prices-Nominal'!$A$4:$AZ$33,41,0)</f>
        <v>8.6880978079250095</v>
      </c>
      <c r="BD255" s="76">
        <f>VLOOKUP($A255,GDP!$A$8:$D$42,3,0)</f>
        <v>2.2662656631647758E-2</v>
      </c>
    </row>
    <row r="256" spans="1:56" ht="15" x14ac:dyDescent="0.25">
      <c r="A256" s="42">
        <f t="shared" si="30"/>
        <v>2042</v>
      </c>
      <c r="B256" s="63">
        <f t="shared" si="31"/>
        <v>51867</v>
      </c>
      <c r="C256" s="67">
        <v>51.14</v>
      </c>
      <c r="D256" s="68">
        <v>45.16</v>
      </c>
      <c r="E256" s="68">
        <v>47.68</v>
      </c>
      <c r="F256" s="68">
        <v>42.22</v>
      </c>
      <c r="G256" s="68">
        <v>47.99</v>
      </c>
      <c r="H256" s="68">
        <v>42.52</v>
      </c>
      <c r="I256" s="68">
        <v>44.83</v>
      </c>
      <c r="J256" s="68">
        <v>41.38</v>
      </c>
      <c r="K256" s="68">
        <v>45.45</v>
      </c>
      <c r="L256" s="68">
        <v>41.54</v>
      </c>
      <c r="M256" s="68">
        <v>44.18</v>
      </c>
      <c r="N256" s="75">
        <v>40.22</v>
      </c>
      <c r="P256" s="67">
        <v>119.661</v>
      </c>
      <c r="Q256" s="68">
        <v>119.661</v>
      </c>
      <c r="R256" s="68">
        <v>140.066</v>
      </c>
      <c r="S256" s="68">
        <v>119.661</v>
      </c>
      <c r="T256" s="68">
        <v>69.983999999999995</v>
      </c>
      <c r="U256" s="68">
        <v>78.477000000000004</v>
      </c>
      <c r="V256" s="68">
        <v>65.311999999999998</v>
      </c>
      <c r="W256" s="68">
        <v>20.59</v>
      </c>
      <c r="X256" s="68">
        <v>20.59</v>
      </c>
      <c r="Y256" s="75">
        <v>70.301000000000002</v>
      </c>
      <c r="AA256" s="67">
        <v>6.35</v>
      </c>
      <c r="AB256" s="68">
        <v>5.89</v>
      </c>
      <c r="AC256" s="68">
        <v>5.47</v>
      </c>
      <c r="AD256" s="68">
        <v>6.25</v>
      </c>
      <c r="AE256" s="68">
        <v>6.31</v>
      </c>
      <c r="AF256" s="68">
        <v>5.87</v>
      </c>
      <c r="AG256" s="68">
        <v>0.41289762563470767</v>
      </c>
      <c r="AI256" s="69">
        <f ca="1">VLOOKUP($A256,'Y2020H2 Annual_Prices-Nominal'!$A$4:$AM$33,28,0)</f>
        <v>4.8366666666666669</v>
      </c>
      <c r="AK256" s="70">
        <v>0</v>
      </c>
      <c r="AL256" s="71">
        <v>0</v>
      </c>
      <c r="AM256" s="72">
        <v>0</v>
      </c>
      <c r="AN256" s="73">
        <v>0</v>
      </c>
      <c r="AO256" s="74">
        <v>0</v>
      </c>
      <c r="AP256" s="75">
        <f ca="1">VLOOKUP($A256,'Y2020H2 Annual_Prices-Nominal'!$A$4:$AM$33,33,0)</f>
        <v>0</v>
      </c>
      <c r="AR256" s="67">
        <f t="shared" si="24"/>
        <v>8.6825127334465204</v>
      </c>
      <c r="AS256" s="68">
        <f t="shared" si="25"/>
        <v>8.1226575809199311</v>
      </c>
      <c r="AT256" s="68">
        <f t="shared" si="26"/>
        <v>8.1754684838160134</v>
      </c>
      <c r="AU256" s="68">
        <f t="shared" si="27"/>
        <v>7.1045958795562605</v>
      </c>
      <c r="AV256" s="68">
        <f t="shared" si="28"/>
        <v>7.2028526148969902</v>
      </c>
      <c r="AW256" s="75">
        <f t="shared" si="29"/>
        <v>7.0687999999999995</v>
      </c>
      <c r="AY256" s="97">
        <v>283.70609561370901</v>
      </c>
      <c r="AZ256" s="75">
        <v>283.70609561370901</v>
      </c>
      <c r="BB256" s="69">
        <f ca="1">VLOOKUP($A256,'Y2020H2 Annual_Prices-Nominal'!$A$4:$AZ$33,41,0)</f>
        <v>8.6088084202725579</v>
      </c>
      <c r="BD256" s="76">
        <f>VLOOKUP($A256,GDP!$A$8:$D$42,3,0)</f>
        <v>2.2948129189308188E-2</v>
      </c>
    </row>
    <row r="257" spans="1:56" ht="15" x14ac:dyDescent="0.25">
      <c r="A257" s="42">
        <f t="shared" si="30"/>
        <v>2042</v>
      </c>
      <c r="B257" s="63">
        <f t="shared" si="31"/>
        <v>51898</v>
      </c>
      <c r="C257" s="67">
        <v>44.41</v>
      </c>
      <c r="D257" s="68">
        <v>42.51</v>
      </c>
      <c r="E257" s="68">
        <v>41.69</v>
      </c>
      <c r="F257" s="68">
        <v>39.909999999999997</v>
      </c>
      <c r="G257" s="68">
        <v>42.05</v>
      </c>
      <c r="H257" s="68">
        <v>40.26</v>
      </c>
      <c r="I257" s="68">
        <v>43.61</v>
      </c>
      <c r="J257" s="68">
        <v>39.04</v>
      </c>
      <c r="K257" s="68">
        <v>43.69</v>
      </c>
      <c r="L257" s="68">
        <v>39.04</v>
      </c>
      <c r="M257" s="68">
        <v>42.32</v>
      </c>
      <c r="N257" s="75">
        <v>37.74</v>
      </c>
      <c r="P257" s="67">
        <v>119.959</v>
      </c>
      <c r="Q257" s="68">
        <v>119.959</v>
      </c>
      <c r="R257" s="68">
        <v>140.47499999999999</v>
      </c>
      <c r="S257" s="68">
        <v>119.959</v>
      </c>
      <c r="T257" s="68">
        <v>70.09</v>
      </c>
      <c r="U257" s="68">
        <v>78.665000000000006</v>
      </c>
      <c r="V257" s="68">
        <v>65.430000000000007</v>
      </c>
      <c r="W257" s="68">
        <v>20.628</v>
      </c>
      <c r="X257" s="68">
        <v>20.628</v>
      </c>
      <c r="Y257" s="75">
        <v>70.459000000000003</v>
      </c>
      <c r="AA257" s="67">
        <v>6.23</v>
      </c>
      <c r="AB257" s="68">
        <v>5.63</v>
      </c>
      <c r="AC257" s="68">
        <v>5.31</v>
      </c>
      <c r="AD257" s="68">
        <v>5.98</v>
      </c>
      <c r="AE257" s="68">
        <v>6.26</v>
      </c>
      <c r="AF257" s="68">
        <v>5.66</v>
      </c>
      <c r="AG257" s="68">
        <v>0.41289762563470767</v>
      </c>
      <c r="AI257" s="69">
        <f ca="1">VLOOKUP($A257,'Y2020H2 Annual_Prices-Nominal'!$A$4:$AM$33,28,0)</f>
        <v>4.8366666666666669</v>
      </c>
      <c r="AK257" s="70">
        <v>0</v>
      </c>
      <c r="AL257" s="71">
        <v>0</v>
      </c>
      <c r="AM257" s="72">
        <v>0</v>
      </c>
      <c r="AN257" s="73">
        <v>0</v>
      </c>
      <c r="AO257" s="74">
        <v>0</v>
      </c>
      <c r="AP257" s="75">
        <f ca="1">VLOOKUP($A257,'Y2020H2 Annual_Prices-Nominal'!$A$4:$AM$33,33,0)</f>
        <v>0</v>
      </c>
      <c r="AR257" s="67">
        <f t="shared" si="24"/>
        <v>7.8880994671403188</v>
      </c>
      <c r="AS257" s="68">
        <f t="shared" si="25"/>
        <v>7.3657243816254407</v>
      </c>
      <c r="AT257" s="68">
        <f t="shared" si="26"/>
        <v>7.4293286219081267</v>
      </c>
      <c r="AU257" s="68">
        <f t="shared" si="27"/>
        <v>6.9664536741214063</v>
      </c>
      <c r="AV257" s="68">
        <f t="shared" si="28"/>
        <v>6.9792332268370609</v>
      </c>
      <c r="AW257" s="75">
        <f t="shared" si="29"/>
        <v>7.0769230769230766</v>
      </c>
      <c r="AY257" s="97">
        <v>283.70609561370901</v>
      </c>
      <c r="AZ257" s="75">
        <v>283.70609561370901</v>
      </c>
      <c r="BB257" s="69">
        <f ca="1">VLOOKUP($A257,'Y2020H2 Annual_Prices-Nominal'!$A$4:$AZ$33,41,0)</f>
        <v>8.6088084202725579</v>
      </c>
      <c r="BD257" s="76">
        <f>VLOOKUP($A257,GDP!$A$8:$D$42,3,0)</f>
        <v>2.2948129189308188E-2</v>
      </c>
    </row>
    <row r="258" spans="1:56" ht="15" x14ac:dyDescent="0.25">
      <c r="A258" s="42">
        <f t="shared" si="30"/>
        <v>2042</v>
      </c>
      <c r="B258" s="63">
        <f t="shared" si="31"/>
        <v>51926</v>
      </c>
      <c r="C258" s="67">
        <v>40.31</v>
      </c>
      <c r="D258" s="68">
        <v>38.86</v>
      </c>
      <c r="E258" s="68">
        <v>37.5</v>
      </c>
      <c r="F258" s="68">
        <v>35.700000000000003</v>
      </c>
      <c r="G258" s="68">
        <v>37.82</v>
      </c>
      <c r="H258" s="68">
        <v>36.04</v>
      </c>
      <c r="I258" s="68">
        <v>41.16</v>
      </c>
      <c r="J258" s="68">
        <v>36.54</v>
      </c>
      <c r="K258" s="68">
        <v>41.34</v>
      </c>
      <c r="L258" s="68">
        <v>36.590000000000003</v>
      </c>
      <c r="M258" s="68">
        <v>39.880000000000003</v>
      </c>
      <c r="N258" s="75">
        <v>35.270000000000003</v>
      </c>
      <c r="P258" s="67">
        <v>120.258</v>
      </c>
      <c r="Q258" s="68">
        <v>120.258</v>
      </c>
      <c r="R258" s="68">
        <v>140.886</v>
      </c>
      <c r="S258" s="68">
        <v>120.258</v>
      </c>
      <c r="T258" s="68">
        <v>70.195999999999998</v>
      </c>
      <c r="U258" s="68">
        <v>78.853999999999999</v>
      </c>
      <c r="V258" s="68">
        <v>65.548000000000002</v>
      </c>
      <c r="W258" s="68">
        <v>20.666</v>
      </c>
      <c r="X258" s="68">
        <v>20.666</v>
      </c>
      <c r="Y258" s="75">
        <v>70.617000000000004</v>
      </c>
      <c r="AA258" s="67">
        <v>5.95</v>
      </c>
      <c r="AB258" s="68">
        <v>5.04</v>
      </c>
      <c r="AC258" s="68">
        <v>4.8099999999999996</v>
      </c>
      <c r="AD258" s="68">
        <v>5.38</v>
      </c>
      <c r="AE258" s="68">
        <v>5.9</v>
      </c>
      <c r="AF258" s="68">
        <v>5.41</v>
      </c>
      <c r="AG258" s="68">
        <v>0.41289762563470767</v>
      </c>
      <c r="AI258" s="69">
        <f ca="1">VLOOKUP($A258,'Y2020H2 Annual_Prices-Nominal'!$A$4:$AM$33,28,0)</f>
        <v>4.8366666666666669</v>
      </c>
      <c r="AK258" s="70">
        <v>0</v>
      </c>
      <c r="AL258" s="71">
        <v>0</v>
      </c>
      <c r="AM258" s="72">
        <v>0</v>
      </c>
      <c r="AN258" s="73">
        <v>0</v>
      </c>
      <c r="AO258" s="74">
        <v>0</v>
      </c>
      <c r="AP258" s="75">
        <f ca="1">VLOOKUP($A258,'Y2020H2 Annual_Prices-Nominal'!$A$4:$AM$33,33,0)</f>
        <v>0</v>
      </c>
      <c r="AR258" s="67">
        <f t="shared" si="24"/>
        <v>7.9980158730158735</v>
      </c>
      <c r="AS258" s="68">
        <f t="shared" si="25"/>
        <v>6.9316081330868764</v>
      </c>
      <c r="AT258" s="68">
        <f t="shared" si="26"/>
        <v>6.9907578558225509</v>
      </c>
      <c r="AU258" s="68">
        <f t="shared" si="27"/>
        <v>6.9762711864406768</v>
      </c>
      <c r="AV258" s="68">
        <f t="shared" si="28"/>
        <v>7.0067796610169495</v>
      </c>
      <c r="AW258" s="75">
        <f t="shared" si="29"/>
        <v>7.4126394052044615</v>
      </c>
      <c r="AY258" s="97">
        <v>283.70609561370901</v>
      </c>
      <c r="AZ258" s="75">
        <v>283.70609561370901</v>
      </c>
      <c r="BB258" s="69">
        <f ca="1">VLOOKUP($A258,'Y2020H2 Annual_Prices-Nominal'!$A$4:$AZ$33,41,0)</f>
        <v>8.6088084202725579</v>
      </c>
      <c r="BD258" s="76">
        <f>VLOOKUP($A258,GDP!$A$8:$D$42,3,0)</f>
        <v>2.2948129189308188E-2</v>
      </c>
    </row>
    <row r="259" spans="1:56" ht="15" x14ac:dyDescent="0.25">
      <c r="A259" s="42">
        <f t="shared" si="30"/>
        <v>2042</v>
      </c>
      <c r="B259" s="63">
        <f t="shared" si="31"/>
        <v>51957</v>
      </c>
      <c r="C259" s="67">
        <v>37.159999999999997</v>
      </c>
      <c r="D259" s="68">
        <v>35.770000000000003</v>
      </c>
      <c r="E259" s="68">
        <v>35.93</v>
      </c>
      <c r="F259" s="68">
        <v>34.200000000000003</v>
      </c>
      <c r="G259" s="68">
        <v>36.17</v>
      </c>
      <c r="H259" s="68">
        <v>34.53</v>
      </c>
      <c r="I259" s="68">
        <v>39.08</v>
      </c>
      <c r="J259" s="68">
        <v>33.96</v>
      </c>
      <c r="K259" s="68">
        <v>39.28</v>
      </c>
      <c r="L259" s="68">
        <v>34.04</v>
      </c>
      <c r="M259" s="68">
        <v>37.78</v>
      </c>
      <c r="N259" s="75">
        <v>32.72</v>
      </c>
      <c r="P259" s="67">
        <v>120.557</v>
      </c>
      <c r="Q259" s="68">
        <v>120.557</v>
      </c>
      <c r="R259" s="68">
        <v>141.298</v>
      </c>
      <c r="S259" s="68">
        <v>120.557</v>
      </c>
      <c r="T259" s="68">
        <v>70.302000000000007</v>
      </c>
      <c r="U259" s="68">
        <v>79.043000000000006</v>
      </c>
      <c r="V259" s="68">
        <v>65.667000000000002</v>
      </c>
      <c r="W259" s="68">
        <v>20.704000000000001</v>
      </c>
      <c r="X259" s="68">
        <v>20.704000000000001</v>
      </c>
      <c r="Y259" s="75">
        <v>70.775000000000006</v>
      </c>
      <c r="AA259" s="67">
        <v>5.67</v>
      </c>
      <c r="AB259" s="68">
        <v>4.92</v>
      </c>
      <c r="AC259" s="68">
        <v>4.7300000000000004</v>
      </c>
      <c r="AD259" s="68">
        <v>5.18</v>
      </c>
      <c r="AE259" s="68">
        <v>5.59</v>
      </c>
      <c r="AF259" s="68">
        <v>5.1100000000000003</v>
      </c>
      <c r="AG259" s="68">
        <v>0.41289762563470767</v>
      </c>
      <c r="AI259" s="69">
        <f ca="1">VLOOKUP($A259,'Y2020H2 Annual_Prices-Nominal'!$A$4:$AM$33,28,0)</f>
        <v>4.8366666666666669</v>
      </c>
      <c r="AK259" s="70">
        <v>0</v>
      </c>
      <c r="AL259" s="71">
        <v>0</v>
      </c>
      <c r="AM259" s="72">
        <v>0</v>
      </c>
      <c r="AN259" s="73">
        <v>0</v>
      </c>
      <c r="AO259" s="74">
        <v>0</v>
      </c>
      <c r="AP259" s="75">
        <f ca="1">VLOOKUP($A259,'Y2020H2 Annual_Prices-Nominal'!$A$4:$AM$33,33,0)</f>
        <v>0</v>
      </c>
      <c r="AR259" s="67">
        <f t="shared" si="24"/>
        <v>7.5528455284552836</v>
      </c>
      <c r="AS259" s="68">
        <f t="shared" si="25"/>
        <v>7.0313111545988249</v>
      </c>
      <c r="AT259" s="68">
        <f t="shared" si="26"/>
        <v>7.0782778864970641</v>
      </c>
      <c r="AU259" s="68">
        <f t="shared" si="27"/>
        <v>6.9910554561717353</v>
      </c>
      <c r="AV259" s="68">
        <f t="shared" si="28"/>
        <v>7.026833631484795</v>
      </c>
      <c r="AW259" s="75">
        <f t="shared" si="29"/>
        <v>7.2934362934362937</v>
      </c>
      <c r="AY259" s="97">
        <v>283.70609561370901</v>
      </c>
      <c r="AZ259" s="75">
        <v>283.70609561370901</v>
      </c>
      <c r="BB259" s="69">
        <f ca="1">VLOOKUP($A259,'Y2020H2 Annual_Prices-Nominal'!$A$4:$AZ$33,41,0)</f>
        <v>8.6088084202725579</v>
      </c>
      <c r="BD259" s="76">
        <f>VLOOKUP($A259,GDP!$A$8:$D$42,3,0)</f>
        <v>2.2948129189308188E-2</v>
      </c>
    </row>
    <row r="260" spans="1:56" ht="15" x14ac:dyDescent="0.25">
      <c r="A260" s="42">
        <f t="shared" si="30"/>
        <v>2042</v>
      </c>
      <c r="B260" s="63">
        <f t="shared" si="31"/>
        <v>51987</v>
      </c>
      <c r="C260" s="67">
        <v>37.590000000000003</v>
      </c>
      <c r="D260" s="68">
        <v>35.270000000000003</v>
      </c>
      <c r="E260" s="68">
        <v>38.31</v>
      </c>
      <c r="F260" s="68">
        <v>35.72</v>
      </c>
      <c r="G260" s="68">
        <v>38.5</v>
      </c>
      <c r="H260" s="68">
        <v>35.65</v>
      </c>
      <c r="I260" s="68">
        <v>44.12</v>
      </c>
      <c r="J260" s="68">
        <v>37.909999999999997</v>
      </c>
      <c r="K260" s="68">
        <v>44.9</v>
      </c>
      <c r="L260" s="68">
        <v>38.51</v>
      </c>
      <c r="M260" s="68">
        <v>43.92</v>
      </c>
      <c r="N260" s="75">
        <v>37.24</v>
      </c>
      <c r="P260" s="67">
        <v>120.857</v>
      </c>
      <c r="Q260" s="68">
        <v>120.857</v>
      </c>
      <c r="R260" s="68">
        <v>141.71100000000001</v>
      </c>
      <c r="S260" s="68">
        <v>120.857</v>
      </c>
      <c r="T260" s="68">
        <v>70.408000000000001</v>
      </c>
      <c r="U260" s="68">
        <v>79.233000000000004</v>
      </c>
      <c r="V260" s="68">
        <v>65.786000000000001</v>
      </c>
      <c r="W260" s="68">
        <v>20.742000000000001</v>
      </c>
      <c r="X260" s="68">
        <v>20.742000000000001</v>
      </c>
      <c r="Y260" s="75">
        <v>70.933999999999997</v>
      </c>
      <c r="AA260" s="67">
        <v>5.59</v>
      </c>
      <c r="AB260" s="68">
        <v>4.7699999999999996</v>
      </c>
      <c r="AC260" s="68">
        <v>4.57</v>
      </c>
      <c r="AD260" s="68">
        <v>5.03</v>
      </c>
      <c r="AE260" s="68">
        <v>5.53</v>
      </c>
      <c r="AF260" s="68">
        <v>4.92</v>
      </c>
      <c r="AG260" s="68">
        <v>0.41289762563470767</v>
      </c>
      <c r="AI260" s="69">
        <f ca="1">VLOOKUP($A260,'Y2020H2 Annual_Prices-Nominal'!$A$4:$AM$33,28,0)</f>
        <v>4.8366666666666669</v>
      </c>
      <c r="AK260" s="70">
        <v>0</v>
      </c>
      <c r="AL260" s="71">
        <v>0</v>
      </c>
      <c r="AM260" s="72">
        <v>0</v>
      </c>
      <c r="AN260" s="73">
        <v>0</v>
      </c>
      <c r="AO260" s="74">
        <v>0</v>
      </c>
      <c r="AP260" s="75">
        <f ca="1">VLOOKUP($A260,'Y2020H2 Annual_Prices-Nominal'!$A$4:$AM$33,33,0)</f>
        <v>0</v>
      </c>
      <c r="AR260" s="67">
        <f t="shared" ref="AR260:AR323" si="32">+C260/AB260</f>
        <v>7.8805031446540896</v>
      </c>
      <c r="AS260" s="68">
        <f t="shared" ref="AS260:AS323" si="33">+E260/AF260</f>
        <v>7.786585365853659</v>
      </c>
      <c r="AT260" s="68">
        <f t="shared" ref="AT260:AT323" si="34">+G260/AF260</f>
        <v>7.8252032520325203</v>
      </c>
      <c r="AU260" s="68">
        <f t="shared" ref="AU260:AU323" si="35">+I260/AE260</f>
        <v>7.9783001808318259</v>
      </c>
      <c r="AV260" s="68">
        <f t="shared" ref="AV260:AV323" si="36">+K260/AE260</f>
        <v>8.1193490054249544</v>
      </c>
      <c r="AW260" s="75">
        <f t="shared" ref="AW260:AW323" si="37">+M260/AD260</f>
        <v>8.7316103379721675</v>
      </c>
      <c r="AY260" s="97">
        <v>283.70609561370901</v>
      </c>
      <c r="AZ260" s="75">
        <v>283.70609561370901</v>
      </c>
      <c r="BB260" s="69">
        <f ca="1">VLOOKUP($A260,'Y2020H2 Annual_Prices-Nominal'!$A$4:$AZ$33,41,0)</f>
        <v>8.6088084202725579</v>
      </c>
      <c r="BD260" s="76">
        <f>VLOOKUP($A260,GDP!$A$8:$D$42,3,0)</f>
        <v>2.2948129189308188E-2</v>
      </c>
    </row>
    <row r="261" spans="1:56" ht="15" x14ac:dyDescent="0.25">
      <c r="A261" s="42">
        <f t="shared" ref="A261:A324" si="38">YEAR(B261)</f>
        <v>2042</v>
      </c>
      <c r="B261" s="63">
        <f t="shared" si="31"/>
        <v>52018</v>
      </c>
      <c r="C261" s="67">
        <v>43.74</v>
      </c>
      <c r="D261" s="68">
        <v>37.39</v>
      </c>
      <c r="E261" s="68">
        <v>44.85</v>
      </c>
      <c r="F261" s="68">
        <v>38.090000000000003</v>
      </c>
      <c r="G261" s="68">
        <v>45.21</v>
      </c>
      <c r="H261" s="68">
        <v>38.35</v>
      </c>
      <c r="I261" s="68">
        <v>50.79</v>
      </c>
      <c r="J261" s="68">
        <v>40.71</v>
      </c>
      <c r="K261" s="68">
        <v>51.86</v>
      </c>
      <c r="L261" s="68">
        <v>41.35</v>
      </c>
      <c r="M261" s="68">
        <v>50.74</v>
      </c>
      <c r="N261" s="75">
        <v>40.049999999999997</v>
      </c>
      <c r="P261" s="67">
        <v>121.15796470766701</v>
      </c>
      <c r="Q261" s="68">
        <v>121.15796470766701</v>
      </c>
      <c r="R261" s="68">
        <v>142.12546124804999</v>
      </c>
      <c r="S261" s="68">
        <v>121.15796470766701</v>
      </c>
      <c r="T261" s="68">
        <v>70.515329202036497</v>
      </c>
      <c r="U261" s="68">
        <v>79.423117775562602</v>
      </c>
      <c r="V261" s="68">
        <v>65.905884072028599</v>
      </c>
      <c r="W261" s="68">
        <v>20.7790061939737</v>
      </c>
      <c r="X261" s="68">
        <v>20.7790061939737</v>
      </c>
      <c r="Y261" s="75">
        <v>71.093590723962805</v>
      </c>
      <c r="AA261" s="67">
        <v>5.6</v>
      </c>
      <c r="AB261" s="68">
        <v>4.6500000000000004</v>
      </c>
      <c r="AC261" s="68">
        <v>4.45</v>
      </c>
      <c r="AD261" s="68">
        <v>4.9000000000000004</v>
      </c>
      <c r="AE261" s="68">
        <v>5.58</v>
      </c>
      <c r="AF261" s="68">
        <v>4.9000000000000004</v>
      </c>
      <c r="AG261" s="68">
        <v>0.41289762563470767</v>
      </c>
      <c r="AI261" s="69">
        <f ca="1">VLOOKUP($A261,'Y2020H2 Annual_Prices-Nominal'!$A$4:$AM$33,28,0)</f>
        <v>4.8366666666666669</v>
      </c>
      <c r="AK261" s="70">
        <v>0</v>
      </c>
      <c r="AL261" s="71">
        <v>0</v>
      </c>
      <c r="AM261" s="72">
        <v>0</v>
      </c>
      <c r="AN261" s="73">
        <v>0</v>
      </c>
      <c r="AO261" s="74">
        <v>0</v>
      </c>
      <c r="AP261" s="75">
        <f ca="1">VLOOKUP($A261,'Y2020H2 Annual_Prices-Nominal'!$A$4:$AM$33,33,0)</f>
        <v>0</v>
      </c>
      <c r="AR261" s="67">
        <f t="shared" si="32"/>
        <v>9.4064516129032256</v>
      </c>
      <c r="AS261" s="68">
        <f t="shared" si="33"/>
        <v>9.1530612244897949</v>
      </c>
      <c r="AT261" s="68">
        <f t="shared" si="34"/>
        <v>9.2265306122448969</v>
      </c>
      <c r="AU261" s="68">
        <f t="shared" si="35"/>
        <v>9.1021505376344081</v>
      </c>
      <c r="AV261" s="68">
        <f t="shared" si="36"/>
        <v>9.2939068100358426</v>
      </c>
      <c r="AW261" s="75">
        <f t="shared" si="37"/>
        <v>10.355102040816327</v>
      </c>
      <c r="AY261" s="97">
        <v>283.70609561370901</v>
      </c>
      <c r="AZ261" s="75">
        <v>283.70609561370901</v>
      </c>
      <c r="BB261" s="69">
        <f ca="1">VLOOKUP($A261,'Y2020H2 Annual_Prices-Nominal'!$A$4:$AZ$33,41,0)</f>
        <v>8.6088084202725579</v>
      </c>
      <c r="BD261" s="76">
        <f>VLOOKUP($A261,GDP!$A$8:$D$42,3,0)</f>
        <v>2.2948129189308188E-2</v>
      </c>
    </row>
    <row r="262" spans="1:56" ht="15" x14ac:dyDescent="0.25">
      <c r="A262" s="42">
        <f t="shared" si="38"/>
        <v>2042</v>
      </c>
      <c r="B262" s="63">
        <f t="shared" ref="B262:B325" si="39">EDATE(B261,1)</f>
        <v>52048</v>
      </c>
      <c r="C262" s="67">
        <v>54.07</v>
      </c>
      <c r="D262" s="68">
        <v>41.9</v>
      </c>
      <c r="E262" s="68">
        <v>55.38</v>
      </c>
      <c r="F262" s="68">
        <v>45.64</v>
      </c>
      <c r="G262" s="68">
        <v>55.81</v>
      </c>
      <c r="H262" s="68">
        <v>45.69</v>
      </c>
      <c r="I262" s="68">
        <v>54.35</v>
      </c>
      <c r="J262" s="68">
        <v>43.47</v>
      </c>
      <c r="K262" s="68">
        <v>54.64</v>
      </c>
      <c r="L262" s="68">
        <v>43.94</v>
      </c>
      <c r="M262" s="68">
        <v>55.35</v>
      </c>
      <c r="N262" s="75">
        <v>43.19</v>
      </c>
      <c r="P262" s="67">
        <v>121.336</v>
      </c>
      <c r="Q262" s="68">
        <v>121.336</v>
      </c>
      <c r="R262" s="68">
        <v>142.47499999999999</v>
      </c>
      <c r="S262" s="68">
        <v>121.336</v>
      </c>
      <c r="T262" s="68">
        <v>70.641000000000005</v>
      </c>
      <c r="U262" s="68">
        <v>79.912000000000006</v>
      </c>
      <c r="V262" s="68">
        <v>66.024000000000001</v>
      </c>
      <c r="W262" s="68">
        <v>20.826000000000001</v>
      </c>
      <c r="X262" s="68">
        <v>20.826000000000001</v>
      </c>
      <c r="Y262" s="75">
        <v>71.242999999999995</v>
      </c>
      <c r="AA262" s="67">
        <v>5.71</v>
      </c>
      <c r="AB262" s="68">
        <v>4.91</v>
      </c>
      <c r="AC262" s="68">
        <v>4.7</v>
      </c>
      <c r="AD262" s="68">
        <v>5.17</v>
      </c>
      <c r="AE262" s="68">
        <v>5.77</v>
      </c>
      <c r="AF262" s="68">
        <v>5.09</v>
      </c>
      <c r="AG262" s="68">
        <v>0.41289762563470767</v>
      </c>
      <c r="AI262" s="69">
        <f ca="1">VLOOKUP($A262,'Y2020H2 Annual_Prices-Nominal'!$A$4:$AM$33,28,0)</f>
        <v>4.8366666666666669</v>
      </c>
      <c r="AK262" s="70">
        <v>0</v>
      </c>
      <c r="AL262" s="71">
        <v>0</v>
      </c>
      <c r="AM262" s="72">
        <v>0</v>
      </c>
      <c r="AN262" s="73">
        <v>0</v>
      </c>
      <c r="AO262" s="74">
        <v>0</v>
      </c>
      <c r="AP262" s="75">
        <f ca="1">VLOOKUP($A262,'Y2020H2 Annual_Prices-Nominal'!$A$4:$AM$33,33,0)</f>
        <v>0</v>
      </c>
      <c r="AR262" s="67">
        <f t="shared" si="32"/>
        <v>11.012219959266803</v>
      </c>
      <c r="AS262" s="68">
        <f t="shared" si="33"/>
        <v>10.880157170923381</v>
      </c>
      <c r="AT262" s="68">
        <f t="shared" si="34"/>
        <v>10.964636542239687</v>
      </c>
      <c r="AU262" s="68">
        <f t="shared" si="35"/>
        <v>9.4194107452339697</v>
      </c>
      <c r="AV262" s="68">
        <f t="shared" si="36"/>
        <v>9.4696707105719238</v>
      </c>
      <c r="AW262" s="75">
        <f t="shared" si="37"/>
        <v>10.705996131528046</v>
      </c>
      <c r="AY262" s="97">
        <v>283.70609561370901</v>
      </c>
      <c r="AZ262" s="75">
        <v>283.70609561370901</v>
      </c>
      <c r="BB262" s="69">
        <f ca="1">VLOOKUP($A262,'Y2020H2 Annual_Prices-Nominal'!$A$4:$AZ$33,41,0)</f>
        <v>8.6088084202725579</v>
      </c>
      <c r="BD262" s="76">
        <f>VLOOKUP($A262,GDP!$A$8:$D$42,3,0)</f>
        <v>2.2948129189308188E-2</v>
      </c>
    </row>
    <row r="263" spans="1:56" ht="15" x14ac:dyDescent="0.25">
      <c r="A263" s="42">
        <f t="shared" si="38"/>
        <v>2042</v>
      </c>
      <c r="B263" s="63">
        <f t="shared" si="39"/>
        <v>52079</v>
      </c>
      <c r="C263" s="67">
        <v>49.87</v>
      </c>
      <c r="D263" s="68">
        <v>39.840000000000003</v>
      </c>
      <c r="E263" s="68">
        <v>52.6</v>
      </c>
      <c r="F263" s="68">
        <v>43.05</v>
      </c>
      <c r="G263" s="68">
        <v>52.74</v>
      </c>
      <c r="H263" s="68">
        <v>42.92</v>
      </c>
      <c r="I263" s="68">
        <v>60.26</v>
      </c>
      <c r="J263" s="68">
        <v>44.1</v>
      </c>
      <c r="K263" s="68">
        <v>60.93</v>
      </c>
      <c r="L263" s="68">
        <v>44.87</v>
      </c>
      <c r="M263" s="68">
        <v>61.14</v>
      </c>
      <c r="N263" s="75">
        <v>43.9</v>
      </c>
      <c r="P263" s="67">
        <v>121.514</v>
      </c>
      <c r="Q263" s="68">
        <v>121.514</v>
      </c>
      <c r="R263" s="68">
        <v>142.82499999999999</v>
      </c>
      <c r="S263" s="68">
        <v>121.514</v>
      </c>
      <c r="T263" s="68">
        <v>70.766999999999996</v>
      </c>
      <c r="U263" s="68">
        <v>80.403999999999996</v>
      </c>
      <c r="V263" s="68">
        <v>66.141999999999996</v>
      </c>
      <c r="W263" s="68">
        <v>20.873000000000001</v>
      </c>
      <c r="X263" s="68">
        <v>20.873000000000001</v>
      </c>
      <c r="Y263" s="75">
        <v>71.393000000000001</v>
      </c>
      <c r="AA263" s="67">
        <v>5.7</v>
      </c>
      <c r="AB263" s="68">
        <v>4.8099999999999996</v>
      </c>
      <c r="AC263" s="68">
        <v>4.5999999999999996</v>
      </c>
      <c r="AD263" s="68">
        <v>5.0599999999999996</v>
      </c>
      <c r="AE263" s="68">
        <v>5.73</v>
      </c>
      <c r="AF263" s="68">
        <v>5.13</v>
      </c>
      <c r="AG263" s="68">
        <v>0.41289762563470767</v>
      </c>
      <c r="AI263" s="69">
        <f ca="1">VLOOKUP($A263,'Y2020H2 Annual_Prices-Nominal'!$A$4:$AM$33,28,0)</f>
        <v>4.8366666666666669</v>
      </c>
      <c r="AK263" s="70">
        <v>0</v>
      </c>
      <c r="AL263" s="71">
        <v>0</v>
      </c>
      <c r="AM263" s="72">
        <v>0</v>
      </c>
      <c r="AN263" s="73">
        <v>0</v>
      </c>
      <c r="AO263" s="74">
        <v>0</v>
      </c>
      <c r="AP263" s="75">
        <f ca="1">VLOOKUP($A263,'Y2020H2 Annual_Prices-Nominal'!$A$4:$AM$33,33,0)</f>
        <v>0</v>
      </c>
      <c r="AR263" s="67">
        <f t="shared" si="32"/>
        <v>10.367983367983369</v>
      </c>
      <c r="AS263" s="68">
        <f t="shared" si="33"/>
        <v>10.253411306042885</v>
      </c>
      <c r="AT263" s="68">
        <f t="shared" si="34"/>
        <v>10.280701754385966</v>
      </c>
      <c r="AU263" s="68">
        <f t="shared" si="35"/>
        <v>10.516579406631761</v>
      </c>
      <c r="AV263" s="68">
        <f t="shared" si="36"/>
        <v>10.63350785340314</v>
      </c>
      <c r="AW263" s="75">
        <f t="shared" si="37"/>
        <v>12.083003952569172</v>
      </c>
      <c r="AY263" s="97">
        <v>283.70609561370901</v>
      </c>
      <c r="AZ263" s="75">
        <v>283.70609561370901</v>
      </c>
      <c r="BB263" s="69">
        <f ca="1">VLOOKUP($A263,'Y2020H2 Annual_Prices-Nominal'!$A$4:$AZ$33,41,0)</f>
        <v>8.6088084202725579</v>
      </c>
      <c r="BD263" s="76">
        <f>VLOOKUP($A263,GDP!$A$8:$D$42,3,0)</f>
        <v>2.2948129189308188E-2</v>
      </c>
    </row>
    <row r="264" spans="1:56" ht="15" x14ac:dyDescent="0.25">
      <c r="A264" s="42">
        <f t="shared" si="38"/>
        <v>2042</v>
      </c>
      <c r="B264" s="63">
        <f t="shared" si="39"/>
        <v>52110</v>
      </c>
      <c r="C264" s="67">
        <v>41.32</v>
      </c>
      <c r="D264" s="68">
        <v>35.520000000000003</v>
      </c>
      <c r="E264" s="68">
        <v>43.94</v>
      </c>
      <c r="F264" s="68">
        <v>38.770000000000003</v>
      </c>
      <c r="G264" s="68">
        <v>44.09</v>
      </c>
      <c r="H264" s="68">
        <v>38.619999999999997</v>
      </c>
      <c r="I264" s="68">
        <v>51.08</v>
      </c>
      <c r="J264" s="68">
        <v>38.840000000000003</v>
      </c>
      <c r="K264" s="68">
        <v>52.36</v>
      </c>
      <c r="L264" s="68">
        <v>40.130000000000003</v>
      </c>
      <c r="M264" s="68">
        <v>52.09</v>
      </c>
      <c r="N264" s="75">
        <v>39.299999999999997</v>
      </c>
      <c r="P264" s="67">
        <v>121.693</v>
      </c>
      <c r="Q264" s="68">
        <v>121.693</v>
      </c>
      <c r="R264" s="68">
        <v>143.17599999999999</v>
      </c>
      <c r="S264" s="68">
        <v>121.693</v>
      </c>
      <c r="T264" s="68">
        <v>70.893000000000001</v>
      </c>
      <c r="U264" s="68">
        <v>80.899000000000001</v>
      </c>
      <c r="V264" s="68">
        <v>66.260000000000005</v>
      </c>
      <c r="W264" s="68">
        <v>20.92</v>
      </c>
      <c r="X264" s="68">
        <v>20.92</v>
      </c>
      <c r="Y264" s="75">
        <v>71.543999999999997</v>
      </c>
      <c r="AA264" s="67">
        <v>5.63</v>
      </c>
      <c r="AB264" s="68">
        <v>4.53</v>
      </c>
      <c r="AC264" s="68">
        <v>4.34</v>
      </c>
      <c r="AD264" s="68">
        <v>4.79</v>
      </c>
      <c r="AE264" s="68">
        <v>5.63</v>
      </c>
      <c r="AF264" s="68">
        <v>4.9800000000000004</v>
      </c>
      <c r="AG264" s="68">
        <v>0.41289762563470767</v>
      </c>
      <c r="AI264" s="69">
        <f ca="1">VLOOKUP($A264,'Y2020H2 Annual_Prices-Nominal'!$A$4:$AM$33,28,0)</f>
        <v>4.8366666666666669</v>
      </c>
      <c r="AK264" s="70">
        <v>0</v>
      </c>
      <c r="AL264" s="71">
        <v>0</v>
      </c>
      <c r="AM264" s="72">
        <v>0</v>
      </c>
      <c r="AN264" s="73">
        <v>0</v>
      </c>
      <c r="AO264" s="74">
        <v>0</v>
      </c>
      <c r="AP264" s="75">
        <f ca="1">VLOOKUP($A264,'Y2020H2 Annual_Prices-Nominal'!$A$4:$AM$33,33,0)</f>
        <v>0</v>
      </c>
      <c r="AR264" s="67">
        <f t="shared" si="32"/>
        <v>9.1214128035320083</v>
      </c>
      <c r="AS264" s="68">
        <f t="shared" si="33"/>
        <v>8.8232931726907626</v>
      </c>
      <c r="AT264" s="68">
        <f t="shared" si="34"/>
        <v>8.853413654618473</v>
      </c>
      <c r="AU264" s="68">
        <f t="shared" si="35"/>
        <v>9.0728241563055061</v>
      </c>
      <c r="AV264" s="68">
        <f t="shared" si="36"/>
        <v>9.3001776198934287</v>
      </c>
      <c r="AW264" s="75">
        <f t="shared" si="37"/>
        <v>10.874739039665972</v>
      </c>
      <c r="AY264" s="97">
        <v>283.70609561370901</v>
      </c>
      <c r="AZ264" s="75">
        <v>283.70609561370901</v>
      </c>
      <c r="BB264" s="69">
        <f ca="1">VLOOKUP($A264,'Y2020H2 Annual_Prices-Nominal'!$A$4:$AZ$33,41,0)</f>
        <v>8.6088084202725579</v>
      </c>
      <c r="BD264" s="76">
        <f>VLOOKUP($A264,GDP!$A$8:$D$42,3,0)</f>
        <v>2.2948129189308188E-2</v>
      </c>
    </row>
    <row r="265" spans="1:56" ht="15" x14ac:dyDescent="0.25">
      <c r="A265" s="42">
        <f t="shared" si="38"/>
        <v>2042</v>
      </c>
      <c r="B265" s="63">
        <f t="shared" si="39"/>
        <v>52140</v>
      </c>
      <c r="C265" s="67">
        <v>37.17</v>
      </c>
      <c r="D265" s="68">
        <v>35.22</v>
      </c>
      <c r="E265" s="68">
        <v>37.33</v>
      </c>
      <c r="F265" s="68">
        <v>35.42</v>
      </c>
      <c r="G265" s="68">
        <v>37.47</v>
      </c>
      <c r="H265" s="68">
        <v>35.450000000000003</v>
      </c>
      <c r="I265" s="68">
        <v>41.49</v>
      </c>
      <c r="J265" s="68">
        <v>35.83</v>
      </c>
      <c r="K265" s="68">
        <v>41.95</v>
      </c>
      <c r="L265" s="68">
        <v>35.96</v>
      </c>
      <c r="M265" s="68">
        <v>40.619999999999997</v>
      </c>
      <c r="N265" s="75">
        <v>34.69</v>
      </c>
      <c r="P265" s="67">
        <v>121.872</v>
      </c>
      <c r="Q265" s="68">
        <v>121.872</v>
      </c>
      <c r="R265" s="68">
        <v>143.52799999999999</v>
      </c>
      <c r="S265" s="68">
        <v>121.872</v>
      </c>
      <c r="T265" s="68">
        <v>71.019000000000005</v>
      </c>
      <c r="U265" s="68">
        <v>81.397000000000006</v>
      </c>
      <c r="V265" s="68">
        <v>66.379000000000005</v>
      </c>
      <c r="W265" s="68">
        <v>20.966999999999999</v>
      </c>
      <c r="X265" s="68">
        <v>20.966999999999999</v>
      </c>
      <c r="Y265" s="75">
        <v>71.694999999999993</v>
      </c>
      <c r="AA265" s="67">
        <v>5.7</v>
      </c>
      <c r="AB265" s="68">
        <v>4.75</v>
      </c>
      <c r="AC265" s="68">
        <v>4.5599999999999996</v>
      </c>
      <c r="AD265" s="68">
        <v>5.01</v>
      </c>
      <c r="AE265" s="68">
        <v>5.7</v>
      </c>
      <c r="AF265" s="68">
        <v>5.13</v>
      </c>
      <c r="AG265" s="68">
        <v>0.41289762563470767</v>
      </c>
      <c r="AI265" s="69">
        <f ca="1">VLOOKUP($A265,'Y2020H2 Annual_Prices-Nominal'!$A$4:$AM$33,28,0)</f>
        <v>4.8366666666666669</v>
      </c>
      <c r="AK265" s="70">
        <v>0</v>
      </c>
      <c r="AL265" s="71">
        <v>0</v>
      </c>
      <c r="AM265" s="72">
        <v>0</v>
      </c>
      <c r="AN265" s="73">
        <v>0</v>
      </c>
      <c r="AO265" s="74">
        <v>0</v>
      </c>
      <c r="AP265" s="75">
        <f ca="1">VLOOKUP($A265,'Y2020H2 Annual_Prices-Nominal'!$A$4:$AM$33,33,0)</f>
        <v>0</v>
      </c>
      <c r="AR265" s="67">
        <f t="shared" si="32"/>
        <v>7.8252631578947369</v>
      </c>
      <c r="AS265" s="68">
        <f t="shared" si="33"/>
        <v>7.2768031189083819</v>
      </c>
      <c r="AT265" s="68">
        <f t="shared" si="34"/>
        <v>7.3040935672514617</v>
      </c>
      <c r="AU265" s="68">
        <f t="shared" si="35"/>
        <v>7.2789473684210524</v>
      </c>
      <c r="AV265" s="68">
        <f t="shared" si="36"/>
        <v>7.359649122807018</v>
      </c>
      <c r="AW265" s="75">
        <f t="shared" si="37"/>
        <v>8.1077844311377252</v>
      </c>
      <c r="AY265" s="97">
        <v>283.70609561370901</v>
      </c>
      <c r="AZ265" s="75">
        <v>283.70609561370901</v>
      </c>
      <c r="BB265" s="69">
        <f ca="1">VLOOKUP($A265,'Y2020H2 Annual_Prices-Nominal'!$A$4:$AZ$33,41,0)</f>
        <v>8.6088084202725579</v>
      </c>
      <c r="BD265" s="76">
        <f>VLOOKUP($A265,GDP!$A$8:$D$42,3,0)</f>
        <v>2.2948129189308188E-2</v>
      </c>
    </row>
    <row r="266" spans="1:56" ht="15" x14ac:dyDescent="0.25">
      <c r="A266" s="42">
        <f t="shared" si="38"/>
        <v>2042</v>
      </c>
      <c r="B266" s="63">
        <f t="shared" si="39"/>
        <v>52171</v>
      </c>
      <c r="C266" s="67">
        <v>40.75</v>
      </c>
      <c r="D266" s="68">
        <v>39.42</v>
      </c>
      <c r="E266" s="68">
        <v>40.69</v>
      </c>
      <c r="F266" s="68">
        <v>38.04</v>
      </c>
      <c r="G266" s="68">
        <v>40.97</v>
      </c>
      <c r="H266" s="68">
        <v>38.33</v>
      </c>
      <c r="I266" s="68">
        <v>42.84</v>
      </c>
      <c r="J266" s="68">
        <v>38.74</v>
      </c>
      <c r="K266" s="68">
        <v>43.86</v>
      </c>
      <c r="L266" s="68">
        <v>39.119999999999997</v>
      </c>
      <c r="M266" s="68">
        <v>42.85</v>
      </c>
      <c r="N266" s="75">
        <v>37.909999999999997</v>
      </c>
      <c r="P266" s="67">
        <v>122.051</v>
      </c>
      <c r="Q266" s="68">
        <v>122.051</v>
      </c>
      <c r="R266" s="68">
        <v>143.881</v>
      </c>
      <c r="S266" s="68">
        <v>122.051</v>
      </c>
      <c r="T266" s="68">
        <v>71.146000000000001</v>
      </c>
      <c r="U266" s="68">
        <v>81.897999999999996</v>
      </c>
      <c r="V266" s="68">
        <v>66.498000000000005</v>
      </c>
      <c r="W266" s="68">
        <v>21.013999999999999</v>
      </c>
      <c r="X266" s="68">
        <v>21.013999999999999</v>
      </c>
      <c r="Y266" s="75">
        <v>71.846000000000004</v>
      </c>
      <c r="AA266" s="67">
        <v>5.97</v>
      </c>
      <c r="AB266" s="68">
        <v>5.31</v>
      </c>
      <c r="AC266" s="68">
        <v>5.07</v>
      </c>
      <c r="AD266" s="68">
        <v>5.65</v>
      </c>
      <c r="AE266" s="68">
        <v>5.93</v>
      </c>
      <c r="AF266" s="68">
        <v>5.45</v>
      </c>
      <c r="AG266" s="68">
        <v>0.41289762563470767</v>
      </c>
      <c r="AI266" s="69">
        <f ca="1">VLOOKUP($A266,'Y2020H2 Annual_Prices-Nominal'!$A$4:$AM$33,28,0)</f>
        <v>4.8366666666666669</v>
      </c>
      <c r="AK266" s="70">
        <v>0</v>
      </c>
      <c r="AL266" s="71">
        <v>0</v>
      </c>
      <c r="AM266" s="72">
        <v>0</v>
      </c>
      <c r="AN266" s="73">
        <v>0</v>
      </c>
      <c r="AO266" s="74">
        <v>0</v>
      </c>
      <c r="AP266" s="75">
        <f ca="1">VLOOKUP($A266,'Y2020H2 Annual_Prices-Nominal'!$A$4:$AM$33,33,0)</f>
        <v>0</v>
      </c>
      <c r="AR266" s="67">
        <f t="shared" si="32"/>
        <v>7.6741996233521661</v>
      </c>
      <c r="AS266" s="68">
        <f t="shared" si="33"/>
        <v>7.4660550458715589</v>
      </c>
      <c r="AT266" s="68">
        <f t="shared" si="34"/>
        <v>7.5174311926605499</v>
      </c>
      <c r="AU266" s="68">
        <f t="shared" si="35"/>
        <v>7.2242833052276572</v>
      </c>
      <c r="AV266" s="68">
        <f t="shared" si="36"/>
        <v>7.3962900505902196</v>
      </c>
      <c r="AW266" s="75">
        <f t="shared" si="37"/>
        <v>7.5840707964601766</v>
      </c>
      <c r="AY266" s="97">
        <v>283.70609561370901</v>
      </c>
      <c r="AZ266" s="75">
        <v>283.70609561370901</v>
      </c>
      <c r="BB266" s="69">
        <f ca="1">VLOOKUP($A266,'Y2020H2 Annual_Prices-Nominal'!$A$4:$AZ$33,41,0)</f>
        <v>8.6088084202725579</v>
      </c>
      <c r="BD266" s="76">
        <f>VLOOKUP($A266,GDP!$A$8:$D$42,3,0)</f>
        <v>2.2948129189308188E-2</v>
      </c>
    </row>
    <row r="267" spans="1:56" ht="15.75" thickBot="1" x14ac:dyDescent="0.3">
      <c r="A267" s="42">
        <f t="shared" si="38"/>
        <v>2042</v>
      </c>
      <c r="B267" s="63">
        <f t="shared" si="39"/>
        <v>52201</v>
      </c>
      <c r="C267" s="67">
        <v>45.64</v>
      </c>
      <c r="D267" s="68">
        <v>42.08</v>
      </c>
      <c r="E267" s="68">
        <v>44.41</v>
      </c>
      <c r="F267" s="68">
        <v>40.57</v>
      </c>
      <c r="G267" s="68">
        <v>44.51</v>
      </c>
      <c r="H267" s="68">
        <v>40.69</v>
      </c>
      <c r="I267" s="68">
        <v>45.03</v>
      </c>
      <c r="J267" s="68">
        <v>41.57</v>
      </c>
      <c r="K267" s="68">
        <v>45.99</v>
      </c>
      <c r="L267" s="68">
        <v>42.12</v>
      </c>
      <c r="M267" s="68">
        <v>45.09</v>
      </c>
      <c r="N267" s="75">
        <v>40.97</v>
      </c>
      <c r="P267" s="67">
        <v>122.23099999999999</v>
      </c>
      <c r="Q267" s="68">
        <v>122.23099999999999</v>
      </c>
      <c r="R267" s="68">
        <v>144.23400000000001</v>
      </c>
      <c r="S267" s="68">
        <v>122.23099999999999</v>
      </c>
      <c r="T267" s="68">
        <v>71.272999999999996</v>
      </c>
      <c r="U267" s="68">
        <v>82.402000000000001</v>
      </c>
      <c r="V267" s="68">
        <v>66.617000000000004</v>
      </c>
      <c r="W267" s="68">
        <v>21.061</v>
      </c>
      <c r="X267" s="68">
        <v>21.061</v>
      </c>
      <c r="Y267" s="75">
        <v>71.997</v>
      </c>
      <c r="AA267" s="67">
        <v>6.14</v>
      </c>
      <c r="AB267" s="68">
        <v>5.78</v>
      </c>
      <c r="AC267" s="68">
        <v>5.43</v>
      </c>
      <c r="AD267" s="68">
        <v>6.13</v>
      </c>
      <c r="AE267" s="68">
        <v>6.16</v>
      </c>
      <c r="AF267" s="68">
        <v>5.62</v>
      </c>
      <c r="AG267" s="68">
        <v>0.41289762563470767</v>
      </c>
      <c r="AI267" s="69">
        <f ca="1">VLOOKUP($A267,'Y2020H2 Annual_Prices-Nominal'!$A$4:$AM$33,28,0)</f>
        <v>4.8366666666666669</v>
      </c>
      <c r="AK267" s="70">
        <v>0</v>
      </c>
      <c r="AL267" s="71">
        <v>0</v>
      </c>
      <c r="AM267" s="72">
        <v>0</v>
      </c>
      <c r="AN267" s="73">
        <v>0</v>
      </c>
      <c r="AO267" s="74">
        <v>0</v>
      </c>
      <c r="AP267" s="75">
        <f ca="1">VLOOKUP($A267,'Y2020H2 Annual_Prices-Nominal'!$A$4:$AM$33,33,0)</f>
        <v>0</v>
      </c>
      <c r="AR267" s="67">
        <f t="shared" si="32"/>
        <v>7.8961937716262973</v>
      </c>
      <c r="AS267" s="68">
        <f t="shared" si="33"/>
        <v>7.9021352313167252</v>
      </c>
      <c r="AT267" s="68">
        <f t="shared" si="34"/>
        <v>7.9199288256227751</v>
      </c>
      <c r="AU267" s="68">
        <f t="shared" si="35"/>
        <v>7.3100649350649354</v>
      </c>
      <c r="AV267" s="68">
        <f t="shared" si="36"/>
        <v>7.4659090909090908</v>
      </c>
      <c r="AW267" s="75">
        <f t="shared" si="37"/>
        <v>7.3556280587275698</v>
      </c>
      <c r="AY267" s="97">
        <v>283.70609561370901</v>
      </c>
      <c r="AZ267" s="75">
        <v>283.70609561370901</v>
      </c>
      <c r="BB267" s="69">
        <f ca="1">VLOOKUP($A267,'Y2020H2 Annual_Prices-Nominal'!$A$4:$AZ$33,41,0)</f>
        <v>8.6088084202725579</v>
      </c>
      <c r="BD267" s="76">
        <f>VLOOKUP($A267,GDP!$A$8:$D$42,3,0)</f>
        <v>2.2948129189308188E-2</v>
      </c>
    </row>
    <row r="268" spans="1:56" ht="15" x14ac:dyDescent="0.25">
      <c r="A268" s="42">
        <f t="shared" si="38"/>
        <v>2043</v>
      </c>
      <c r="B268" s="63">
        <f t="shared" si="39"/>
        <v>52232</v>
      </c>
      <c r="C268" s="64">
        <v>51.3</v>
      </c>
      <c r="D268" s="65">
        <v>46.15</v>
      </c>
      <c r="E268" s="65">
        <v>47.77</v>
      </c>
      <c r="F268" s="65">
        <v>42.81</v>
      </c>
      <c r="G268" s="65">
        <v>48.1</v>
      </c>
      <c r="H268" s="65">
        <v>43.19</v>
      </c>
      <c r="I268" s="65">
        <v>46.43</v>
      </c>
      <c r="J268" s="65">
        <v>43.23</v>
      </c>
      <c r="K268" s="65">
        <v>47.53</v>
      </c>
      <c r="L268" s="65">
        <v>43.65</v>
      </c>
      <c r="M268" s="65">
        <v>46.23</v>
      </c>
      <c r="N268" s="66">
        <v>42.3</v>
      </c>
      <c r="P268" s="64">
        <v>122.411</v>
      </c>
      <c r="Q268" s="65">
        <v>122.411</v>
      </c>
      <c r="R268" s="65">
        <v>144.58799999999999</v>
      </c>
      <c r="S268" s="65">
        <v>122.411</v>
      </c>
      <c r="T268" s="65">
        <v>71.400000000000006</v>
      </c>
      <c r="U268" s="65">
        <v>82.909000000000006</v>
      </c>
      <c r="V268" s="65">
        <v>66.736000000000004</v>
      </c>
      <c r="W268" s="65">
        <v>21.108000000000001</v>
      </c>
      <c r="X268" s="65">
        <v>21.108000000000001</v>
      </c>
      <c r="Y268" s="66">
        <v>72.149000000000001</v>
      </c>
      <c r="AA268" s="67">
        <v>6.51</v>
      </c>
      <c r="AB268" s="68">
        <v>6.05</v>
      </c>
      <c r="AC268" s="68">
        <v>5.62</v>
      </c>
      <c r="AD268" s="68">
        <v>6.41</v>
      </c>
      <c r="AE268" s="68">
        <v>6.49</v>
      </c>
      <c r="AF268" s="68">
        <v>6.06</v>
      </c>
      <c r="AG268" s="68">
        <v>0.42082863167968598</v>
      </c>
      <c r="AI268" s="69">
        <f ca="1">VLOOKUP($A268,'Y2020H2 Annual_Prices-Nominal'!$A$4:$AM$33,28,0)</f>
        <v>4.9800000000000004</v>
      </c>
      <c r="AK268" s="70">
        <v>0</v>
      </c>
      <c r="AL268" s="71">
        <v>0</v>
      </c>
      <c r="AM268" s="72">
        <v>0</v>
      </c>
      <c r="AN268" s="73">
        <v>0</v>
      </c>
      <c r="AO268" s="74">
        <v>0</v>
      </c>
      <c r="AP268" s="75">
        <f ca="1">VLOOKUP($A268,'Y2020H2 Annual_Prices-Nominal'!$A$4:$AM$33,33,0)</f>
        <v>0</v>
      </c>
      <c r="AR268" s="67">
        <f t="shared" si="32"/>
        <v>8.4793388429752063</v>
      </c>
      <c r="AS268" s="68">
        <f t="shared" si="33"/>
        <v>7.8828382838283835</v>
      </c>
      <c r="AT268" s="68">
        <f t="shared" si="34"/>
        <v>7.9372937293729384</v>
      </c>
      <c r="AU268" s="68">
        <f t="shared" si="35"/>
        <v>7.1540832049306626</v>
      </c>
      <c r="AV268" s="68">
        <f t="shared" si="36"/>
        <v>7.323574730354391</v>
      </c>
      <c r="AW268" s="75">
        <f t="shared" si="37"/>
        <v>7.2121684867394693</v>
      </c>
      <c r="AY268" s="97">
        <v>288.57736803529889</v>
      </c>
      <c r="AZ268" s="75">
        <v>288.57736803529889</v>
      </c>
      <c r="BB268" s="69">
        <f ca="1">VLOOKUP($A268,'Y2020H2 Annual_Prices-Nominal'!$A$4:$AZ$33,41,0)</f>
        <v>8.5430941266889882</v>
      </c>
      <c r="BD268" s="76">
        <f>VLOOKUP($A268,GDP!$A$8:$D$42,3,0)</f>
        <v>2.2999235784886805E-2</v>
      </c>
    </row>
    <row r="269" spans="1:56" ht="15" x14ac:dyDescent="0.25">
      <c r="A269" s="42">
        <f t="shared" si="38"/>
        <v>2043</v>
      </c>
      <c r="B269" s="63">
        <f t="shared" si="39"/>
        <v>52263</v>
      </c>
      <c r="C269" s="67">
        <v>45.26</v>
      </c>
      <c r="D269" s="68">
        <v>43.59</v>
      </c>
      <c r="E269" s="68">
        <v>42.34</v>
      </c>
      <c r="F269" s="68">
        <v>40.590000000000003</v>
      </c>
      <c r="G269" s="68">
        <v>42.74</v>
      </c>
      <c r="H269" s="68">
        <v>41</v>
      </c>
      <c r="I269" s="68">
        <v>44.71</v>
      </c>
      <c r="J269" s="68">
        <v>40.380000000000003</v>
      </c>
      <c r="K269" s="68">
        <v>45.01</v>
      </c>
      <c r="L269" s="68">
        <v>40.380000000000003</v>
      </c>
      <c r="M269" s="68">
        <v>43.6</v>
      </c>
      <c r="N269" s="75">
        <v>39.049999999999997</v>
      </c>
      <c r="P269" s="67">
        <v>122.59099999999999</v>
      </c>
      <c r="Q269" s="68">
        <v>122.59099999999999</v>
      </c>
      <c r="R269" s="68">
        <v>144.94300000000001</v>
      </c>
      <c r="S269" s="68">
        <v>122.59099999999999</v>
      </c>
      <c r="T269" s="68">
        <v>71.527000000000001</v>
      </c>
      <c r="U269" s="68">
        <v>83.418999999999997</v>
      </c>
      <c r="V269" s="68">
        <v>66.855000000000004</v>
      </c>
      <c r="W269" s="68">
        <v>21.155000000000001</v>
      </c>
      <c r="X269" s="68">
        <v>21.155000000000001</v>
      </c>
      <c r="Y269" s="75">
        <v>72.301000000000002</v>
      </c>
      <c r="AA269" s="67">
        <v>6.4</v>
      </c>
      <c r="AB269" s="68">
        <v>5.78</v>
      </c>
      <c r="AC269" s="68">
        <v>5.46</v>
      </c>
      <c r="AD269" s="68">
        <v>6.14</v>
      </c>
      <c r="AE269" s="68">
        <v>6.43</v>
      </c>
      <c r="AF269" s="68">
        <v>5.84</v>
      </c>
      <c r="AG269" s="68">
        <v>0.42082863167968598</v>
      </c>
      <c r="AI269" s="69">
        <f ca="1">VLOOKUP($A269,'Y2020H2 Annual_Prices-Nominal'!$A$4:$AM$33,28,0)</f>
        <v>4.9800000000000004</v>
      </c>
      <c r="AK269" s="70">
        <v>0</v>
      </c>
      <c r="AL269" s="71">
        <v>0</v>
      </c>
      <c r="AM269" s="72">
        <v>0</v>
      </c>
      <c r="AN269" s="73">
        <v>0</v>
      </c>
      <c r="AO269" s="74">
        <v>0</v>
      </c>
      <c r="AP269" s="75">
        <f ca="1">VLOOKUP($A269,'Y2020H2 Annual_Prices-Nominal'!$A$4:$AM$33,33,0)</f>
        <v>0</v>
      </c>
      <c r="AR269" s="67">
        <f t="shared" si="32"/>
        <v>7.8304498269896188</v>
      </c>
      <c r="AS269" s="68">
        <f t="shared" si="33"/>
        <v>7.2500000000000009</v>
      </c>
      <c r="AT269" s="68">
        <f t="shared" si="34"/>
        <v>7.3184931506849322</v>
      </c>
      <c r="AU269" s="68">
        <f t="shared" si="35"/>
        <v>6.9533437013996897</v>
      </c>
      <c r="AV269" s="68">
        <f t="shared" si="36"/>
        <v>7</v>
      </c>
      <c r="AW269" s="75">
        <f t="shared" si="37"/>
        <v>7.1009771986970689</v>
      </c>
      <c r="AY269" s="97">
        <v>288.57736803529889</v>
      </c>
      <c r="AZ269" s="75">
        <v>288.57736803529889</v>
      </c>
      <c r="BB269" s="69">
        <f ca="1">VLOOKUP($A269,'Y2020H2 Annual_Prices-Nominal'!$A$4:$AZ$33,41,0)</f>
        <v>8.5430941266889882</v>
      </c>
      <c r="BD269" s="76">
        <f>VLOOKUP($A269,GDP!$A$8:$D$42,3,0)</f>
        <v>2.2999235784886805E-2</v>
      </c>
    </row>
    <row r="270" spans="1:56" ht="15" x14ac:dyDescent="0.25">
      <c r="A270" s="42">
        <f t="shared" si="38"/>
        <v>2043</v>
      </c>
      <c r="B270" s="63">
        <f t="shared" si="39"/>
        <v>52291</v>
      </c>
      <c r="C270" s="67">
        <v>41.48</v>
      </c>
      <c r="D270" s="68">
        <v>40.130000000000003</v>
      </c>
      <c r="E270" s="68">
        <v>38.36</v>
      </c>
      <c r="F270" s="68">
        <v>36.659999999999997</v>
      </c>
      <c r="G270" s="68">
        <v>38.69</v>
      </c>
      <c r="H270" s="68">
        <v>37.03</v>
      </c>
      <c r="I270" s="68">
        <v>41.6</v>
      </c>
      <c r="J270" s="68">
        <v>37.909999999999997</v>
      </c>
      <c r="K270" s="68">
        <v>42.01</v>
      </c>
      <c r="L270" s="68">
        <v>37.97</v>
      </c>
      <c r="M270" s="68">
        <v>40.4</v>
      </c>
      <c r="N270" s="75">
        <v>36.6</v>
      </c>
      <c r="P270" s="67">
        <v>122.771</v>
      </c>
      <c r="Q270" s="68">
        <v>122.771</v>
      </c>
      <c r="R270" s="68">
        <v>145.29900000000001</v>
      </c>
      <c r="S270" s="68">
        <v>122.771</v>
      </c>
      <c r="T270" s="68">
        <v>71.655000000000001</v>
      </c>
      <c r="U270" s="68">
        <v>83.932000000000002</v>
      </c>
      <c r="V270" s="68">
        <v>66.974999999999994</v>
      </c>
      <c r="W270" s="68">
        <v>21.202000000000002</v>
      </c>
      <c r="X270" s="68">
        <v>21.202000000000002</v>
      </c>
      <c r="Y270" s="75">
        <v>72.453000000000003</v>
      </c>
      <c r="AA270" s="67">
        <v>6.12</v>
      </c>
      <c r="AB270" s="68">
        <v>5.18</v>
      </c>
      <c r="AC270" s="68">
        <v>4.95</v>
      </c>
      <c r="AD270" s="68">
        <v>5.53</v>
      </c>
      <c r="AE270" s="68">
        <v>6.04</v>
      </c>
      <c r="AF270" s="68">
        <v>5.58</v>
      </c>
      <c r="AG270" s="68">
        <v>0.42082863167968598</v>
      </c>
      <c r="AI270" s="69">
        <f ca="1">VLOOKUP($A270,'Y2020H2 Annual_Prices-Nominal'!$A$4:$AM$33,28,0)</f>
        <v>4.9800000000000004</v>
      </c>
      <c r="AK270" s="70">
        <v>0</v>
      </c>
      <c r="AL270" s="71">
        <v>0</v>
      </c>
      <c r="AM270" s="72">
        <v>0</v>
      </c>
      <c r="AN270" s="73">
        <v>0</v>
      </c>
      <c r="AO270" s="74">
        <v>0</v>
      </c>
      <c r="AP270" s="75">
        <f ca="1">VLOOKUP($A270,'Y2020H2 Annual_Prices-Nominal'!$A$4:$AM$33,33,0)</f>
        <v>0</v>
      </c>
      <c r="AR270" s="67">
        <f t="shared" si="32"/>
        <v>8.0077220077220073</v>
      </c>
      <c r="AS270" s="68">
        <f t="shared" si="33"/>
        <v>6.8745519713261647</v>
      </c>
      <c r="AT270" s="68">
        <f t="shared" si="34"/>
        <v>6.9336917562724008</v>
      </c>
      <c r="AU270" s="68">
        <f t="shared" si="35"/>
        <v>6.8874172185430469</v>
      </c>
      <c r="AV270" s="68">
        <f t="shared" si="36"/>
        <v>6.9552980132450326</v>
      </c>
      <c r="AW270" s="75">
        <f t="shared" si="37"/>
        <v>7.3056057866184441</v>
      </c>
      <c r="AY270" s="97">
        <v>288.57736803529889</v>
      </c>
      <c r="AZ270" s="75">
        <v>288.57736803529889</v>
      </c>
      <c r="BB270" s="69">
        <f ca="1">VLOOKUP($A270,'Y2020H2 Annual_Prices-Nominal'!$A$4:$AZ$33,41,0)</f>
        <v>8.5430941266889882</v>
      </c>
      <c r="BD270" s="76">
        <f>VLOOKUP($A270,GDP!$A$8:$D$42,3,0)</f>
        <v>2.2999235784886805E-2</v>
      </c>
    </row>
    <row r="271" spans="1:56" ht="15" x14ac:dyDescent="0.25">
      <c r="A271" s="42">
        <f t="shared" si="38"/>
        <v>2043</v>
      </c>
      <c r="B271" s="63">
        <f t="shared" si="39"/>
        <v>52322</v>
      </c>
      <c r="C271" s="67">
        <v>38.39</v>
      </c>
      <c r="D271" s="68">
        <v>37</v>
      </c>
      <c r="E271" s="68">
        <v>36.4</v>
      </c>
      <c r="F271" s="68">
        <v>34.72</v>
      </c>
      <c r="G271" s="68">
        <v>36.659999999999997</v>
      </c>
      <c r="H271" s="68">
        <v>35.07</v>
      </c>
      <c r="I271" s="68">
        <v>40.6</v>
      </c>
      <c r="J271" s="68">
        <v>35.450000000000003</v>
      </c>
      <c r="K271" s="68">
        <v>40.840000000000003</v>
      </c>
      <c r="L271" s="68">
        <v>35.54</v>
      </c>
      <c r="M271" s="68">
        <v>39.270000000000003</v>
      </c>
      <c r="N271" s="75">
        <v>34.17</v>
      </c>
      <c r="P271" s="67">
        <v>122.952</v>
      </c>
      <c r="Q271" s="68">
        <v>122.952</v>
      </c>
      <c r="R271" s="68">
        <v>145.65600000000001</v>
      </c>
      <c r="S271" s="68">
        <v>122.952</v>
      </c>
      <c r="T271" s="68">
        <v>71.783000000000001</v>
      </c>
      <c r="U271" s="68">
        <v>84.448999999999998</v>
      </c>
      <c r="V271" s="68">
        <v>67.094999999999999</v>
      </c>
      <c r="W271" s="68">
        <v>21.248999999999999</v>
      </c>
      <c r="X271" s="68">
        <v>21.248999999999999</v>
      </c>
      <c r="Y271" s="75">
        <v>72.605999999999995</v>
      </c>
      <c r="AA271" s="67">
        <v>5.83</v>
      </c>
      <c r="AB271" s="68">
        <v>5.07</v>
      </c>
      <c r="AC271" s="68">
        <v>4.87</v>
      </c>
      <c r="AD271" s="68">
        <v>5.33</v>
      </c>
      <c r="AE271" s="68">
        <v>5.8</v>
      </c>
      <c r="AF271" s="68">
        <v>5.29</v>
      </c>
      <c r="AG271" s="68">
        <v>0.42082863167968598</v>
      </c>
      <c r="AI271" s="69">
        <f ca="1">VLOOKUP($A271,'Y2020H2 Annual_Prices-Nominal'!$A$4:$AM$33,28,0)</f>
        <v>4.9800000000000004</v>
      </c>
      <c r="AK271" s="70">
        <v>0</v>
      </c>
      <c r="AL271" s="71">
        <v>0</v>
      </c>
      <c r="AM271" s="72">
        <v>0</v>
      </c>
      <c r="AN271" s="73">
        <v>0</v>
      </c>
      <c r="AO271" s="74">
        <v>0</v>
      </c>
      <c r="AP271" s="75">
        <f ca="1">VLOOKUP($A271,'Y2020H2 Annual_Prices-Nominal'!$A$4:$AM$33,33,0)</f>
        <v>0</v>
      </c>
      <c r="AR271" s="67">
        <f t="shared" si="32"/>
        <v>7.5719921104536487</v>
      </c>
      <c r="AS271" s="68">
        <f t="shared" si="33"/>
        <v>6.8809073724007561</v>
      </c>
      <c r="AT271" s="68">
        <f t="shared" si="34"/>
        <v>6.9300567107750464</v>
      </c>
      <c r="AU271" s="68">
        <f t="shared" si="35"/>
        <v>7.0000000000000009</v>
      </c>
      <c r="AV271" s="68">
        <f t="shared" si="36"/>
        <v>7.0413793103448281</v>
      </c>
      <c r="AW271" s="75">
        <f t="shared" si="37"/>
        <v>7.3677298311444659</v>
      </c>
      <c r="AY271" s="97">
        <v>288.57736803529889</v>
      </c>
      <c r="AZ271" s="75">
        <v>288.57736803529889</v>
      </c>
      <c r="BB271" s="69">
        <f ca="1">VLOOKUP($A271,'Y2020H2 Annual_Prices-Nominal'!$A$4:$AZ$33,41,0)</f>
        <v>8.5430941266889882</v>
      </c>
      <c r="BD271" s="76">
        <f>VLOOKUP($A271,GDP!$A$8:$D$42,3,0)</f>
        <v>2.2999235784886805E-2</v>
      </c>
    </row>
    <row r="272" spans="1:56" ht="15" x14ac:dyDescent="0.25">
      <c r="A272" s="42">
        <f t="shared" si="38"/>
        <v>2043</v>
      </c>
      <c r="B272" s="63">
        <f t="shared" si="39"/>
        <v>52352</v>
      </c>
      <c r="C272" s="67">
        <v>38.880000000000003</v>
      </c>
      <c r="D272" s="68">
        <v>36.770000000000003</v>
      </c>
      <c r="E272" s="68">
        <v>39.049999999999997</v>
      </c>
      <c r="F272" s="68">
        <v>36.619999999999997</v>
      </c>
      <c r="G272" s="68">
        <v>39.29</v>
      </c>
      <c r="H272" s="68">
        <v>36.85</v>
      </c>
      <c r="I272" s="68">
        <v>44.67</v>
      </c>
      <c r="J272" s="68">
        <v>38.39</v>
      </c>
      <c r="K272" s="68">
        <v>45.68</v>
      </c>
      <c r="L272" s="68">
        <v>39.04</v>
      </c>
      <c r="M272" s="68">
        <v>44.71</v>
      </c>
      <c r="N272" s="75">
        <v>37.81</v>
      </c>
      <c r="P272" s="67">
        <v>123.133</v>
      </c>
      <c r="Q272" s="68">
        <v>123.133</v>
      </c>
      <c r="R272" s="68">
        <v>146.01400000000001</v>
      </c>
      <c r="S272" s="68">
        <v>123.133</v>
      </c>
      <c r="T272" s="68">
        <v>71.911000000000001</v>
      </c>
      <c r="U272" s="68">
        <v>84.968999999999994</v>
      </c>
      <c r="V272" s="68">
        <v>67.215000000000003</v>
      </c>
      <c r="W272" s="68">
        <v>21.297000000000001</v>
      </c>
      <c r="X272" s="68">
        <v>21.297000000000001</v>
      </c>
      <c r="Y272" s="75">
        <v>72.759</v>
      </c>
      <c r="AA272" s="67">
        <v>5.75</v>
      </c>
      <c r="AB272" s="68">
        <v>4.91</v>
      </c>
      <c r="AC272" s="68">
        <v>4.71</v>
      </c>
      <c r="AD272" s="68">
        <v>5.17</v>
      </c>
      <c r="AE272" s="68">
        <v>5.72</v>
      </c>
      <c r="AF272" s="68">
        <v>5.09</v>
      </c>
      <c r="AG272" s="68">
        <v>0.42082863167968598</v>
      </c>
      <c r="AI272" s="69">
        <f ca="1">VLOOKUP($A272,'Y2020H2 Annual_Prices-Nominal'!$A$4:$AM$33,28,0)</f>
        <v>4.9800000000000004</v>
      </c>
      <c r="AK272" s="70">
        <v>0</v>
      </c>
      <c r="AL272" s="71">
        <v>0</v>
      </c>
      <c r="AM272" s="72">
        <v>0</v>
      </c>
      <c r="AN272" s="73">
        <v>0</v>
      </c>
      <c r="AO272" s="74">
        <v>0</v>
      </c>
      <c r="AP272" s="75">
        <f ca="1">VLOOKUP($A272,'Y2020H2 Annual_Prices-Nominal'!$A$4:$AM$33,33,0)</f>
        <v>0</v>
      </c>
      <c r="AR272" s="67">
        <f t="shared" si="32"/>
        <v>7.9185336048879842</v>
      </c>
      <c r="AS272" s="68">
        <f t="shared" si="33"/>
        <v>7.6719056974459718</v>
      </c>
      <c r="AT272" s="68">
        <f t="shared" si="34"/>
        <v>7.7190569744597246</v>
      </c>
      <c r="AU272" s="68">
        <f t="shared" si="35"/>
        <v>7.80944055944056</v>
      </c>
      <c r="AV272" s="68">
        <f t="shared" si="36"/>
        <v>7.9860139860139867</v>
      </c>
      <c r="AW272" s="75">
        <f t="shared" si="37"/>
        <v>8.6479690522243722</v>
      </c>
      <c r="AY272" s="97">
        <v>288.57736803529889</v>
      </c>
      <c r="AZ272" s="75">
        <v>288.57736803529889</v>
      </c>
      <c r="BB272" s="69">
        <f ca="1">VLOOKUP($A272,'Y2020H2 Annual_Prices-Nominal'!$A$4:$AZ$33,41,0)</f>
        <v>8.5430941266889882</v>
      </c>
      <c r="BD272" s="76">
        <f>VLOOKUP($A272,GDP!$A$8:$D$42,3,0)</f>
        <v>2.2999235784886805E-2</v>
      </c>
    </row>
    <row r="273" spans="1:56" ht="15" x14ac:dyDescent="0.25">
      <c r="A273" s="42">
        <f t="shared" si="38"/>
        <v>2043</v>
      </c>
      <c r="B273" s="63">
        <f t="shared" si="39"/>
        <v>52383</v>
      </c>
      <c r="C273" s="67">
        <v>45.08</v>
      </c>
      <c r="D273" s="68">
        <v>38.69</v>
      </c>
      <c r="E273" s="68">
        <v>45.77</v>
      </c>
      <c r="F273" s="68">
        <v>39.159999999999997</v>
      </c>
      <c r="G273" s="68">
        <v>46.5</v>
      </c>
      <c r="H273" s="68">
        <v>39.630000000000003</v>
      </c>
      <c r="I273" s="68">
        <v>51.62</v>
      </c>
      <c r="J273" s="68">
        <v>41.8</v>
      </c>
      <c r="K273" s="68">
        <v>52.76</v>
      </c>
      <c r="L273" s="68">
        <v>42.45</v>
      </c>
      <c r="M273" s="68">
        <v>51.73</v>
      </c>
      <c r="N273" s="75">
        <v>41.12</v>
      </c>
      <c r="P273" s="67">
        <v>123.314062731654</v>
      </c>
      <c r="Q273" s="68">
        <v>123.314062731654</v>
      </c>
      <c r="R273" s="68">
        <v>146.372126032084</v>
      </c>
      <c r="S273" s="68">
        <v>123.314062731654</v>
      </c>
      <c r="T273" s="68">
        <v>72.039794677249205</v>
      </c>
      <c r="U273" s="68">
        <v>85.492507915785694</v>
      </c>
      <c r="V273" s="68">
        <v>67.334608520465395</v>
      </c>
      <c r="W273" s="68">
        <v>21.344205144302599</v>
      </c>
      <c r="X273" s="68">
        <v>21.344205144302599</v>
      </c>
      <c r="Y273" s="75">
        <v>72.913246693126794</v>
      </c>
      <c r="AA273" s="67">
        <v>5.76</v>
      </c>
      <c r="AB273" s="68">
        <v>4.79</v>
      </c>
      <c r="AC273" s="68">
        <v>4.59</v>
      </c>
      <c r="AD273" s="68">
        <v>5.05</v>
      </c>
      <c r="AE273" s="68">
        <v>5.76</v>
      </c>
      <c r="AF273" s="68">
        <v>5.08</v>
      </c>
      <c r="AG273" s="68">
        <v>0.42082863167968598</v>
      </c>
      <c r="AI273" s="69">
        <f ca="1">VLOOKUP($A273,'Y2020H2 Annual_Prices-Nominal'!$A$4:$AM$33,28,0)</f>
        <v>4.9800000000000004</v>
      </c>
      <c r="AK273" s="70">
        <v>0</v>
      </c>
      <c r="AL273" s="71">
        <v>0</v>
      </c>
      <c r="AM273" s="72">
        <v>0</v>
      </c>
      <c r="AN273" s="73">
        <v>0</v>
      </c>
      <c r="AO273" s="74">
        <v>0</v>
      </c>
      <c r="AP273" s="75">
        <f ca="1">VLOOKUP($A273,'Y2020H2 Annual_Prices-Nominal'!$A$4:$AM$33,33,0)</f>
        <v>0</v>
      </c>
      <c r="AR273" s="67">
        <f t="shared" si="32"/>
        <v>9.411273486430062</v>
      </c>
      <c r="AS273" s="68">
        <f t="shared" si="33"/>
        <v>9.0098425196850407</v>
      </c>
      <c r="AT273" s="68">
        <f t="shared" si="34"/>
        <v>9.1535433070866148</v>
      </c>
      <c r="AU273" s="68">
        <f t="shared" si="35"/>
        <v>8.9618055555555554</v>
      </c>
      <c r="AV273" s="68">
        <f t="shared" si="36"/>
        <v>9.1597222222222214</v>
      </c>
      <c r="AW273" s="75">
        <f t="shared" si="37"/>
        <v>10.243564356435643</v>
      </c>
      <c r="AY273" s="97">
        <v>288.57736803529889</v>
      </c>
      <c r="AZ273" s="75">
        <v>288.57736803529889</v>
      </c>
      <c r="BB273" s="69">
        <f ca="1">VLOOKUP($A273,'Y2020H2 Annual_Prices-Nominal'!$A$4:$AZ$33,41,0)</f>
        <v>8.5430941266889882</v>
      </c>
      <c r="BD273" s="76">
        <f>VLOOKUP($A273,GDP!$A$8:$D$42,3,0)</f>
        <v>2.2999235784886805E-2</v>
      </c>
    </row>
    <row r="274" spans="1:56" ht="15" x14ac:dyDescent="0.25">
      <c r="A274" s="42">
        <f t="shared" si="38"/>
        <v>2043</v>
      </c>
      <c r="B274" s="63">
        <f t="shared" si="39"/>
        <v>52413</v>
      </c>
      <c r="C274" s="67">
        <v>55.15</v>
      </c>
      <c r="D274" s="68">
        <v>42.97</v>
      </c>
      <c r="E274" s="68">
        <v>55.95</v>
      </c>
      <c r="F274" s="68">
        <v>46.18</v>
      </c>
      <c r="G274" s="68">
        <v>56.69</v>
      </c>
      <c r="H274" s="68">
        <v>46.55</v>
      </c>
      <c r="I274" s="68">
        <v>59.72</v>
      </c>
      <c r="J274" s="68">
        <v>45.09</v>
      </c>
      <c r="K274" s="68">
        <v>60.1</v>
      </c>
      <c r="L274" s="68">
        <v>45.75</v>
      </c>
      <c r="M274" s="68">
        <v>60.83</v>
      </c>
      <c r="N274" s="75">
        <v>45.01</v>
      </c>
      <c r="P274" s="67">
        <v>123.583</v>
      </c>
      <c r="Q274" s="68">
        <v>123.583</v>
      </c>
      <c r="R274" s="68">
        <v>146.739</v>
      </c>
      <c r="S274" s="68">
        <v>123.583</v>
      </c>
      <c r="T274" s="68">
        <v>72.153000000000006</v>
      </c>
      <c r="U274" s="68">
        <v>85.712000000000003</v>
      </c>
      <c r="V274" s="68">
        <v>67.436000000000007</v>
      </c>
      <c r="W274" s="68">
        <v>21.388000000000002</v>
      </c>
      <c r="X274" s="68">
        <v>21.388000000000002</v>
      </c>
      <c r="Y274" s="75">
        <v>73.064999999999998</v>
      </c>
      <c r="AA274" s="67">
        <v>5.87</v>
      </c>
      <c r="AB274" s="68">
        <v>5.0599999999999996</v>
      </c>
      <c r="AC274" s="68">
        <v>4.84</v>
      </c>
      <c r="AD274" s="68">
        <v>5.32</v>
      </c>
      <c r="AE274" s="68">
        <v>5.93</v>
      </c>
      <c r="AF274" s="68">
        <v>5.24</v>
      </c>
      <c r="AG274" s="68">
        <v>0.42082863167968598</v>
      </c>
      <c r="AI274" s="69">
        <f ca="1">VLOOKUP($A274,'Y2020H2 Annual_Prices-Nominal'!$A$4:$AM$33,28,0)</f>
        <v>4.9800000000000004</v>
      </c>
      <c r="AK274" s="70">
        <v>0</v>
      </c>
      <c r="AL274" s="71">
        <v>0</v>
      </c>
      <c r="AM274" s="72">
        <v>0</v>
      </c>
      <c r="AN274" s="73">
        <v>0</v>
      </c>
      <c r="AO274" s="74">
        <v>0</v>
      </c>
      <c r="AP274" s="75">
        <f ca="1">VLOOKUP($A274,'Y2020H2 Annual_Prices-Nominal'!$A$4:$AM$33,33,0)</f>
        <v>0</v>
      </c>
      <c r="AR274" s="67">
        <f t="shared" si="32"/>
        <v>10.899209486166008</v>
      </c>
      <c r="AS274" s="68">
        <f t="shared" si="33"/>
        <v>10.677480916030534</v>
      </c>
      <c r="AT274" s="68">
        <f t="shared" si="34"/>
        <v>10.818702290076335</v>
      </c>
      <c r="AU274" s="68">
        <f t="shared" si="35"/>
        <v>10.070826306913997</v>
      </c>
      <c r="AV274" s="68">
        <f t="shared" si="36"/>
        <v>10.134907251264757</v>
      </c>
      <c r="AW274" s="75">
        <f t="shared" si="37"/>
        <v>11.434210526315789</v>
      </c>
      <c r="AY274" s="97">
        <v>288.57736803529889</v>
      </c>
      <c r="AZ274" s="75">
        <v>288.57736803529889</v>
      </c>
      <c r="BB274" s="69">
        <f ca="1">VLOOKUP($A274,'Y2020H2 Annual_Prices-Nominal'!$A$4:$AZ$33,41,0)</f>
        <v>8.5430941266889882</v>
      </c>
      <c r="BD274" s="76">
        <f>VLOOKUP($A274,GDP!$A$8:$D$42,3,0)</f>
        <v>2.2999235784886805E-2</v>
      </c>
    </row>
    <row r="275" spans="1:56" ht="15" x14ac:dyDescent="0.25">
      <c r="A275" s="42">
        <f t="shared" si="38"/>
        <v>2043</v>
      </c>
      <c r="B275" s="63">
        <f t="shared" si="39"/>
        <v>52444</v>
      </c>
      <c r="C275" s="67">
        <v>50.75</v>
      </c>
      <c r="D275" s="68">
        <v>40.98</v>
      </c>
      <c r="E275" s="68">
        <v>53.17</v>
      </c>
      <c r="F275" s="68">
        <v>43.67</v>
      </c>
      <c r="G275" s="68">
        <v>53.41</v>
      </c>
      <c r="H275" s="68">
        <v>43.8</v>
      </c>
      <c r="I275" s="68">
        <v>69.680000000000007</v>
      </c>
      <c r="J275" s="68">
        <v>45.79</v>
      </c>
      <c r="K275" s="68">
        <v>70.44</v>
      </c>
      <c r="L275" s="68">
        <v>46.72</v>
      </c>
      <c r="M275" s="68">
        <v>70.73</v>
      </c>
      <c r="N275" s="75">
        <v>45.79</v>
      </c>
      <c r="P275" s="67">
        <v>123.85299999999999</v>
      </c>
      <c r="Q275" s="68">
        <v>123.85299999999999</v>
      </c>
      <c r="R275" s="68">
        <v>147.10599999999999</v>
      </c>
      <c r="S275" s="68">
        <v>123.85299999999999</v>
      </c>
      <c r="T275" s="68">
        <v>72.266000000000005</v>
      </c>
      <c r="U275" s="68">
        <v>85.932000000000002</v>
      </c>
      <c r="V275" s="68">
        <v>67.537000000000006</v>
      </c>
      <c r="W275" s="68">
        <v>21.431999999999999</v>
      </c>
      <c r="X275" s="68">
        <v>21.431999999999999</v>
      </c>
      <c r="Y275" s="75">
        <v>73.216999999999999</v>
      </c>
      <c r="AA275" s="67">
        <v>5.86</v>
      </c>
      <c r="AB275" s="68">
        <v>4.95</v>
      </c>
      <c r="AC275" s="68">
        <v>4.74</v>
      </c>
      <c r="AD275" s="68">
        <v>5.21</v>
      </c>
      <c r="AE275" s="68">
        <v>5.91</v>
      </c>
      <c r="AF275" s="68">
        <v>5.28</v>
      </c>
      <c r="AG275" s="68">
        <v>0.42082863167968598</v>
      </c>
      <c r="AI275" s="69">
        <f ca="1">VLOOKUP($A275,'Y2020H2 Annual_Prices-Nominal'!$A$4:$AM$33,28,0)</f>
        <v>4.9800000000000004</v>
      </c>
      <c r="AK275" s="70">
        <v>0</v>
      </c>
      <c r="AL275" s="71">
        <v>0</v>
      </c>
      <c r="AM275" s="72">
        <v>0</v>
      </c>
      <c r="AN275" s="73">
        <v>0</v>
      </c>
      <c r="AO275" s="74">
        <v>0</v>
      </c>
      <c r="AP275" s="75">
        <f ca="1">VLOOKUP($A275,'Y2020H2 Annual_Prices-Nominal'!$A$4:$AM$33,33,0)</f>
        <v>0</v>
      </c>
      <c r="AR275" s="67">
        <f t="shared" si="32"/>
        <v>10.252525252525253</v>
      </c>
      <c r="AS275" s="68">
        <f t="shared" si="33"/>
        <v>10.070075757575758</v>
      </c>
      <c r="AT275" s="68">
        <f t="shared" si="34"/>
        <v>10.115530303030303</v>
      </c>
      <c r="AU275" s="68">
        <f t="shared" si="35"/>
        <v>11.790186125211507</v>
      </c>
      <c r="AV275" s="68">
        <f t="shared" si="36"/>
        <v>11.918781725888325</v>
      </c>
      <c r="AW275" s="75">
        <f t="shared" si="37"/>
        <v>13.575815738963533</v>
      </c>
      <c r="AY275" s="97">
        <v>288.57736803529889</v>
      </c>
      <c r="AZ275" s="75">
        <v>288.57736803529889</v>
      </c>
      <c r="BB275" s="69">
        <f ca="1">VLOOKUP($A275,'Y2020H2 Annual_Prices-Nominal'!$A$4:$AZ$33,41,0)</f>
        <v>8.5430941266889882</v>
      </c>
      <c r="BD275" s="76">
        <f>VLOOKUP($A275,GDP!$A$8:$D$42,3,0)</f>
        <v>2.2999235784886805E-2</v>
      </c>
    </row>
    <row r="276" spans="1:56" ht="15" x14ac:dyDescent="0.25">
      <c r="A276" s="42">
        <f t="shared" si="38"/>
        <v>2043</v>
      </c>
      <c r="B276" s="63">
        <f t="shared" si="39"/>
        <v>52475</v>
      </c>
      <c r="C276" s="67">
        <v>41.7</v>
      </c>
      <c r="D276" s="68">
        <v>36.85</v>
      </c>
      <c r="E276" s="68">
        <v>43.92</v>
      </c>
      <c r="F276" s="68">
        <v>39.56</v>
      </c>
      <c r="G276" s="68">
        <v>44.23</v>
      </c>
      <c r="H276" s="68">
        <v>39.549999999999997</v>
      </c>
      <c r="I276" s="68">
        <v>48.81</v>
      </c>
      <c r="J276" s="68">
        <v>40.380000000000003</v>
      </c>
      <c r="K276" s="68">
        <v>50.14</v>
      </c>
      <c r="L276" s="68">
        <v>41.72</v>
      </c>
      <c r="M276" s="68">
        <v>49.91</v>
      </c>
      <c r="N276" s="75">
        <v>40.96</v>
      </c>
      <c r="P276" s="67">
        <v>124.123</v>
      </c>
      <c r="Q276" s="68">
        <v>124.123</v>
      </c>
      <c r="R276" s="68">
        <v>147.47399999999999</v>
      </c>
      <c r="S276" s="68">
        <v>124.123</v>
      </c>
      <c r="T276" s="68">
        <v>72.379000000000005</v>
      </c>
      <c r="U276" s="68">
        <v>86.152000000000001</v>
      </c>
      <c r="V276" s="68">
        <v>67.638999999999996</v>
      </c>
      <c r="W276" s="68">
        <v>21.475999999999999</v>
      </c>
      <c r="X276" s="68">
        <v>21.475999999999999</v>
      </c>
      <c r="Y276" s="75">
        <v>73.369</v>
      </c>
      <c r="AA276" s="67">
        <v>5.79</v>
      </c>
      <c r="AB276" s="68">
        <v>4.67</v>
      </c>
      <c r="AC276" s="68">
        <v>4.4800000000000004</v>
      </c>
      <c r="AD276" s="68">
        <v>4.93</v>
      </c>
      <c r="AE276" s="68">
        <v>5.8</v>
      </c>
      <c r="AF276" s="68">
        <v>5.16</v>
      </c>
      <c r="AG276" s="68">
        <v>0.42082863167968598</v>
      </c>
      <c r="AI276" s="69">
        <f ca="1">VLOOKUP($A276,'Y2020H2 Annual_Prices-Nominal'!$A$4:$AM$33,28,0)</f>
        <v>4.9800000000000004</v>
      </c>
      <c r="AK276" s="70">
        <v>0</v>
      </c>
      <c r="AL276" s="71">
        <v>0</v>
      </c>
      <c r="AM276" s="72">
        <v>0</v>
      </c>
      <c r="AN276" s="73">
        <v>0</v>
      </c>
      <c r="AO276" s="74">
        <v>0</v>
      </c>
      <c r="AP276" s="75">
        <f ca="1">VLOOKUP($A276,'Y2020H2 Annual_Prices-Nominal'!$A$4:$AM$33,33,0)</f>
        <v>0</v>
      </c>
      <c r="AR276" s="67">
        <f t="shared" si="32"/>
        <v>8.9293361884368316</v>
      </c>
      <c r="AS276" s="68">
        <f t="shared" si="33"/>
        <v>8.5116279069767451</v>
      </c>
      <c r="AT276" s="68">
        <f t="shared" si="34"/>
        <v>8.5717054263565888</v>
      </c>
      <c r="AU276" s="68">
        <f t="shared" si="35"/>
        <v>8.4155172413793107</v>
      </c>
      <c r="AV276" s="68">
        <f t="shared" si="36"/>
        <v>8.6448275862068975</v>
      </c>
      <c r="AW276" s="75">
        <f t="shared" si="37"/>
        <v>10.123732251521298</v>
      </c>
      <c r="AY276" s="97">
        <v>288.57736803529889</v>
      </c>
      <c r="AZ276" s="75">
        <v>288.57736803529889</v>
      </c>
      <c r="BB276" s="69">
        <f ca="1">VLOOKUP($A276,'Y2020H2 Annual_Prices-Nominal'!$A$4:$AZ$33,41,0)</f>
        <v>8.5430941266889882</v>
      </c>
      <c r="BD276" s="76">
        <f>VLOOKUP($A276,GDP!$A$8:$D$42,3,0)</f>
        <v>2.2999235784886805E-2</v>
      </c>
    </row>
    <row r="277" spans="1:56" ht="15" x14ac:dyDescent="0.25">
      <c r="A277" s="42">
        <f t="shared" si="38"/>
        <v>2043</v>
      </c>
      <c r="B277" s="63">
        <f t="shared" si="39"/>
        <v>52505</v>
      </c>
      <c r="C277" s="67">
        <v>37.9</v>
      </c>
      <c r="D277" s="68">
        <v>36.020000000000003</v>
      </c>
      <c r="E277" s="68">
        <v>38.200000000000003</v>
      </c>
      <c r="F277" s="68">
        <v>36.26</v>
      </c>
      <c r="G277" s="68">
        <v>38.42</v>
      </c>
      <c r="H277" s="68">
        <v>36.450000000000003</v>
      </c>
      <c r="I277" s="68">
        <v>42.66</v>
      </c>
      <c r="J277" s="68">
        <v>37.07</v>
      </c>
      <c r="K277" s="68">
        <v>43.15</v>
      </c>
      <c r="L277" s="68">
        <v>37.21</v>
      </c>
      <c r="M277" s="68">
        <v>41.79</v>
      </c>
      <c r="N277" s="75">
        <v>35.909999999999997</v>
      </c>
      <c r="P277" s="67">
        <v>124.39400000000001</v>
      </c>
      <c r="Q277" s="68">
        <v>124.39400000000001</v>
      </c>
      <c r="R277" s="68">
        <v>147.84299999999999</v>
      </c>
      <c r="S277" s="68">
        <v>124.39400000000001</v>
      </c>
      <c r="T277" s="68">
        <v>72.492999999999995</v>
      </c>
      <c r="U277" s="68">
        <v>86.373000000000005</v>
      </c>
      <c r="V277" s="68">
        <v>67.741</v>
      </c>
      <c r="W277" s="68">
        <v>21.52</v>
      </c>
      <c r="X277" s="68">
        <v>21.52</v>
      </c>
      <c r="Y277" s="75">
        <v>73.522000000000006</v>
      </c>
      <c r="AA277" s="67">
        <v>5.86</v>
      </c>
      <c r="AB277" s="68">
        <v>4.8899999999999997</v>
      </c>
      <c r="AC277" s="68">
        <v>4.7</v>
      </c>
      <c r="AD277" s="68">
        <v>5.15</v>
      </c>
      <c r="AE277" s="68">
        <v>5.86</v>
      </c>
      <c r="AF277" s="68">
        <v>5.32</v>
      </c>
      <c r="AG277" s="68">
        <v>0.42082863167968598</v>
      </c>
      <c r="AI277" s="69">
        <f ca="1">VLOOKUP($A277,'Y2020H2 Annual_Prices-Nominal'!$A$4:$AM$33,28,0)</f>
        <v>4.9800000000000004</v>
      </c>
      <c r="AK277" s="70">
        <v>0</v>
      </c>
      <c r="AL277" s="71">
        <v>0</v>
      </c>
      <c r="AM277" s="72">
        <v>0</v>
      </c>
      <c r="AN277" s="73">
        <v>0</v>
      </c>
      <c r="AO277" s="74">
        <v>0</v>
      </c>
      <c r="AP277" s="75">
        <f ca="1">VLOOKUP($A277,'Y2020H2 Annual_Prices-Nominal'!$A$4:$AM$33,33,0)</f>
        <v>0</v>
      </c>
      <c r="AR277" s="67">
        <f t="shared" si="32"/>
        <v>7.7505112474437627</v>
      </c>
      <c r="AS277" s="68">
        <f t="shared" si="33"/>
        <v>7.1804511278195493</v>
      </c>
      <c r="AT277" s="68">
        <f t="shared" si="34"/>
        <v>7.2218045112781954</v>
      </c>
      <c r="AU277" s="68">
        <f t="shared" si="35"/>
        <v>7.2798634812286682</v>
      </c>
      <c r="AV277" s="68">
        <f t="shared" si="36"/>
        <v>7.3634812286689417</v>
      </c>
      <c r="AW277" s="75">
        <f t="shared" si="37"/>
        <v>8.1145631067961155</v>
      </c>
      <c r="AY277" s="97">
        <v>288.57736803529889</v>
      </c>
      <c r="AZ277" s="75">
        <v>288.57736803529889</v>
      </c>
      <c r="BB277" s="69">
        <f ca="1">VLOOKUP($A277,'Y2020H2 Annual_Prices-Nominal'!$A$4:$AZ$33,41,0)</f>
        <v>8.5430941266889882</v>
      </c>
      <c r="BD277" s="76">
        <f>VLOOKUP($A277,GDP!$A$8:$D$42,3,0)</f>
        <v>2.2999235784886805E-2</v>
      </c>
    </row>
    <row r="278" spans="1:56" ht="15" x14ac:dyDescent="0.25">
      <c r="A278" s="42">
        <f t="shared" si="38"/>
        <v>2043</v>
      </c>
      <c r="B278" s="63">
        <f t="shared" si="39"/>
        <v>52536</v>
      </c>
      <c r="C278" s="67">
        <v>41.74</v>
      </c>
      <c r="D278" s="68">
        <v>40.229999999999997</v>
      </c>
      <c r="E278" s="68">
        <v>42.21</v>
      </c>
      <c r="F278" s="68">
        <v>39.369999999999997</v>
      </c>
      <c r="G278" s="68">
        <v>42.63</v>
      </c>
      <c r="H278" s="68">
        <v>39.76</v>
      </c>
      <c r="I278" s="68">
        <v>44.28</v>
      </c>
      <c r="J278" s="68">
        <v>40.21</v>
      </c>
      <c r="K278" s="68">
        <v>45.22</v>
      </c>
      <c r="L278" s="68">
        <v>40.619999999999997</v>
      </c>
      <c r="M278" s="68">
        <v>44.3</v>
      </c>
      <c r="N278" s="75">
        <v>39.380000000000003</v>
      </c>
      <c r="P278" s="67">
        <v>124.66500000000001</v>
      </c>
      <c r="Q278" s="68">
        <v>124.66500000000001</v>
      </c>
      <c r="R278" s="68">
        <v>148.21299999999999</v>
      </c>
      <c r="S278" s="68">
        <v>124.66500000000001</v>
      </c>
      <c r="T278" s="68">
        <v>72.606999999999999</v>
      </c>
      <c r="U278" s="68">
        <v>86.593999999999994</v>
      </c>
      <c r="V278" s="68">
        <v>67.843000000000004</v>
      </c>
      <c r="W278" s="68">
        <v>21.564</v>
      </c>
      <c r="X278" s="68">
        <v>21.564</v>
      </c>
      <c r="Y278" s="75">
        <v>73.674999999999997</v>
      </c>
      <c r="AA278" s="67">
        <v>6.13</v>
      </c>
      <c r="AB278" s="68">
        <v>5.46</v>
      </c>
      <c r="AC278" s="68">
        <v>5.22</v>
      </c>
      <c r="AD278" s="68">
        <v>5.8</v>
      </c>
      <c r="AE278" s="68">
        <v>6.12</v>
      </c>
      <c r="AF278" s="68">
        <v>5.6</v>
      </c>
      <c r="AG278" s="68">
        <v>0.42082863167968598</v>
      </c>
      <c r="AI278" s="69">
        <f ca="1">VLOOKUP($A278,'Y2020H2 Annual_Prices-Nominal'!$A$4:$AM$33,28,0)</f>
        <v>4.9800000000000004</v>
      </c>
      <c r="AK278" s="70">
        <v>0</v>
      </c>
      <c r="AL278" s="71">
        <v>0</v>
      </c>
      <c r="AM278" s="72">
        <v>0</v>
      </c>
      <c r="AN278" s="73">
        <v>0</v>
      </c>
      <c r="AO278" s="74">
        <v>0</v>
      </c>
      <c r="AP278" s="75">
        <f ca="1">VLOOKUP($A278,'Y2020H2 Annual_Prices-Nominal'!$A$4:$AM$33,33,0)</f>
        <v>0</v>
      </c>
      <c r="AR278" s="67">
        <f t="shared" si="32"/>
        <v>7.6446886446886451</v>
      </c>
      <c r="AS278" s="68">
        <f t="shared" si="33"/>
        <v>7.5375000000000005</v>
      </c>
      <c r="AT278" s="68">
        <f t="shared" si="34"/>
        <v>7.6125000000000007</v>
      </c>
      <c r="AU278" s="68">
        <f t="shared" si="35"/>
        <v>7.2352941176470589</v>
      </c>
      <c r="AV278" s="68">
        <f t="shared" si="36"/>
        <v>7.3888888888888884</v>
      </c>
      <c r="AW278" s="75">
        <f t="shared" si="37"/>
        <v>7.637931034482758</v>
      </c>
      <c r="AY278" s="97">
        <v>288.57736803529889</v>
      </c>
      <c r="AZ278" s="75">
        <v>288.57736803529889</v>
      </c>
      <c r="BB278" s="69">
        <f ca="1">VLOOKUP($A278,'Y2020H2 Annual_Prices-Nominal'!$A$4:$AZ$33,41,0)</f>
        <v>8.5430941266889882</v>
      </c>
      <c r="BD278" s="76">
        <f>VLOOKUP($A278,GDP!$A$8:$D$42,3,0)</f>
        <v>2.2999235784886805E-2</v>
      </c>
    </row>
    <row r="279" spans="1:56" ht="15" x14ac:dyDescent="0.25">
      <c r="A279" s="42">
        <f t="shared" si="38"/>
        <v>2043</v>
      </c>
      <c r="B279" s="63">
        <f t="shared" si="39"/>
        <v>52566</v>
      </c>
      <c r="C279" s="67">
        <v>46.46</v>
      </c>
      <c r="D279" s="68">
        <v>43.12</v>
      </c>
      <c r="E279" s="68">
        <v>45.31</v>
      </c>
      <c r="F279" s="68">
        <v>41.68</v>
      </c>
      <c r="G279" s="68">
        <v>45.69</v>
      </c>
      <c r="H279" s="68">
        <v>42.09</v>
      </c>
      <c r="I279" s="68">
        <v>46.27</v>
      </c>
      <c r="J279" s="68">
        <v>43.4</v>
      </c>
      <c r="K279" s="68">
        <v>47.19</v>
      </c>
      <c r="L279" s="68">
        <v>43.94</v>
      </c>
      <c r="M279" s="68">
        <v>46.36</v>
      </c>
      <c r="N279" s="75">
        <v>42.85</v>
      </c>
      <c r="P279" s="67">
        <v>124.937</v>
      </c>
      <c r="Q279" s="68">
        <v>124.937</v>
      </c>
      <c r="R279" s="68">
        <v>148.584</v>
      </c>
      <c r="S279" s="68">
        <v>124.937</v>
      </c>
      <c r="T279" s="68">
        <v>72.721000000000004</v>
      </c>
      <c r="U279" s="68">
        <v>86.816000000000003</v>
      </c>
      <c r="V279" s="68">
        <v>67.944999999999993</v>
      </c>
      <c r="W279" s="68">
        <v>21.608000000000001</v>
      </c>
      <c r="X279" s="68">
        <v>21.608000000000001</v>
      </c>
      <c r="Y279" s="75">
        <v>73.828000000000003</v>
      </c>
      <c r="AA279" s="67">
        <v>6.3</v>
      </c>
      <c r="AB279" s="68">
        <v>5.94</v>
      </c>
      <c r="AC279" s="68">
        <v>5.58</v>
      </c>
      <c r="AD279" s="68">
        <v>6.29</v>
      </c>
      <c r="AE279" s="68">
        <v>6.33</v>
      </c>
      <c r="AF279" s="68">
        <v>5.77</v>
      </c>
      <c r="AG279" s="68">
        <v>0.42082863167968598</v>
      </c>
      <c r="AI279" s="69">
        <f ca="1">VLOOKUP($A279,'Y2020H2 Annual_Prices-Nominal'!$A$4:$AM$33,28,0)</f>
        <v>4.9800000000000004</v>
      </c>
      <c r="AK279" s="70">
        <v>0</v>
      </c>
      <c r="AL279" s="71">
        <v>0</v>
      </c>
      <c r="AM279" s="72">
        <v>0</v>
      </c>
      <c r="AN279" s="73">
        <v>0</v>
      </c>
      <c r="AO279" s="74">
        <v>0</v>
      </c>
      <c r="AP279" s="75">
        <f ca="1">VLOOKUP($A279,'Y2020H2 Annual_Prices-Nominal'!$A$4:$AM$33,33,0)</f>
        <v>0</v>
      </c>
      <c r="AR279" s="67">
        <f t="shared" si="32"/>
        <v>7.8215488215488209</v>
      </c>
      <c r="AS279" s="68">
        <f t="shared" si="33"/>
        <v>7.8526863084922018</v>
      </c>
      <c r="AT279" s="68">
        <f t="shared" si="34"/>
        <v>7.9185441941074526</v>
      </c>
      <c r="AU279" s="68">
        <f t="shared" si="35"/>
        <v>7.309636650868879</v>
      </c>
      <c r="AV279" s="68">
        <f t="shared" si="36"/>
        <v>7.4549763033175349</v>
      </c>
      <c r="AW279" s="75">
        <f t="shared" si="37"/>
        <v>7.370429252782194</v>
      </c>
      <c r="AY279" s="97">
        <v>288.57736803529889</v>
      </c>
      <c r="AZ279" s="75">
        <v>288.57736803529889</v>
      </c>
      <c r="BB279" s="69">
        <f ca="1">VLOOKUP($A279,'Y2020H2 Annual_Prices-Nominal'!$A$4:$AZ$33,41,0)</f>
        <v>8.5430941266889882</v>
      </c>
      <c r="BD279" s="76">
        <f>VLOOKUP($A279,GDP!$A$8:$D$42,3,0)</f>
        <v>2.2999235784886805E-2</v>
      </c>
    </row>
    <row r="280" spans="1:56" ht="15" x14ac:dyDescent="0.25">
      <c r="A280" s="42">
        <f t="shared" si="38"/>
        <v>2044</v>
      </c>
      <c r="B280" s="63">
        <f t="shared" si="39"/>
        <v>52597</v>
      </c>
      <c r="C280" s="67">
        <v>52.36</v>
      </c>
      <c r="D280" s="68">
        <v>47.32</v>
      </c>
      <c r="E280" s="68">
        <v>49.18</v>
      </c>
      <c r="F280" s="68">
        <v>44.23</v>
      </c>
      <c r="G280" s="68">
        <v>49.65</v>
      </c>
      <c r="H280" s="68">
        <v>44.67</v>
      </c>
      <c r="I280" s="68">
        <v>48.5</v>
      </c>
      <c r="J280" s="68">
        <v>45.47</v>
      </c>
      <c r="K280" s="68">
        <v>49.23</v>
      </c>
      <c r="L280" s="68">
        <v>45.58</v>
      </c>
      <c r="M280" s="68">
        <v>48.01</v>
      </c>
      <c r="N280" s="75">
        <v>44.19</v>
      </c>
      <c r="P280" s="67">
        <v>125.21</v>
      </c>
      <c r="Q280" s="68">
        <v>125.21</v>
      </c>
      <c r="R280" s="68">
        <v>148.95599999999999</v>
      </c>
      <c r="S280" s="68">
        <v>125.21</v>
      </c>
      <c r="T280" s="68">
        <v>72.834999999999994</v>
      </c>
      <c r="U280" s="68">
        <v>87.039000000000001</v>
      </c>
      <c r="V280" s="68">
        <v>68.046999999999997</v>
      </c>
      <c r="W280" s="68">
        <v>21.652999999999999</v>
      </c>
      <c r="X280" s="68">
        <v>21.652999999999999</v>
      </c>
      <c r="Y280" s="75">
        <v>73.981999999999999</v>
      </c>
      <c r="AA280" s="67">
        <v>6.68</v>
      </c>
      <c r="AB280" s="68">
        <v>6.21</v>
      </c>
      <c r="AC280" s="68">
        <v>5.77</v>
      </c>
      <c r="AD280" s="68">
        <v>6.57</v>
      </c>
      <c r="AE280" s="68">
        <v>6.68</v>
      </c>
      <c r="AF280" s="68">
        <v>6.22</v>
      </c>
      <c r="AG280" s="68">
        <v>0.42893501587078248</v>
      </c>
      <c r="AI280" s="69">
        <f ca="1">VLOOKUP($A280,'Y2020H2 Annual_Prices-Nominal'!$A$4:$AM$33,28,0)</f>
        <v>5.123333333333334</v>
      </c>
      <c r="AK280" s="70">
        <v>0</v>
      </c>
      <c r="AL280" s="71">
        <v>0</v>
      </c>
      <c r="AM280" s="72">
        <v>0</v>
      </c>
      <c r="AN280" s="73">
        <v>0</v>
      </c>
      <c r="AO280" s="74">
        <v>0</v>
      </c>
      <c r="AP280" s="75">
        <f ca="1">VLOOKUP($A280,'Y2020H2 Annual_Prices-Nominal'!$A$4:$AM$33,33,0)</f>
        <v>0</v>
      </c>
      <c r="AR280" s="67">
        <f t="shared" si="32"/>
        <v>8.4315619967793882</v>
      </c>
      <c r="AS280" s="68">
        <f t="shared" si="33"/>
        <v>7.906752411575563</v>
      </c>
      <c r="AT280" s="68">
        <f t="shared" si="34"/>
        <v>7.982315112540193</v>
      </c>
      <c r="AU280" s="68">
        <f t="shared" si="35"/>
        <v>7.2604790419161676</v>
      </c>
      <c r="AV280" s="68">
        <f t="shared" si="36"/>
        <v>7.3697604790419158</v>
      </c>
      <c r="AW280" s="75">
        <f t="shared" si="37"/>
        <v>7.3074581430745811</v>
      </c>
      <c r="AY280" s="97">
        <v>293.41247171191679</v>
      </c>
      <c r="AZ280" s="75">
        <v>293.41247171191679</v>
      </c>
      <c r="BB280" s="69">
        <f ca="1">VLOOKUP($A280,'Y2020H2 Annual_Prices-Nominal'!$A$4:$AZ$33,41,0)</f>
        <v>8.4645669759743551</v>
      </c>
      <c r="BD280" s="76">
        <f>VLOOKUP($A280,GDP!$A$8:$D$42,3,0)</f>
        <v>2.3304983164670685E-2</v>
      </c>
    </row>
    <row r="281" spans="1:56" ht="15" x14ac:dyDescent="0.25">
      <c r="A281" s="42">
        <f t="shared" si="38"/>
        <v>2044</v>
      </c>
      <c r="B281" s="63">
        <f t="shared" si="39"/>
        <v>52628</v>
      </c>
      <c r="C281" s="67">
        <v>45.98</v>
      </c>
      <c r="D281" s="68">
        <v>44.54</v>
      </c>
      <c r="E281" s="68">
        <v>43.49</v>
      </c>
      <c r="F281" s="68">
        <v>41.86</v>
      </c>
      <c r="G281" s="68">
        <v>43.92</v>
      </c>
      <c r="H281" s="68">
        <v>42.28</v>
      </c>
      <c r="I281" s="68">
        <v>46.12</v>
      </c>
      <c r="J281" s="68">
        <v>41.86</v>
      </c>
      <c r="K281" s="68">
        <v>46.19</v>
      </c>
      <c r="L281" s="68">
        <v>41.86</v>
      </c>
      <c r="M281" s="68">
        <v>44.78</v>
      </c>
      <c r="N281" s="75">
        <v>40.49</v>
      </c>
      <c r="P281" s="67">
        <v>125.483</v>
      </c>
      <c r="Q281" s="68">
        <v>125.483</v>
      </c>
      <c r="R281" s="68">
        <v>149.32900000000001</v>
      </c>
      <c r="S281" s="68">
        <v>125.483</v>
      </c>
      <c r="T281" s="68">
        <v>72.948999999999998</v>
      </c>
      <c r="U281" s="68">
        <v>87.262</v>
      </c>
      <c r="V281" s="68">
        <v>68.149000000000001</v>
      </c>
      <c r="W281" s="68">
        <v>21.698</v>
      </c>
      <c r="X281" s="68">
        <v>21.698</v>
      </c>
      <c r="Y281" s="75">
        <v>74.135999999999996</v>
      </c>
      <c r="AA281" s="67">
        <v>6.56</v>
      </c>
      <c r="AB281" s="68">
        <v>5.94</v>
      </c>
      <c r="AC281" s="68">
        <v>5.61</v>
      </c>
      <c r="AD281" s="68">
        <v>6.29</v>
      </c>
      <c r="AE281" s="68">
        <v>6.61</v>
      </c>
      <c r="AF281" s="68">
        <v>6.01</v>
      </c>
      <c r="AG281" s="68">
        <v>0.42893501587078248</v>
      </c>
      <c r="AI281" s="69">
        <f ca="1">VLOOKUP($A281,'Y2020H2 Annual_Prices-Nominal'!$A$4:$AM$33,28,0)</f>
        <v>5.123333333333334</v>
      </c>
      <c r="AK281" s="70">
        <v>0</v>
      </c>
      <c r="AL281" s="71">
        <v>0</v>
      </c>
      <c r="AM281" s="72">
        <v>0</v>
      </c>
      <c r="AN281" s="73">
        <v>0</v>
      </c>
      <c r="AO281" s="74">
        <v>0</v>
      </c>
      <c r="AP281" s="75">
        <f ca="1">VLOOKUP($A281,'Y2020H2 Annual_Prices-Nominal'!$A$4:$AM$33,33,0)</f>
        <v>0</v>
      </c>
      <c r="AR281" s="67">
        <f t="shared" si="32"/>
        <v>7.7407407407407396</v>
      </c>
      <c r="AS281" s="68">
        <f t="shared" si="33"/>
        <v>7.2362728785357744</v>
      </c>
      <c r="AT281" s="68">
        <f t="shared" si="34"/>
        <v>7.3078202995008326</v>
      </c>
      <c r="AU281" s="68">
        <f t="shared" si="35"/>
        <v>6.9773071104387281</v>
      </c>
      <c r="AV281" s="68">
        <f t="shared" si="36"/>
        <v>6.9878971255673212</v>
      </c>
      <c r="AW281" s="75">
        <f t="shared" si="37"/>
        <v>7.1192368839427669</v>
      </c>
      <c r="AY281" s="97">
        <v>293.41247171191679</v>
      </c>
      <c r="AZ281" s="75">
        <v>293.41247171191679</v>
      </c>
      <c r="BB281" s="69">
        <f ca="1">VLOOKUP($A281,'Y2020H2 Annual_Prices-Nominal'!$A$4:$AZ$33,41,0)</f>
        <v>8.4645669759743551</v>
      </c>
      <c r="BD281" s="76">
        <f>VLOOKUP($A281,GDP!$A$8:$D$42,3,0)</f>
        <v>2.3304983164670685E-2</v>
      </c>
    </row>
    <row r="282" spans="1:56" ht="15" x14ac:dyDescent="0.25">
      <c r="A282" s="42">
        <f t="shared" si="38"/>
        <v>2044</v>
      </c>
      <c r="B282" s="63">
        <f t="shared" si="39"/>
        <v>52657</v>
      </c>
      <c r="C282" s="67">
        <v>42.39</v>
      </c>
      <c r="D282" s="68">
        <v>40.99</v>
      </c>
      <c r="E282" s="68">
        <v>39.5</v>
      </c>
      <c r="F282" s="68">
        <v>37.950000000000003</v>
      </c>
      <c r="G282" s="68">
        <v>39.880000000000003</v>
      </c>
      <c r="H282" s="68">
        <v>38.33</v>
      </c>
      <c r="I282" s="68">
        <v>43.88</v>
      </c>
      <c r="J282" s="68">
        <v>39.54</v>
      </c>
      <c r="K282" s="68">
        <v>43.9</v>
      </c>
      <c r="L282" s="68">
        <v>39.54</v>
      </c>
      <c r="M282" s="68">
        <v>42.49</v>
      </c>
      <c r="N282" s="75">
        <v>38.19</v>
      </c>
      <c r="P282" s="67">
        <v>125.75700000000001</v>
      </c>
      <c r="Q282" s="68">
        <v>125.75700000000001</v>
      </c>
      <c r="R282" s="68">
        <v>149.703</v>
      </c>
      <c r="S282" s="68">
        <v>125.75700000000001</v>
      </c>
      <c r="T282" s="68">
        <v>73.063000000000002</v>
      </c>
      <c r="U282" s="68">
        <v>87.486000000000004</v>
      </c>
      <c r="V282" s="68">
        <v>68.251000000000005</v>
      </c>
      <c r="W282" s="68">
        <v>21.742999999999999</v>
      </c>
      <c r="X282" s="68">
        <v>21.742999999999999</v>
      </c>
      <c r="Y282" s="75">
        <v>74.290000000000006</v>
      </c>
      <c r="AA282" s="67">
        <v>6.28</v>
      </c>
      <c r="AB282" s="68">
        <v>5.33</v>
      </c>
      <c r="AC282" s="68">
        <v>5.09</v>
      </c>
      <c r="AD282" s="68">
        <v>5.67</v>
      </c>
      <c r="AE282" s="68">
        <v>6.27</v>
      </c>
      <c r="AF282" s="68">
        <v>5.75</v>
      </c>
      <c r="AG282" s="68">
        <v>0.42893501587078248</v>
      </c>
      <c r="AI282" s="69">
        <f ca="1">VLOOKUP($A282,'Y2020H2 Annual_Prices-Nominal'!$A$4:$AM$33,28,0)</f>
        <v>5.123333333333334</v>
      </c>
      <c r="AK282" s="70">
        <v>0</v>
      </c>
      <c r="AL282" s="71">
        <v>0</v>
      </c>
      <c r="AM282" s="72">
        <v>0</v>
      </c>
      <c r="AN282" s="73">
        <v>0</v>
      </c>
      <c r="AO282" s="74">
        <v>0</v>
      </c>
      <c r="AP282" s="75">
        <f ca="1">VLOOKUP($A282,'Y2020H2 Annual_Prices-Nominal'!$A$4:$AM$33,33,0)</f>
        <v>0</v>
      </c>
      <c r="AR282" s="67">
        <f t="shared" si="32"/>
        <v>7.9530956848030021</v>
      </c>
      <c r="AS282" s="68">
        <f t="shared" si="33"/>
        <v>6.8695652173913047</v>
      </c>
      <c r="AT282" s="68">
        <f t="shared" si="34"/>
        <v>6.9356521739130441</v>
      </c>
      <c r="AU282" s="68">
        <f t="shared" si="35"/>
        <v>6.9984051036682624</v>
      </c>
      <c r="AV282" s="68">
        <f t="shared" si="36"/>
        <v>7.0015948963317385</v>
      </c>
      <c r="AW282" s="75">
        <f t="shared" si="37"/>
        <v>7.4938271604938276</v>
      </c>
      <c r="AY282" s="97">
        <v>293.41247171191679</v>
      </c>
      <c r="AZ282" s="75">
        <v>293.41247171191679</v>
      </c>
      <c r="BB282" s="69">
        <f ca="1">VLOOKUP($A282,'Y2020H2 Annual_Prices-Nominal'!$A$4:$AZ$33,41,0)</f>
        <v>8.4645669759743551</v>
      </c>
      <c r="BD282" s="76">
        <f>VLOOKUP($A282,GDP!$A$8:$D$42,3,0)</f>
        <v>2.3304983164670685E-2</v>
      </c>
    </row>
    <row r="283" spans="1:56" ht="15" x14ac:dyDescent="0.25">
      <c r="A283" s="42">
        <f t="shared" si="38"/>
        <v>2044</v>
      </c>
      <c r="B283" s="63">
        <f t="shared" si="39"/>
        <v>52688</v>
      </c>
      <c r="C283" s="67">
        <v>39.28</v>
      </c>
      <c r="D283" s="68">
        <v>38.1</v>
      </c>
      <c r="E283" s="68">
        <v>37.840000000000003</v>
      </c>
      <c r="F283" s="68">
        <v>36.39</v>
      </c>
      <c r="G283" s="68">
        <v>38.130000000000003</v>
      </c>
      <c r="H283" s="68">
        <v>36.75</v>
      </c>
      <c r="I283" s="68">
        <v>41.82</v>
      </c>
      <c r="J283" s="68">
        <v>37.1</v>
      </c>
      <c r="K283" s="68">
        <v>41.89</v>
      </c>
      <c r="L283" s="68">
        <v>37.119999999999997</v>
      </c>
      <c r="M283" s="68">
        <v>40.450000000000003</v>
      </c>
      <c r="N283" s="75">
        <v>35.78</v>
      </c>
      <c r="P283" s="67">
        <v>126.03100000000001</v>
      </c>
      <c r="Q283" s="68">
        <v>126.03100000000001</v>
      </c>
      <c r="R283" s="68">
        <v>150.078</v>
      </c>
      <c r="S283" s="68">
        <v>126.03100000000001</v>
      </c>
      <c r="T283" s="68">
        <v>73.177999999999997</v>
      </c>
      <c r="U283" s="68">
        <v>87.71</v>
      </c>
      <c r="V283" s="68">
        <v>68.353999999999999</v>
      </c>
      <c r="W283" s="68">
        <v>21.788</v>
      </c>
      <c r="X283" s="68">
        <v>21.788</v>
      </c>
      <c r="Y283" s="75">
        <v>74.444999999999993</v>
      </c>
      <c r="AA283" s="67">
        <v>6</v>
      </c>
      <c r="AB283" s="68">
        <v>5.22</v>
      </c>
      <c r="AC283" s="68">
        <v>5.0199999999999996</v>
      </c>
      <c r="AD283" s="68">
        <v>5.48</v>
      </c>
      <c r="AE283" s="68">
        <v>5.96</v>
      </c>
      <c r="AF283" s="68">
        <v>5.48</v>
      </c>
      <c r="AG283" s="68">
        <v>0.42893501587078248</v>
      </c>
      <c r="AI283" s="69">
        <f ca="1">VLOOKUP($A283,'Y2020H2 Annual_Prices-Nominal'!$A$4:$AM$33,28,0)</f>
        <v>5.123333333333334</v>
      </c>
      <c r="AK283" s="70">
        <v>0</v>
      </c>
      <c r="AL283" s="71">
        <v>0</v>
      </c>
      <c r="AM283" s="72">
        <v>0</v>
      </c>
      <c r="AN283" s="73">
        <v>0</v>
      </c>
      <c r="AO283" s="74">
        <v>0</v>
      </c>
      <c r="AP283" s="75">
        <f ca="1">VLOOKUP($A283,'Y2020H2 Annual_Prices-Nominal'!$A$4:$AM$33,33,0)</f>
        <v>0</v>
      </c>
      <c r="AR283" s="67">
        <f t="shared" si="32"/>
        <v>7.5249042145593874</v>
      </c>
      <c r="AS283" s="68">
        <f t="shared" si="33"/>
        <v>6.9051094890510951</v>
      </c>
      <c r="AT283" s="68">
        <f t="shared" si="34"/>
        <v>6.9580291970802923</v>
      </c>
      <c r="AU283" s="68">
        <f t="shared" si="35"/>
        <v>7.0167785234899327</v>
      </c>
      <c r="AV283" s="68">
        <f t="shared" si="36"/>
        <v>7.0285234899328861</v>
      </c>
      <c r="AW283" s="75">
        <f t="shared" si="37"/>
        <v>7.3813868613138682</v>
      </c>
      <c r="AY283" s="97">
        <v>293.41247171191679</v>
      </c>
      <c r="AZ283" s="75">
        <v>293.41247171191679</v>
      </c>
      <c r="BB283" s="69">
        <f ca="1">VLOOKUP($A283,'Y2020H2 Annual_Prices-Nominal'!$A$4:$AZ$33,41,0)</f>
        <v>8.4645669759743551</v>
      </c>
      <c r="BD283" s="76">
        <f>VLOOKUP($A283,GDP!$A$8:$D$42,3,0)</f>
        <v>2.3304983164670685E-2</v>
      </c>
    </row>
    <row r="284" spans="1:56" ht="15" x14ac:dyDescent="0.25">
      <c r="A284" s="42">
        <f t="shared" si="38"/>
        <v>2044</v>
      </c>
      <c r="B284" s="63">
        <f t="shared" si="39"/>
        <v>52718</v>
      </c>
      <c r="C284" s="67">
        <v>40.270000000000003</v>
      </c>
      <c r="D284" s="68">
        <v>37.69</v>
      </c>
      <c r="E284" s="68">
        <v>40.81</v>
      </c>
      <c r="F284" s="68">
        <v>37.82</v>
      </c>
      <c r="G284" s="68">
        <v>41.09</v>
      </c>
      <c r="H284" s="68">
        <v>38.159999999999997</v>
      </c>
      <c r="I284" s="68">
        <v>46.51</v>
      </c>
      <c r="J284" s="68">
        <v>39.83</v>
      </c>
      <c r="K284" s="68">
        <v>47.41</v>
      </c>
      <c r="L284" s="68">
        <v>40.520000000000003</v>
      </c>
      <c r="M284" s="68">
        <v>46.65</v>
      </c>
      <c r="N284" s="75">
        <v>39.299999999999997</v>
      </c>
      <c r="P284" s="67">
        <v>126.306</v>
      </c>
      <c r="Q284" s="68">
        <v>126.306</v>
      </c>
      <c r="R284" s="68">
        <v>150.45400000000001</v>
      </c>
      <c r="S284" s="68">
        <v>126.306</v>
      </c>
      <c r="T284" s="68">
        <v>73.293000000000006</v>
      </c>
      <c r="U284" s="68">
        <v>87.935000000000002</v>
      </c>
      <c r="V284" s="68">
        <v>68.456999999999994</v>
      </c>
      <c r="W284" s="68">
        <v>21.832999999999998</v>
      </c>
      <c r="X284" s="68">
        <v>21.832999999999998</v>
      </c>
      <c r="Y284" s="75">
        <v>74.599999999999994</v>
      </c>
      <c r="AA284" s="67">
        <v>5.91</v>
      </c>
      <c r="AB284" s="68">
        <v>5.0599999999999996</v>
      </c>
      <c r="AC284" s="68">
        <v>4.8499999999999996</v>
      </c>
      <c r="AD284" s="68">
        <v>5.32</v>
      </c>
      <c r="AE284" s="68">
        <v>5.89</v>
      </c>
      <c r="AF284" s="68">
        <v>5.26</v>
      </c>
      <c r="AG284" s="68">
        <v>0.42893501587078248</v>
      </c>
      <c r="AI284" s="69">
        <f ca="1">VLOOKUP($A284,'Y2020H2 Annual_Prices-Nominal'!$A$4:$AM$33,28,0)</f>
        <v>5.123333333333334</v>
      </c>
      <c r="AK284" s="70">
        <v>0</v>
      </c>
      <c r="AL284" s="71">
        <v>0</v>
      </c>
      <c r="AM284" s="72">
        <v>0</v>
      </c>
      <c r="AN284" s="73">
        <v>0</v>
      </c>
      <c r="AO284" s="74">
        <v>0</v>
      </c>
      <c r="AP284" s="75">
        <f ca="1">VLOOKUP($A284,'Y2020H2 Annual_Prices-Nominal'!$A$4:$AM$33,33,0)</f>
        <v>0</v>
      </c>
      <c r="AR284" s="67">
        <f t="shared" si="32"/>
        <v>7.9584980237154159</v>
      </c>
      <c r="AS284" s="68">
        <f t="shared" si="33"/>
        <v>7.7585551330798488</v>
      </c>
      <c r="AT284" s="68">
        <f t="shared" si="34"/>
        <v>7.8117870722433471</v>
      </c>
      <c r="AU284" s="68">
        <f t="shared" si="35"/>
        <v>7.8964346349745336</v>
      </c>
      <c r="AV284" s="68">
        <f t="shared" si="36"/>
        <v>8.0492359932088284</v>
      </c>
      <c r="AW284" s="75">
        <f t="shared" si="37"/>
        <v>8.768796992481203</v>
      </c>
      <c r="AY284" s="97">
        <v>293.41247171191679</v>
      </c>
      <c r="AZ284" s="75">
        <v>293.41247171191679</v>
      </c>
      <c r="BB284" s="69">
        <f ca="1">VLOOKUP($A284,'Y2020H2 Annual_Prices-Nominal'!$A$4:$AZ$33,41,0)</f>
        <v>8.4645669759743551</v>
      </c>
      <c r="BD284" s="76">
        <f>VLOOKUP($A284,GDP!$A$8:$D$42,3,0)</f>
        <v>2.3304983164670685E-2</v>
      </c>
    </row>
    <row r="285" spans="1:56" ht="15" x14ac:dyDescent="0.25">
      <c r="A285" s="42">
        <f t="shared" si="38"/>
        <v>2044</v>
      </c>
      <c r="B285" s="63">
        <f t="shared" si="39"/>
        <v>52749</v>
      </c>
      <c r="C285" s="67">
        <v>46.02</v>
      </c>
      <c r="D285" s="68">
        <v>39.35</v>
      </c>
      <c r="E285" s="68">
        <v>47.62</v>
      </c>
      <c r="F285" s="68">
        <v>40.409999999999997</v>
      </c>
      <c r="G285" s="68">
        <v>48.49</v>
      </c>
      <c r="H285" s="68">
        <v>41.06</v>
      </c>
      <c r="I285" s="68">
        <v>53.24</v>
      </c>
      <c r="J285" s="68">
        <v>43.1</v>
      </c>
      <c r="K285" s="68">
        <v>54.37</v>
      </c>
      <c r="L285" s="68">
        <v>43.72</v>
      </c>
      <c r="M285" s="68">
        <v>53.57</v>
      </c>
      <c r="N285" s="75">
        <v>42.39</v>
      </c>
      <c r="P285" s="67">
        <v>126.581986462478</v>
      </c>
      <c r="Q285" s="68">
        <v>126.581986462478</v>
      </c>
      <c r="R285" s="68">
        <v>150.830841478282</v>
      </c>
      <c r="S285" s="68">
        <v>126.581986462478</v>
      </c>
      <c r="T285" s="68">
        <v>73.407226024988105</v>
      </c>
      <c r="U285" s="68">
        <v>88.159753607634201</v>
      </c>
      <c r="V285" s="68">
        <v>68.559709775916204</v>
      </c>
      <c r="W285" s="68">
        <v>21.878630508651401</v>
      </c>
      <c r="X285" s="68">
        <v>21.878630508651401</v>
      </c>
      <c r="Y285" s="75">
        <v>74.755650633358599</v>
      </c>
      <c r="AA285" s="67">
        <v>5.92</v>
      </c>
      <c r="AB285" s="68">
        <v>4.93</v>
      </c>
      <c r="AC285" s="68">
        <v>4.7300000000000004</v>
      </c>
      <c r="AD285" s="68">
        <v>5.19</v>
      </c>
      <c r="AE285" s="68">
        <v>5.93</v>
      </c>
      <c r="AF285" s="68">
        <v>5.24</v>
      </c>
      <c r="AG285" s="68">
        <v>0.42893501587078248</v>
      </c>
      <c r="AI285" s="69">
        <f ca="1">VLOOKUP($A285,'Y2020H2 Annual_Prices-Nominal'!$A$4:$AM$33,28,0)</f>
        <v>5.123333333333334</v>
      </c>
      <c r="AK285" s="70">
        <v>0</v>
      </c>
      <c r="AL285" s="71">
        <v>0</v>
      </c>
      <c r="AM285" s="72">
        <v>0</v>
      </c>
      <c r="AN285" s="73">
        <v>0</v>
      </c>
      <c r="AO285" s="74">
        <v>0</v>
      </c>
      <c r="AP285" s="75">
        <f ca="1">VLOOKUP($A285,'Y2020H2 Annual_Prices-Nominal'!$A$4:$AM$33,33,0)</f>
        <v>0</v>
      </c>
      <c r="AR285" s="67">
        <f t="shared" si="32"/>
        <v>9.3346855983772823</v>
      </c>
      <c r="AS285" s="68">
        <f t="shared" si="33"/>
        <v>9.0877862595419838</v>
      </c>
      <c r="AT285" s="68">
        <f t="shared" si="34"/>
        <v>9.2538167938931295</v>
      </c>
      <c r="AU285" s="68">
        <f t="shared" si="35"/>
        <v>8.9780775716694787</v>
      </c>
      <c r="AV285" s="68">
        <f t="shared" si="36"/>
        <v>9.1686340640809441</v>
      </c>
      <c r="AW285" s="75">
        <f t="shared" si="37"/>
        <v>10.321772639691714</v>
      </c>
      <c r="AY285" s="97">
        <v>293.41247171191679</v>
      </c>
      <c r="AZ285" s="75">
        <v>293.41247171191679</v>
      </c>
      <c r="BB285" s="69">
        <f ca="1">VLOOKUP($A285,'Y2020H2 Annual_Prices-Nominal'!$A$4:$AZ$33,41,0)</f>
        <v>8.4645669759743551</v>
      </c>
      <c r="BD285" s="76">
        <f>VLOOKUP($A285,GDP!$A$8:$D$42,3,0)</f>
        <v>2.3304983164670685E-2</v>
      </c>
    </row>
    <row r="286" spans="1:56" ht="15" x14ac:dyDescent="0.25">
      <c r="A286" s="42">
        <f t="shared" si="38"/>
        <v>2044</v>
      </c>
      <c r="B286" s="63">
        <f t="shared" si="39"/>
        <v>52779</v>
      </c>
      <c r="C286" s="67">
        <v>56.32</v>
      </c>
      <c r="D286" s="68">
        <v>44.4</v>
      </c>
      <c r="E286" s="68">
        <v>57.64</v>
      </c>
      <c r="F286" s="68">
        <v>48.24</v>
      </c>
      <c r="G286" s="68">
        <v>58.51</v>
      </c>
      <c r="H286" s="68">
        <v>48.72</v>
      </c>
      <c r="I286" s="68">
        <v>61.1</v>
      </c>
      <c r="J286" s="68">
        <v>47.27</v>
      </c>
      <c r="K286" s="68">
        <v>61.37</v>
      </c>
      <c r="L286" s="68">
        <v>47.74</v>
      </c>
      <c r="M286" s="68">
        <v>62.2</v>
      </c>
      <c r="N286" s="75">
        <v>47.16</v>
      </c>
      <c r="P286" s="67">
        <v>126.922</v>
      </c>
      <c r="Q286" s="68">
        <v>126.922</v>
      </c>
      <c r="R286" s="68">
        <v>151.23500000000001</v>
      </c>
      <c r="S286" s="68">
        <v>126.922</v>
      </c>
      <c r="T286" s="68">
        <v>73.506</v>
      </c>
      <c r="U286" s="68">
        <v>88.378</v>
      </c>
      <c r="V286" s="68">
        <v>68.688000000000002</v>
      </c>
      <c r="W286" s="68">
        <v>21.923999999999999</v>
      </c>
      <c r="X286" s="68">
        <v>21.923999999999999</v>
      </c>
      <c r="Y286" s="75">
        <v>74.918999999999997</v>
      </c>
      <c r="AA286" s="67">
        <v>6.04</v>
      </c>
      <c r="AB286" s="68">
        <v>5.2</v>
      </c>
      <c r="AC286" s="68">
        <v>4.9800000000000004</v>
      </c>
      <c r="AD286" s="68">
        <v>5.47</v>
      </c>
      <c r="AE286" s="68">
        <v>6.1</v>
      </c>
      <c r="AF286" s="68">
        <v>5.42</v>
      </c>
      <c r="AG286" s="68">
        <v>0.42893501587078248</v>
      </c>
      <c r="AI286" s="69">
        <f ca="1">VLOOKUP($A286,'Y2020H2 Annual_Prices-Nominal'!$A$4:$AM$33,28,0)</f>
        <v>5.123333333333334</v>
      </c>
      <c r="AK286" s="70">
        <v>0</v>
      </c>
      <c r="AL286" s="71">
        <v>0</v>
      </c>
      <c r="AM286" s="72">
        <v>0</v>
      </c>
      <c r="AN286" s="73">
        <v>0</v>
      </c>
      <c r="AO286" s="74">
        <v>0</v>
      </c>
      <c r="AP286" s="75">
        <f ca="1">VLOOKUP($A286,'Y2020H2 Annual_Prices-Nominal'!$A$4:$AM$33,33,0)</f>
        <v>0</v>
      </c>
      <c r="AR286" s="67">
        <f t="shared" si="32"/>
        <v>10.83076923076923</v>
      </c>
      <c r="AS286" s="68">
        <f t="shared" si="33"/>
        <v>10.634686346863468</v>
      </c>
      <c r="AT286" s="68">
        <f t="shared" si="34"/>
        <v>10.79520295202952</v>
      </c>
      <c r="AU286" s="68">
        <f t="shared" si="35"/>
        <v>10.016393442622952</v>
      </c>
      <c r="AV286" s="68">
        <f t="shared" si="36"/>
        <v>10.060655737704918</v>
      </c>
      <c r="AW286" s="75">
        <f t="shared" si="37"/>
        <v>11.371115173674589</v>
      </c>
      <c r="AY286" s="97">
        <v>293.41247171191679</v>
      </c>
      <c r="AZ286" s="75">
        <v>293.41247171191679</v>
      </c>
      <c r="BB286" s="69">
        <f ca="1">VLOOKUP($A286,'Y2020H2 Annual_Prices-Nominal'!$A$4:$AZ$33,41,0)</f>
        <v>8.4645669759743551</v>
      </c>
      <c r="BD286" s="76">
        <f>VLOOKUP($A286,GDP!$A$8:$D$42,3,0)</f>
        <v>2.3304983164670685E-2</v>
      </c>
    </row>
    <row r="287" spans="1:56" ht="15" x14ac:dyDescent="0.25">
      <c r="A287" s="42">
        <f t="shared" si="38"/>
        <v>2044</v>
      </c>
      <c r="B287" s="63">
        <f t="shared" si="39"/>
        <v>52810</v>
      </c>
      <c r="C287" s="67">
        <v>51.35</v>
      </c>
      <c r="D287" s="68">
        <v>40.880000000000003</v>
      </c>
      <c r="E287" s="68">
        <v>54.13</v>
      </c>
      <c r="F287" s="68">
        <v>43.95</v>
      </c>
      <c r="G287" s="68">
        <v>54.44</v>
      </c>
      <c r="H287" s="68">
        <v>44.19</v>
      </c>
      <c r="I287" s="68">
        <v>73.91</v>
      </c>
      <c r="J287" s="68">
        <v>46.89</v>
      </c>
      <c r="K287" s="68">
        <v>74.819999999999993</v>
      </c>
      <c r="L287" s="68">
        <v>48.1</v>
      </c>
      <c r="M287" s="68">
        <v>75.06</v>
      </c>
      <c r="N287" s="75">
        <v>47.05</v>
      </c>
      <c r="P287" s="67">
        <v>127.26300000000001</v>
      </c>
      <c r="Q287" s="68">
        <v>127.26300000000001</v>
      </c>
      <c r="R287" s="68">
        <v>151.64099999999999</v>
      </c>
      <c r="S287" s="68">
        <v>127.26300000000001</v>
      </c>
      <c r="T287" s="68">
        <v>73.605000000000004</v>
      </c>
      <c r="U287" s="68">
        <v>88.596999999999994</v>
      </c>
      <c r="V287" s="68">
        <v>68.816999999999993</v>
      </c>
      <c r="W287" s="68">
        <v>21.969000000000001</v>
      </c>
      <c r="X287" s="68">
        <v>21.969000000000001</v>
      </c>
      <c r="Y287" s="75">
        <v>75.081999999999994</v>
      </c>
      <c r="AA287" s="67">
        <v>6.02</v>
      </c>
      <c r="AB287" s="68">
        <v>5.0999999999999996</v>
      </c>
      <c r="AC287" s="68">
        <v>4.88</v>
      </c>
      <c r="AD287" s="68">
        <v>5.36</v>
      </c>
      <c r="AE287" s="68">
        <v>6.07</v>
      </c>
      <c r="AF287" s="68">
        <v>5.47</v>
      </c>
      <c r="AG287" s="68">
        <v>0.42893501587078248</v>
      </c>
      <c r="AI287" s="69">
        <f ca="1">VLOOKUP($A287,'Y2020H2 Annual_Prices-Nominal'!$A$4:$AM$33,28,0)</f>
        <v>5.123333333333334</v>
      </c>
      <c r="AK287" s="70">
        <v>0</v>
      </c>
      <c r="AL287" s="71">
        <v>0</v>
      </c>
      <c r="AM287" s="72">
        <v>0</v>
      </c>
      <c r="AN287" s="73">
        <v>0</v>
      </c>
      <c r="AO287" s="74">
        <v>0</v>
      </c>
      <c r="AP287" s="75">
        <f ca="1">VLOOKUP($A287,'Y2020H2 Annual_Prices-Nominal'!$A$4:$AM$33,33,0)</f>
        <v>0</v>
      </c>
      <c r="AR287" s="67">
        <f t="shared" si="32"/>
        <v>10.068627450980394</v>
      </c>
      <c r="AS287" s="68">
        <f t="shared" si="33"/>
        <v>9.8957952468007324</v>
      </c>
      <c r="AT287" s="68">
        <f t="shared" si="34"/>
        <v>9.9524680073126142</v>
      </c>
      <c r="AU287" s="68">
        <f t="shared" si="35"/>
        <v>12.176276771004941</v>
      </c>
      <c r="AV287" s="68">
        <f t="shared" si="36"/>
        <v>12.326194398682041</v>
      </c>
      <c r="AW287" s="75">
        <f t="shared" si="37"/>
        <v>14.003731343283581</v>
      </c>
      <c r="AY287" s="97">
        <v>293.41247171191679</v>
      </c>
      <c r="AZ287" s="75">
        <v>293.41247171191679</v>
      </c>
      <c r="BB287" s="69">
        <f ca="1">VLOOKUP($A287,'Y2020H2 Annual_Prices-Nominal'!$A$4:$AZ$33,41,0)</f>
        <v>8.4645669759743551</v>
      </c>
      <c r="BD287" s="76">
        <f>VLOOKUP($A287,GDP!$A$8:$D$42,3,0)</f>
        <v>2.3304983164670685E-2</v>
      </c>
    </row>
    <row r="288" spans="1:56" ht="15" x14ac:dyDescent="0.25">
      <c r="A288" s="42">
        <f t="shared" si="38"/>
        <v>2044</v>
      </c>
      <c r="B288" s="63">
        <f t="shared" si="39"/>
        <v>52841</v>
      </c>
      <c r="C288" s="67">
        <v>41.43</v>
      </c>
      <c r="D288" s="68">
        <v>37.57</v>
      </c>
      <c r="E288" s="68">
        <v>44.12</v>
      </c>
      <c r="F288" s="68">
        <v>40.590000000000003</v>
      </c>
      <c r="G288" s="68">
        <v>44.44</v>
      </c>
      <c r="H288" s="68">
        <v>40.74</v>
      </c>
      <c r="I288" s="68">
        <v>49.6</v>
      </c>
      <c r="J288" s="68">
        <v>42.01</v>
      </c>
      <c r="K288" s="68">
        <v>50.98</v>
      </c>
      <c r="L288" s="68">
        <v>43.39</v>
      </c>
      <c r="M288" s="68">
        <v>50.76</v>
      </c>
      <c r="N288" s="75">
        <v>42.7</v>
      </c>
      <c r="P288" s="67">
        <v>127.605</v>
      </c>
      <c r="Q288" s="68">
        <v>127.605</v>
      </c>
      <c r="R288" s="68">
        <v>152.048</v>
      </c>
      <c r="S288" s="68">
        <v>127.605</v>
      </c>
      <c r="T288" s="68">
        <v>73.703999999999994</v>
      </c>
      <c r="U288" s="68">
        <v>88.816999999999993</v>
      </c>
      <c r="V288" s="68">
        <v>68.945999999999998</v>
      </c>
      <c r="W288" s="68">
        <v>22.013999999999999</v>
      </c>
      <c r="X288" s="68">
        <v>22.013999999999999</v>
      </c>
      <c r="Y288" s="75">
        <v>75.245999999999995</v>
      </c>
      <c r="AA288" s="67">
        <v>5.95</v>
      </c>
      <c r="AB288" s="68">
        <v>4.8099999999999996</v>
      </c>
      <c r="AC288" s="68">
        <v>4.62</v>
      </c>
      <c r="AD288" s="68">
        <v>5.07</v>
      </c>
      <c r="AE288" s="68">
        <v>5.97</v>
      </c>
      <c r="AF288" s="68">
        <v>5.33</v>
      </c>
      <c r="AG288" s="68">
        <v>0.42893501587078248</v>
      </c>
      <c r="AI288" s="69">
        <f ca="1">VLOOKUP($A288,'Y2020H2 Annual_Prices-Nominal'!$A$4:$AM$33,28,0)</f>
        <v>5.123333333333334</v>
      </c>
      <c r="AK288" s="70">
        <v>0</v>
      </c>
      <c r="AL288" s="71">
        <v>0</v>
      </c>
      <c r="AM288" s="72">
        <v>0</v>
      </c>
      <c r="AN288" s="73">
        <v>0</v>
      </c>
      <c r="AO288" s="74">
        <v>0</v>
      </c>
      <c r="AP288" s="75">
        <f ca="1">VLOOKUP($A288,'Y2020H2 Annual_Prices-Nominal'!$A$4:$AM$33,33,0)</f>
        <v>0</v>
      </c>
      <c r="AR288" s="67">
        <f t="shared" si="32"/>
        <v>8.6133056133056147</v>
      </c>
      <c r="AS288" s="68">
        <f t="shared" si="33"/>
        <v>8.2776735459662287</v>
      </c>
      <c r="AT288" s="68">
        <f t="shared" si="34"/>
        <v>8.3377110694183862</v>
      </c>
      <c r="AU288" s="68">
        <f t="shared" si="35"/>
        <v>8.3082077051926309</v>
      </c>
      <c r="AV288" s="68">
        <f t="shared" si="36"/>
        <v>8.5393634840871027</v>
      </c>
      <c r="AW288" s="75">
        <f t="shared" si="37"/>
        <v>10.011834319526626</v>
      </c>
      <c r="AY288" s="97">
        <v>293.41247171191679</v>
      </c>
      <c r="AZ288" s="75">
        <v>293.41247171191679</v>
      </c>
      <c r="BB288" s="69">
        <f ca="1">VLOOKUP($A288,'Y2020H2 Annual_Prices-Nominal'!$A$4:$AZ$33,41,0)</f>
        <v>8.4645669759743551</v>
      </c>
      <c r="BD288" s="76">
        <f>VLOOKUP($A288,GDP!$A$8:$D$42,3,0)</f>
        <v>2.3304983164670685E-2</v>
      </c>
    </row>
    <row r="289" spans="1:56" ht="15" x14ac:dyDescent="0.25">
      <c r="A289" s="42">
        <f t="shared" si="38"/>
        <v>2044</v>
      </c>
      <c r="B289" s="63">
        <f t="shared" si="39"/>
        <v>52871</v>
      </c>
      <c r="C289" s="67">
        <v>39.06</v>
      </c>
      <c r="D289" s="68">
        <v>37.51</v>
      </c>
      <c r="E289" s="68">
        <v>38.880000000000003</v>
      </c>
      <c r="F289" s="68">
        <v>37.299999999999997</v>
      </c>
      <c r="G289" s="68">
        <v>39.21</v>
      </c>
      <c r="H289" s="68">
        <v>37.659999999999997</v>
      </c>
      <c r="I289" s="68">
        <v>43.12</v>
      </c>
      <c r="J289" s="68">
        <v>38.380000000000003</v>
      </c>
      <c r="K289" s="68">
        <v>43.47</v>
      </c>
      <c r="L289" s="68">
        <v>38.479999999999997</v>
      </c>
      <c r="M289" s="68">
        <v>42.09</v>
      </c>
      <c r="N289" s="75">
        <v>37.14</v>
      </c>
      <c r="P289" s="67">
        <v>127.94799999999999</v>
      </c>
      <c r="Q289" s="68">
        <v>127.94799999999999</v>
      </c>
      <c r="R289" s="68">
        <v>152.45599999999999</v>
      </c>
      <c r="S289" s="68">
        <v>127.94799999999999</v>
      </c>
      <c r="T289" s="68">
        <v>73.802999999999997</v>
      </c>
      <c r="U289" s="68">
        <v>89.037000000000006</v>
      </c>
      <c r="V289" s="68">
        <v>69.075000000000003</v>
      </c>
      <c r="W289" s="68">
        <v>22.06</v>
      </c>
      <c r="X289" s="68">
        <v>22.06</v>
      </c>
      <c r="Y289" s="75">
        <v>75.41</v>
      </c>
      <c r="AA289" s="67">
        <v>6.02</v>
      </c>
      <c r="AB289" s="68">
        <v>5.04</v>
      </c>
      <c r="AC289" s="68">
        <v>4.84</v>
      </c>
      <c r="AD289" s="68">
        <v>5.3</v>
      </c>
      <c r="AE289" s="68">
        <v>6.04</v>
      </c>
      <c r="AF289" s="68">
        <v>5.42</v>
      </c>
      <c r="AG289" s="68">
        <v>0.42893501587078248</v>
      </c>
      <c r="AI289" s="69">
        <f ca="1">VLOOKUP($A289,'Y2020H2 Annual_Prices-Nominal'!$A$4:$AM$33,28,0)</f>
        <v>5.123333333333334</v>
      </c>
      <c r="AK289" s="70">
        <v>0</v>
      </c>
      <c r="AL289" s="71">
        <v>0</v>
      </c>
      <c r="AM289" s="72">
        <v>0</v>
      </c>
      <c r="AN289" s="73">
        <v>0</v>
      </c>
      <c r="AO289" s="74">
        <v>0</v>
      </c>
      <c r="AP289" s="75">
        <f ca="1">VLOOKUP($A289,'Y2020H2 Annual_Prices-Nominal'!$A$4:$AM$33,33,0)</f>
        <v>0</v>
      </c>
      <c r="AR289" s="67">
        <f t="shared" si="32"/>
        <v>7.75</v>
      </c>
      <c r="AS289" s="68">
        <f t="shared" si="33"/>
        <v>7.1734317343173437</v>
      </c>
      <c r="AT289" s="68">
        <f t="shared" si="34"/>
        <v>7.2343173431734318</v>
      </c>
      <c r="AU289" s="68">
        <f t="shared" si="35"/>
        <v>7.1390728476821188</v>
      </c>
      <c r="AV289" s="68">
        <f t="shared" si="36"/>
        <v>7.1970198675496686</v>
      </c>
      <c r="AW289" s="75">
        <f t="shared" si="37"/>
        <v>7.9415094339622652</v>
      </c>
      <c r="AY289" s="97">
        <v>293.41247171191679</v>
      </c>
      <c r="AZ289" s="75">
        <v>293.41247171191679</v>
      </c>
      <c r="BB289" s="69">
        <f ca="1">VLOOKUP($A289,'Y2020H2 Annual_Prices-Nominal'!$A$4:$AZ$33,41,0)</f>
        <v>8.4645669759743551</v>
      </c>
      <c r="BD289" s="76">
        <f>VLOOKUP($A289,GDP!$A$8:$D$42,3,0)</f>
        <v>2.3304983164670685E-2</v>
      </c>
    </row>
    <row r="290" spans="1:56" ht="15" x14ac:dyDescent="0.25">
      <c r="A290" s="42">
        <f t="shared" si="38"/>
        <v>2044</v>
      </c>
      <c r="B290" s="63">
        <f t="shared" si="39"/>
        <v>52902</v>
      </c>
      <c r="C290" s="67">
        <v>42.95</v>
      </c>
      <c r="D290" s="68">
        <v>41.59</v>
      </c>
      <c r="E290" s="68">
        <v>42.53</v>
      </c>
      <c r="F290" s="68">
        <v>40.15</v>
      </c>
      <c r="G290" s="68">
        <v>42.96</v>
      </c>
      <c r="H290" s="68">
        <v>40.549999999999997</v>
      </c>
      <c r="I290" s="68">
        <v>45.1</v>
      </c>
      <c r="J290" s="68">
        <v>41.37</v>
      </c>
      <c r="K290" s="68">
        <v>45.72</v>
      </c>
      <c r="L290" s="68">
        <v>41.63</v>
      </c>
      <c r="M290" s="68">
        <v>44.95</v>
      </c>
      <c r="N290" s="75">
        <v>40.4</v>
      </c>
      <c r="P290" s="67">
        <v>128.292</v>
      </c>
      <c r="Q290" s="68">
        <v>128.292</v>
      </c>
      <c r="R290" s="68">
        <v>152.86500000000001</v>
      </c>
      <c r="S290" s="68">
        <v>128.292</v>
      </c>
      <c r="T290" s="68">
        <v>73.903000000000006</v>
      </c>
      <c r="U290" s="68">
        <v>89.257999999999996</v>
      </c>
      <c r="V290" s="68">
        <v>69.203999999999994</v>
      </c>
      <c r="W290" s="68">
        <v>22.106000000000002</v>
      </c>
      <c r="X290" s="68">
        <v>22.106000000000002</v>
      </c>
      <c r="Y290" s="75">
        <v>75.573999999999998</v>
      </c>
      <c r="AA290" s="67">
        <v>6.29</v>
      </c>
      <c r="AB290" s="68">
        <v>5.61</v>
      </c>
      <c r="AC290" s="68">
        <v>5.36</v>
      </c>
      <c r="AD290" s="68">
        <v>5.96</v>
      </c>
      <c r="AE290" s="68">
        <v>6.28</v>
      </c>
      <c r="AF290" s="68">
        <v>5.78</v>
      </c>
      <c r="AG290" s="68">
        <v>0.42893501587078248</v>
      </c>
      <c r="AI290" s="69">
        <f ca="1">VLOOKUP($A290,'Y2020H2 Annual_Prices-Nominal'!$A$4:$AM$33,28,0)</f>
        <v>5.123333333333334</v>
      </c>
      <c r="AK290" s="70">
        <v>0</v>
      </c>
      <c r="AL290" s="71">
        <v>0</v>
      </c>
      <c r="AM290" s="72">
        <v>0</v>
      </c>
      <c r="AN290" s="73">
        <v>0</v>
      </c>
      <c r="AO290" s="74">
        <v>0</v>
      </c>
      <c r="AP290" s="75">
        <f ca="1">VLOOKUP($A290,'Y2020H2 Annual_Prices-Nominal'!$A$4:$AM$33,33,0)</f>
        <v>0</v>
      </c>
      <c r="AR290" s="67">
        <f t="shared" si="32"/>
        <v>7.6559714795008915</v>
      </c>
      <c r="AS290" s="68">
        <f t="shared" si="33"/>
        <v>7.3581314878892732</v>
      </c>
      <c r="AT290" s="68">
        <f t="shared" si="34"/>
        <v>7.4325259515570936</v>
      </c>
      <c r="AU290" s="68">
        <f t="shared" si="35"/>
        <v>7.1815286624203818</v>
      </c>
      <c r="AV290" s="68">
        <f t="shared" si="36"/>
        <v>7.2802547770700636</v>
      </c>
      <c r="AW290" s="75">
        <f t="shared" si="37"/>
        <v>7.5419463087248326</v>
      </c>
      <c r="AY290" s="97">
        <v>293.41247171191679</v>
      </c>
      <c r="AZ290" s="75">
        <v>293.41247171191679</v>
      </c>
      <c r="BB290" s="69">
        <f ca="1">VLOOKUP($A290,'Y2020H2 Annual_Prices-Nominal'!$A$4:$AZ$33,41,0)</f>
        <v>8.4645669759743551</v>
      </c>
      <c r="BD290" s="76">
        <f>VLOOKUP($A290,GDP!$A$8:$D$42,3,0)</f>
        <v>2.3304983164670685E-2</v>
      </c>
    </row>
    <row r="291" spans="1:56" ht="15.75" thickBot="1" x14ac:dyDescent="0.3">
      <c r="A291" s="42">
        <f t="shared" si="38"/>
        <v>2044</v>
      </c>
      <c r="B291" s="63">
        <f t="shared" si="39"/>
        <v>52932</v>
      </c>
      <c r="C291" s="67">
        <v>46.97</v>
      </c>
      <c r="D291" s="68">
        <v>44.17</v>
      </c>
      <c r="E291" s="68">
        <v>46</v>
      </c>
      <c r="F291" s="68">
        <v>42.63</v>
      </c>
      <c r="G291" s="68">
        <v>46.23</v>
      </c>
      <c r="H291" s="68">
        <v>43.02</v>
      </c>
      <c r="I291" s="68">
        <v>46.35</v>
      </c>
      <c r="J291" s="68">
        <v>43.99</v>
      </c>
      <c r="K291" s="68">
        <v>47.12</v>
      </c>
      <c r="L291" s="68">
        <v>44.61</v>
      </c>
      <c r="M291" s="68">
        <v>46.38</v>
      </c>
      <c r="N291" s="75">
        <v>43.62</v>
      </c>
      <c r="P291" s="67">
        <v>128.637</v>
      </c>
      <c r="Q291" s="68">
        <v>128.637</v>
      </c>
      <c r="R291" s="68">
        <v>153.27500000000001</v>
      </c>
      <c r="S291" s="68">
        <v>128.637</v>
      </c>
      <c r="T291" s="68">
        <v>74.003</v>
      </c>
      <c r="U291" s="68">
        <v>89.478999999999999</v>
      </c>
      <c r="V291" s="68">
        <v>69.334000000000003</v>
      </c>
      <c r="W291" s="68">
        <v>22.152000000000001</v>
      </c>
      <c r="X291" s="68">
        <v>22.152000000000001</v>
      </c>
      <c r="Y291" s="75">
        <v>75.739000000000004</v>
      </c>
      <c r="AA291" s="67">
        <v>6.46</v>
      </c>
      <c r="AB291" s="68">
        <v>6.09</v>
      </c>
      <c r="AC291" s="68">
        <v>5.73</v>
      </c>
      <c r="AD291" s="68">
        <v>6.45</v>
      </c>
      <c r="AE291" s="68">
        <v>6.48</v>
      </c>
      <c r="AF291" s="68">
        <v>5.95</v>
      </c>
      <c r="AG291" s="68">
        <v>0.42893501587078248</v>
      </c>
      <c r="AI291" s="69">
        <f ca="1">VLOOKUP($A291,'Y2020H2 Annual_Prices-Nominal'!$A$4:$AM$33,28,0)</f>
        <v>5.123333333333334</v>
      </c>
      <c r="AK291" s="70">
        <v>0</v>
      </c>
      <c r="AL291" s="71">
        <v>0</v>
      </c>
      <c r="AM291" s="72">
        <v>0</v>
      </c>
      <c r="AN291" s="73">
        <v>0</v>
      </c>
      <c r="AO291" s="74">
        <v>0</v>
      </c>
      <c r="AP291" s="75">
        <f ca="1">VLOOKUP($A291,'Y2020H2 Annual_Prices-Nominal'!$A$4:$AM$33,33,0)</f>
        <v>0</v>
      </c>
      <c r="AR291" s="67">
        <f t="shared" si="32"/>
        <v>7.7126436781609193</v>
      </c>
      <c r="AS291" s="68">
        <f t="shared" si="33"/>
        <v>7.73109243697479</v>
      </c>
      <c r="AT291" s="68">
        <f t="shared" si="34"/>
        <v>7.7697478991596629</v>
      </c>
      <c r="AU291" s="68">
        <f t="shared" si="35"/>
        <v>7.1527777777777777</v>
      </c>
      <c r="AV291" s="68">
        <f t="shared" si="36"/>
        <v>7.2716049382716044</v>
      </c>
      <c r="AW291" s="75">
        <f t="shared" si="37"/>
        <v>7.1906976744186046</v>
      </c>
      <c r="AY291" s="97">
        <v>293.41247171191679</v>
      </c>
      <c r="AZ291" s="75">
        <v>293.41247171191679</v>
      </c>
      <c r="BB291" s="69">
        <f ca="1">VLOOKUP($A291,'Y2020H2 Annual_Prices-Nominal'!$A$4:$AZ$33,41,0)</f>
        <v>8.4645669759743551</v>
      </c>
      <c r="BD291" s="76">
        <f>VLOOKUP($A291,GDP!$A$8:$D$42,3,0)</f>
        <v>2.3304983164670685E-2</v>
      </c>
    </row>
    <row r="292" spans="1:56" ht="15" x14ac:dyDescent="0.25">
      <c r="A292" s="42">
        <f t="shared" si="38"/>
        <v>2045</v>
      </c>
      <c r="B292" s="63">
        <f t="shared" si="39"/>
        <v>52963</v>
      </c>
      <c r="C292" s="64">
        <v>54.21</v>
      </c>
      <c r="D292" s="65">
        <v>48.95</v>
      </c>
      <c r="E292" s="65">
        <v>51.83</v>
      </c>
      <c r="F292" s="65">
        <v>46.15</v>
      </c>
      <c r="G292" s="65">
        <v>52.29</v>
      </c>
      <c r="H292" s="65">
        <v>46.61</v>
      </c>
      <c r="I292" s="65">
        <v>48.84</v>
      </c>
      <c r="J292" s="65">
        <v>45.95</v>
      </c>
      <c r="K292" s="65">
        <v>49.39</v>
      </c>
      <c r="L292" s="65">
        <v>46.09</v>
      </c>
      <c r="M292" s="65">
        <v>48.3</v>
      </c>
      <c r="N292" s="66">
        <v>44.74</v>
      </c>
      <c r="P292" s="64">
        <v>128.983</v>
      </c>
      <c r="Q292" s="65">
        <v>128.983</v>
      </c>
      <c r="R292" s="65">
        <v>153.68600000000001</v>
      </c>
      <c r="S292" s="65">
        <v>128.983</v>
      </c>
      <c r="T292" s="65">
        <v>74.102999999999994</v>
      </c>
      <c r="U292" s="65">
        <v>89.700999999999993</v>
      </c>
      <c r="V292" s="65">
        <v>69.463999999999999</v>
      </c>
      <c r="W292" s="65">
        <v>22.198</v>
      </c>
      <c r="X292" s="65">
        <v>22.198</v>
      </c>
      <c r="Y292" s="66">
        <v>75.903999999999996</v>
      </c>
      <c r="AA292" s="67">
        <v>6.87</v>
      </c>
      <c r="AB292" s="68">
        <v>6.38</v>
      </c>
      <c r="AC292" s="68">
        <v>5.94</v>
      </c>
      <c r="AD292" s="68">
        <v>6.75</v>
      </c>
      <c r="AE292" s="68">
        <v>6.86</v>
      </c>
      <c r="AF292" s="68">
        <v>6.42</v>
      </c>
      <c r="AG292" s="68">
        <v>0.43707259381744729</v>
      </c>
      <c r="AI292" s="69">
        <f ca="1">VLOOKUP($A292,'Y2020H2 Annual_Prices-Nominal'!$A$4:$AM$33,28,0)</f>
        <v>5.2866666666666662</v>
      </c>
      <c r="AK292" s="70">
        <v>0</v>
      </c>
      <c r="AL292" s="71">
        <v>0</v>
      </c>
      <c r="AM292" s="72">
        <v>0</v>
      </c>
      <c r="AN292" s="73">
        <v>0</v>
      </c>
      <c r="AO292" s="74">
        <v>0</v>
      </c>
      <c r="AP292" s="75">
        <f ca="1">VLOOKUP($A292,'Y2020H2 Annual_Prices-Nominal'!$A$4:$AM$33,33,0)</f>
        <v>0</v>
      </c>
      <c r="AR292" s="67">
        <f t="shared" si="32"/>
        <v>8.4968652037617556</v>
      </c>
      <c r="AS292" s="68">
        <f t="shared" si="33"/>
        <v>8.0732087227414322</v>
      </c>
      <c r="AT292" s="68">
        <f t="shared" si="34"/>
        <v>8.1448598130841123</v>
      </c>
      <c r="AU292" s="68">
        <f t="shared" si="35"/>
        <v>7.1195335276967935</v>
      </c>
      <c r="AV292" s="68">
        <f t="shared" si="36"/>
        <v>7.1997084548104953</v>
      </c>
      <c r="AW292" s="75">
        <f t="shared" si="37"/>
        <v>7.155555555555555</v>
      </c>
      <c r="AY292" s="97">
        <v>298.22084028534942</v>
      </c>
      <c r="AZ292" s="75">
        <v>298.22084028534942</v>
      </c>
      <c r="BB292" s="69">
        <f ca="1">VLOOKUP($A292,'Y2020H2 Annual_Prices-Nominal'!$A$4:$AZ$33,41,0)</f>
        <v>8.506664933142785</v>
      </c>
      <c r="BD292" s="76">
        <f>VLOOKUP($A292,GDP!$A$8:$D$42,3,0)</f>
        <v>2.3627180552931771E-2</v>
      </c>
    </row>
    <row r="293" spans="1:56" ht="15" x14ac:dyDescent="0.25">
      <c r="A293" s="42">
        <f t="shared" si="38"/>
        <v>2045</v>
      </c>
      <c r="B293" s="63">
        <f t="shared" si="39"/>
        <v>52994</v>
      </c>
      <c r="C293" s="67">
        <v>47.48</v>
      </c>
      <c r="D293" s="68">
        <v>45.91</v>
      </c>
      <c r="E293" s="68">
        <v>45.44</v>
      </c>
      <c r="F293" s="68">
        <v>43.71</v>
      </c>
      <c r="G293" s="68">
        <v>45.87</v>
      </c>
      <c r="H293" s="68">
        <v>44.16</v>
      </c>
      <c r="I293" s="68">
        <v>47.92</v>
      </c>
      <c r="J293" s="68">
        <v>43.37</v>
      </c>
      <c r="K293" s="68">
        <v>47.97</v>
      </c>
      <c r="L293" s="68">
        <v>43.37</v>
      </c>
      <c r="M293" s="68">
        <v>46.52</v>
      </c>
      <c r="N293" s="75">
        <v>41.96</v>
      </c>
      <c r="P293" s="67">
        <v>129.33000000000001</v>
      </c>
      <c r="Q293" s="68">
        <v>129.33000000000001</v>
      </c>
      <c r="R293" s="68">
        <v>154.09800000000001</v>
      </c>
      <c r="S293" s="68">
        <v>129.33000000000001</v>
      </c>
      <c r="T293" s="68">
        <v>74.203000000000003</v>
      </c>
      <c r="U293" s="68">
        <v>89.923000000000002</v>
      </c>
      <c r="V293" s="68">
        <v>69.593999999999994</v>
      </c>
      <c r="W293" s="68">
        <v>22.244</v>
      </c>
      <c r="X293" s="68">
        <v>22.244</v>
      </c>
      <c r="Y293" s="75">
        <v>76.069999999999993</v>
      </c>
      <c r="AA293" s="67">
        <v>6.75</v>
      </c>
      <c r="AB293" s="68">
        <v>6.11</v>
      </c>
      <c r="AC293" s="68">
        <v>5.77</v>
      </c>
      <c r="AD293" s="68">
        <v>6.47</v>
      </c>
      <c r="AE293" s="68">
        <v>6.79</v>
      </c>
      <c r="AF293" s="68">
        <v>6.2</v>
      </c>
      <c r="AG293" s="68">
        <v>0.43707259381744729</v>
      </c>
      <c r="AI293" s="69">
        <f ca="1">VLOOKUP($A293,'Y2020H2 Annual_Prices-Nominal'!$A$4:$AM$33,28,0)</f>
        <v>5.2866666666666662</v>
      </c>
      <c r="AK293" s="70">
        <v>0</v>
      </c>
      <c r="AL293" s="71">
        <v>0</v>
      </c>
      <c r="AM293" s="72">
        <v>0</v>
      </c>
      <c r="AN293" s="73">
        <v>0</v>
      </c>
      <c r="AO293" s="74">
        <v>0</v>
      </c>
      <c r="AP293" s="75">
        <f ca="1">VLOOKUP($A293,'Y2020H2 Annual_Prices-Nominal'!$A$4:$AM$33,33,0)</f>
        <v>0</v>
      </c>
      <c r="AR293" s="67">
        <f t="shared" si="32"/>
        <v>7.7708674304418972</v>
      </c>
      <c r="AS293" s="68">
        <f t="shared" si="33"/>
        <v>7.3290322580645153</v>
      </c>
      <c r="AT293" s="68">
        <f t="shared" si="34"/>
        <v>7.3983870967741927</v>
      </c>
      <c r="AU293" s="68">
        <f t="shared" si="35"/>
        <v>7.0574374079528717</v>
      </c>
      <c r="AV293" s="68">
        <f t="shared" si="36"/>
        <v>7.0648011782032398</v>
      </c>
      <c r="AW293" s="75">
        <f t="shared" si="37"/>
        <v>7.1901081916537875</v>
      </c>
      <c r="AY293" s="97">
        <v>298.22084028534942</v>
      </c>
      <c r="AZ293" s="75">
        <v>298.22084028534942</v>
      </c>
      <c r="BB293" s="69">
        <f ca="1">VLOOKUP($A293,'Y2020H2 Annual_Prices-Nominal'!$A$4:$AZ$33,41,0)</f>
        <v>8.506664933142785</v>
      </c>
      <c r="BD293" s="76">
        <f>VLOOKUP($A293,GDP!$A$8:$D$42,3,0)</f>
        <v>2.3627180552931771E-2</v>
      </c>
    </row>
    <row r="294" spans="1:56" ht="15" x14ac:dyDescent="0.25">
      <c r="A294" s="42">
        <f t="shared" si="38"/>
        <v>2045</v>
      </c>
      <c r="B294" s="63">
        <f t="shared" si="39"/>
        <v>53022</v>
      </c>
      <c r="C294" s="67">
        <v>43.57</v>
      </c>
      <c r="D294" s="68">
        <v>42.3</v>
      </c>
      <c r="E294" s="68">
        <v>41.02</v>
      </c>
      <c r="F294" s="68">
        <v>39.65</v>
      </c>
      <c r="G294" s="68">
        <v>41.43</v>
      </c>
      <c r="H294" s="68">
        <v>40.049999999999997</v>
      </c>
      <c r="I294" s="68">
        <v>44.31</v>
      </c>
      <c r="J294" s="68">
        <v>40.79</v>
      </c>
      <c r="K294" s="68">
        <v>44.3</v>
      </c>
      <c r="L294" s="68">
        <v>40.79</v>
      </c>
      <c r="M294" s="68">
        <v>42.89</v>
      </c>
      <c r="N294" s="75">
        <v>39.409999999999997</v>
      </c>
      <c r="P294" s="67">
        <v>129.678</v>
      </c>
      <c r="Q294" s="68">
        <v>129.678</v>
      </c>
      <c r="R294" s="68">
        <v>154.511</v>
      </c>
      <c r="S294" s="68">
        <v>129.678</v>
      </c>
      <c r="T294" s="68">
        <v>74.302999999999997</v>
      </c>
      <c r="U294" s="68">
        <v>90.146000000000001</v>
      </c>
      <c r="V294" s="68">
        <v>69.724000000000004</v>
      </c>
      <c r="W294" s="68">
        <v>22.29</v>
      </c>
      <c r="X294" s="68">
        <v>22.29</v>
      </c>
      <c r="Y294" s="75">
        <v>76.236000000000004</v>
      </c>
      <c r="AA294" s="67">
        <v>6.47</v>
      </c>
      <c r="AB294" s="68">
        <v>5.5</v>
      </c>
      <c r="AC294" s="68">
        <v>5.25</v>
      </c>
      <c r="AD294" s="68">
        <v>5.84</v>
      </c>
      <c r="AE294" s="68">
        <v>6.45</v>
      </c>
      <c r="AF294" s="68">
        <v>5.91</v>
      </c>
      <c r="AG294" s="68">
        <v>0.43707259381744729</v>
      </c>
      <c r="AI294" s="69">
        <f ca="1">VLOOKUP($A294,'Y2020H2 Annual_Prices-Nominal'!$A$4:$AM$33,28,0)</f>
        <v>5.2866666666666662</v>
      </c>
      <c r="AK294" s="70">
        <v>0</v>
      </c>
      <c r="AL294" s="71">
        <v>0</v>
      </c>
      <c r="AM294" s="72">
        <v>0</v>
      </c>
      <c r="AN294" s="73">
        <v>0</v>
      </c>
      <c r="AO294" s="74">
        <v>0</v>
      </c>
      <c r="AP294" s="75">
        <f ca="1">VLOOKUP($A294,'Y2020H2 Annual_Prices-Nominal'!$A$4:$AM$33,33,0)</f>
        <v>0</v>
      </c>
      <c r="AR294" s="67">
        <f t="shared" si="32"/>
        <v>7.9218181818181819</v>
      </c>
      <c r="AS294" s="68">
        <f t="shared" si="33"/>
        <v>6.9407783417935702</v>
      </c>
      <c r="AT294" s="68">
        <f t="shared" si="34"/>
        <v>7.0101522842639588</v>
      </c>
      <c r="AU294" s="68">
        <f t="shared" si="35"/>
        <v>6.8697674418604651</v>
      </c>
      <c r="AV294" s="68">
        <f t="shared" si="36"/>
        <v>6.8682170542635657</v>
      </c>
      <c r="AW294" s="75">
        <f t="shared" si="37"/>
        <v>7.3441780821917808</v>
      </c>
      <c r="AY294" s="97">
        <v>298.22084028534942</v>
      </c>
      <c r="AZ294" s="75">
        <v>298.22084028534942</v>
      </c>
      <c r="BB294" s="69">
        <f ca="1">VLOOKUP($A294,'Y2020H2 Annual_Prices-Nominal'!$A$4:$AZ$33,41,0)</f>
        <v>8.506664933142785</v>
      </c>
      <c r="BD294" s="76">
        <f>VLOOKUP($A294,GDP!$A$8:$D$42,3,0)</f>
        <v>2.3627180552931771E-2</v>
      </c>
    </row>
    <row r="295" spans="1:56" ht="15" x14ac:dyDescent="0.25">
      <c r="A295" s="42">
        <f t="shared" si="38"/>
        <v>2045</v>
      </c>
      <c r="B295" s="63">
        <f t="shared" si="39"/>
        <v>53053</v>
      </c>
      <c r="C295" s="67">
        <v>40.5</v>
      </c>
      <c r="D295" s="68">
        <v>39.32</v>
      </c>
      <c r="E295" s="68">
        <v>39.22</v>
      </c>
      <c r="F295" s="68">
        <v>38.03</v>
      </c>
      <c r="G295" s="68">
        <v>39.53</v>
      </c>
      <c r="H295" s="68">
        <v>38.409999999999997</v>
      </c>
      <c r="I295" s="68">
        <v>43.02</v>
      </c>
      <c r="J295" s="68">
        <v>38.29</v>
      </c>
      <c r="K295" s="68">
        <v>43.03</v>
      </c>
      <c r="L295" s="68">
        <v>38.299999999999997</v>
      </c>
      <c r="M295" s="68">
        <v>41.62</v>
      </c>
      <c r="N295" s="75">
        <v>36.94</v>
      </c>
      <c r="P295" s="67">
        <v>130.02600000000001</v>
      </c>
      <c r="Q295" s="68">
        <v>130.02600000000001</v>
      </c>
      <c r="R295" s="68">
        <v>154.92500000000001</v>
      </c>
      <c r="S295" s="68">
        <v>130.02600000000001</v>
      </c>
      <c r="T295" s="68">
        <v>74.403000000000006</v>
      </c>
      <c r="U295" s="68">
        <v>90.37</v>
      </c>
      <c r="V295" s="68">
        <v>69.855000000000004</v>
      </c>
      <c r="W295" s="68">
        <v>22.335999999999999</v>
      </c>
      <c r="X295" s="68">
        <v>22.335999999999999</v>
      </c>
      <c r="Y295" s="75">
        <v>76.402000000000001</v>
      </c>
      <c r="AA295" s="67">
        <v>6.18</v>
      </c>
      <c r="AB295" s="68">
        <v>5.39</v>
      </c>
      <c r="AC295" s="68">
        <v>5.18</v>
      </c>
      <c r="AD295" s="68">
        <v>5.65</v>
      </c>
      <c r="AE295" s="68">
        <v>6.14</v>
      </c>
      <c r="AF295" s="68">
        <v>5.63</v>
      </c>
      <c r="AG295" s="68">
        <v>0.43707259381744729</v>
      </c>
      <c r="AI295" s="69">
        <f ca="1">VLOOKUP($A295,'Y2020H2 Annual_Prices-Nominal'!$A$4:$AM$33,28,0)</f>
        <v>5.2866666666666662</v>
      </c>
      <c r="AK295" s="70">
        <v>0</v>
      </c>
      <c r="AL295" s="71">
        <v>0</v>
      </c>
      <c r="AM295" s="72">
        <v>0</v>
      </c>
      <c r="AN295" s="73">
        <v>0</v>
      </c>
      <c r="AO295" s="74">
        <v>0</v>
      </c>
      <c r="AP295" s="75">
        <f ca="1">VLOOKUP($A295,'Y2020H2 Annual_Prices-Nominal'!$A$4:$AM$33,33,0)</f>
        <v>0</v>
      </c>
      <c r="AR295" s="67">
        <f t="shared" si="32"/>
        <v>7.5139146567718003</v>
      </c>
      <c r="AS295" s="68">
        <f t="shared" si="33"/>
        <v>6.9662522202486681</v>
      </c>
      <c r="AT295" s="68">
        <f t="shared" si="34"/>
        <v>7.0213143872113681</v>
      </c>
      <c r="AU295" s="68">
        <f t="shared" si="35"/>
        <v>7.0065146579804569</v>
      </c>
      <c r="AV295" s="68">
        <f t="shared" si="36"/>
        <v>7.0081433224755703</v>
      </c>
      <c r="AW295" s="75">
        <f t="shared" si="37"/>
        <v>7.3663716814159281</v>
      </c>
      <c r="AY295" s="97">
        <v>298.22084028534942</v>
      </c>
      <c r="AZ295" s="75">
        <v>298.22084028534942</v>
      </c>
      <c r="BB295" s="69">
        <f ca="1">VLOOKUP($A295,'Y2020H2 Annual_Prices-Nominal'!$A$4:$AZ$33,41,0)</f>
        <v>8.506664933142785</v>
      </c>
      <c r="BD295" s="76">
        <f>VLOOKUP($A295,GDP!$A$8:$D$42,3,0)</f>
        <v>2.3627180552931771E-2</v>
      </c>
    </row>
    <row r="296" spans="1:56" ht="15" x14ac:dyDescent="0.25">
      <c r="A296" s="42">
        <f t="shared" si="38"/>
        <v>2045</v>
      </c>
      <c r="B296" s="63">
        <f t="shared" si="39"/>
        <v>53083</v>
      </c>
      <c r="C296" s="67">
        <v>41.71</v>
      </c>
      <c r="D296" s="68">
        <v>38.979999999999997</v>
      </c>
      <c r="E296" s="68">
        <v>42.57</v>
      </c>
      <c r="F296" s="68">
        <v>39.47</v>
      </c>
      <c r="G296" s="68">
        <v>42.84</v>
      </c>
      <c r="H296" s="68">
        <v>39.79</v>
      </c>
      <c r="I296" s="68">
        <v>48.47</v>
      </c>
      <c r="J296" s="68">
        <v>40.99</v>
      </c>
      <c r="K296" s="68">
        <v>49.5</v>
      </c>
      <c r="L296" s="68">
        <v>41.86</v>
      </c>
      <c r="M296" s="68">
        <v>48.8</v>
      </c>
      <c r="N296" s="75">
        <v>40.64</v>
      </c>
      <c r="P296" s="67">
        <v>130.375</v>
      </c>
      <c r="Q296" s="68">
        <v>130.375</v>
      </c>
      <c r="R296" s="68">
        <v>155.34</v>
      </c>
      <c r="S296" s="68">
        <v>130.375</v>
      </c>
      <c r="T296" s="68">
        <v>74.503</v>
      </c>
      <c r="U296" s="68">
        <v>90.593999999999994</v>
      </c>
      <c r="V296" s="68">
        <v>69.986000000000004</v>
      </c>
      <c r="W296" s="68">
        <v>22.382000000000001</v>
      </c>
      <c r="X296" s="68">
        <v>22.382000000000001</v>
      </c>
      <c r="Y296" s="75">
        <v>76.569000000000003</v>
      </c>
      <c r="AA296" s="67">
        <v>6.09</v>
      </c>
      <c r="AB296" s="68">
        <v>5.23</v>
      </c>
      <c r="AC296" s="68">
        <v>5.0199999999999996</v>
      </c>
      <c r="AD296" s="68">
        <v>5.49</v>
      </c>
      <c r="AE296" s="68">
        <v>6.07</v>
      </c>
      <c r="AF296" s="68">
        <v>5.42</v>
      </c>
      <c r="AG296" s="68">
        <v>0.43707259381744729</v>
      </c>
      <c r="AI296" s="69">
        <f ca="1">VLOOKUP($A296,'Y2020H2 Annual_Prices-Nominal'!$A$4:$AM$33,28,0)</f>
        <v>5.2866666666666662</v>
      </c>
      <c r="AK296" s="70">
        <v>0</v>
      </c>
      <c r="AL296" s="71">
        <v>0</v>
      </c>
      <c r="AM296" s="72">
        <v>0</v>
      </c>
      <c r="AN296" s="73">
        <v>0</v>
      </c>
      <c r="AO296" s="74">
        <v>0</v>
      </c>
      <c r="AP296" s="75">
        <f ca="1">VLOOKUP($A296,'Y2020H2 Annual_Prices-Nominal'!$A$4:$AM$33,33,0)</f>
        <v>0</v>
      </c>
      <c r="AR296" s="67">
        <f t="shared" si="32"/>
        <v>7.9751434034416819</v>
      </c>
      <c r="AS296" s="68">
        <f t="shared" si="33"/>
        <v>7.8542435424354249</v>
      </c>
      <c r="AT296" s="68">
        <f t="shared" si="34"/>
        <v>7.9040590405904068</v>
      </c>
      <c r="AU296" s="68">
        <f t="shared" si="35"/>
        <v>7.9851729818780885</v>
      </c>
      <c r="AV296" s="68">
        <f t="shared" si="36"/>
        <v>8.1548599670510704</v>
      </c>
      <c r="AW296" s="75">
        <f t="shared" si="37"/>
        <v>8.8888888888888875</v>
      </c>
      <c r="AY296" s="97">
        <v>298.22084028534942</v>
      </c>
      <c r="AZ296" s="75">
        <v>298.22084028534942</v>
      </c>
      <c r="BB296" s="69">
        <f ca="1">VLOOKUP($A296,'Y2020H2 Annual_Prices-Nominal'!$A$4:$AZ$33,41,0)</f>
        <v>8.506664933142785</v>
      </c>
      <c r="BD296" s="76">
        <f>VLOOKUP($A296,GDP!$A$8:$D$42,3,0)</f>
        <v>2.3627180552931771E-2</v>
      </c>
    </row>
    <row r="297" spans="1:56" ht="15" x14ac:dyDescent="0.25">
      <c r="A297" s="42">
        <f t="shared" si="38"/>
        <v>2045</v>
      </c>
      <c r="B297" s="63">
        <f t="shared" si="39"/>
        <v>53114</v>
      </c>
      <c r="C297" s="67">
        <v>48.57</v>
      </c>
      <c r="D297" s="68">
        <v>40.9</v>
      </c>
      <c r="E297" s="68">
        <v>50.67</v>
      </c>
      <c r="F297" s="68">
        <v>42.39</v>
      </c>
      <c r="G297" s="68">
        <v>51.37</v>
      </c>
      <c r="H297" s="68">
        <v>43.05</v>
      </c>
      <c r="I297" s="68">
        <v>55.92</v>
      </c>
      <c r="J297" s="68">
        <v>44.94</v>
      </c>
      <c r="K297" s="68">
        <v>57.16</v>
      </c>
      <c r="L297" s="68">
        <v>45.75</v>
      </c>
      <c r="M297" s="68">
        <v>56.55</v>
      </c>
      <c r="N297" s="75">
        <v>44.42</v>
      </c>
      <c r="P297" s="67">
        <v>130.724837205021</v>
      </c>
      <c r="Q297" s="68">
        <v>130.724837205021</v>
      </c>
      <c r="R297" s="68">
        <v>155.75717272743699</v>
      </c>
      <c r="S297" s="68">
        <v>130.724837205021</v>
      </c>
      <c r="T297" s="68">
        <v>74.605285895880797</v>
      </c>
      <c r="U297" s="68">
        <v>90.8188379633187</v>
      </c>
      <c r="V297" s="68">
        <v>70.115905695158304</v>
      </c>
      <c r="W297" s="68">
        <v>22.427841137139399</v>
      </c>
      <c r="X297" s="68">
        <v>22.427841137139399</v>
      </c>
      <c r="Y297" s="75">
        <v>76.735501902632393</v>
      </c>
      <c r="AA297" s="67">
        <v>6.11</v>
      </c>
      <c r="AB297" s="68">
        <v>5.0999999999999996</v>
      </c>
      <c r="AC297" s="68">
        <v>4.8899999999999997</v>
      </c>
      <c r="AD297" s="68">
        <v>5.36</v>
      </c>
      <c r="AE297" s="68">
        <v>6.11</v>
      </c>
      <c r="AF297" s="68">
        <v>5.4</v>
      </c>
      <c r="AG297" s="68">
        <v>0.43707259381744729</v>
      </c>
      <c r="AI297" s="69">
        <f ca="1">VLOOKUP($A297,'Y2020H2 Annual_Prices-Nominal'!$A$4:$AM$33,28,0)</f>
        <v>5.2866666666666662</v>
      </c>
      <c r="AK297" s="70">
        <v>0</v>
      </c>
      <c r="AL297" s="71">
        <v>0</v>
      </c>
      <c r="AM297" s="72">
        <v>0</v>
      </c>
      <c r="AN297" s="73">
        <v>0</v>
      </c>
      <c r="AO297" s="74">
        <v>0</v>
      </c>
      <c r="AP297" s="75">
        <f ca="1">VLOOKUP($A297,'Y2020H2 Annual_Prices-Nominal'!$A$4:$AM$33,33,0)</f>
        <v>0</v>
      </c>
      <c r="AR297" s="67">
        <f t="shared" si="32"/>
        <v>9.5235294117647058</v>
      </c>
      <c r="AS297" s="68">
        <f t="shared" si="33"/>
        <v>9.3833333333333329</v>
      </c>
      <c r="AT297" s="68">
        <f t="shared" si="34"/>
        <v>9.5129629629629626</v>
      </c>
      <c r="AU297" s="68">
        <f t="shared" si="35"/>
        <v>9.1522094926350235</v>
      </c>
      <c r="AV297" s="68">
        <f t="shared" si="36"/>
        <v>9.3551554828150554</v>
      </c>
      <c r="AW297" s="75">
        <f t="shared" si="37"/>
        <v>10.550373134328357</v>
      </c>
      <c r="AY297" s="97">
        <v>298.22084028534942</v>
      </c>
      <c r="AZ297" s="75">
        <v>298.22084028534942</v>
      </c>
      <c r="BB297" s="69">
        <f ca="1">VLOOKUP($A297,'Y2020H2 Annual_Prices-Nominal'!$A$4:$AZ$33,41,0)</f>
        <v>8.506664933142785</v>
      </c>
      <c r="BD297" s="76">
        <f>VLOOKUP($A297,GDP!$A$8:$D$42,3,0)</f>
        <v>2.3627180552931771E-2</v>
      </c>
    </row>
    <row r="298" spans="1:56" ht="15" x14ac:dyDescent="0.25">
      <c r="A298" s="42">
        <f t="shared" si="38"/>
        <v>2045</v>
      </c>
      <c r="B298" s="63">
        <f t="shared" si="39"/>
        <v>53144</v>
      </c>
      <c r="C298" s="67">
        <v>59.26</v>
      </c>
      <c r="D298" s="68">
        <v>46.31</v>
      </c>
      <c r="E298" s="68">
        <v>60.96</v>
      </c>
      <c r="F298" s="68">
        <v>50.75</v>
      </c>
      <c r="G298" s="68">
        <v>61.6</v>
      </c>
      <c r="H298" s="68">
        <v>51.1</v>
      </c>
      <c r="I298" s="68">
        <v>67.010000000000005</v>
      </c>
      <c r="J298" s="68">
        <v>50.46</v>
      </c>
      <c r="K298" s="68">
        <v>67.349999999999994</v>
      </c>
      <c r="L298" s="68">
        <v>51.12</v>
      </c>
      <c r="M298" s="68">
        <v>68.2</v>
      </c>
      <c r="N298" s="75">
        <v>50.55</v>
      </c>
      <c r="P298" s="67">
        <v>131.08000000000001</v>
      </c>
      <c r="Q298" s="68">
        <v>131.08000000000001</v>
      </c>
      <c r="R298" s="68">
        <v>156.17699999999999</v>
      </c>
      <c r="S298" s="68">
        <v>131.08000000000001</v>
      </c>
      <c r="T298" s="68">
        <v>74.695999999999998</v>
      </c>
      <c r="U298" s="68">
        <v>90.997</v>
      </c>
      <c r="V298" s="68">
        <v>70.23</v>
      </c>
      <c r="W298" s="68">
        <v>22.47</v>
      </c>
      <c r="X298" s="68">
        <v>22.47</v>
      </c>
      <c r="Y298" s="75">
        <v>76.906000000000006</v>
      </c>
      <c r="AA298" s="67">
        <v>6.22</v>
      </c>
      <c r="AB298" s="68">
        <v>5.37</v>
      </c>
      <c r="AC298" s="68">
        <v>5.14</v>
      </c>
      <c r="AD298" s="68">
        <v>5.64</v>
      </c>
      <c r="AE298" s="68">
        <v>6.27</v>
      </c>
      <c r="AF298" s="68">
        <v>5.59</v>
      </c>
      <c r="AG298" s="68">
        <v>0.43707259381744729</v>
      </c>
      <c r="AI298" s="69">
        <f ca="1">VLOOKUP($A298,'Y2020H2 Annual_Prices-Nominal'!$A$4:$AM$33,28,0)</f>
        <v>5.2866666666666662</v>
      </c>
      <c r="AK298" s="70">
        <v>0</v>
      </c>
      <c r="AL298" s="71">
        <v>0</v>
      </c>
      <c r="AM298" s="72">
        <v>0</v>
      </c>
      <c r="AN298" s="73">
        <v>0</v>
      </c>
      <c r="AO298" s="74">
        <v>0</v>
      </c>
      <c r="AP298" s="75">
        <f ca="1">VLOOKUP($A298,'Y2020H2 Annual_Prices-Nominal'!$A$4:$AM$33,33,0)</f>
        <v>0</v>
      </c>
      <c r="AR298" s="67">
        <f t="shared" si="32"/>
        <v>11.035381750465548</v>
      </c>
      <c r="AS298" s="68">
        <f t="shared" si="33"/>
        <v>10.905187835420394</v>
      </c>
      <c r="AT298" s="68">
        <f t="shared" si="34"/>
        <v>11.019677996422184</v>
      </c>
      <c r="AU298" s="68">
        <f t="shared" si="35"/>
        <v>10.687400318979268</v>
      </c>
      <c r="AV298" s="68">
        <f t="shared" si="36"/>
        <v>10.741626794258373</v>
      </c>
      <c r="AW298" s="75">
        <f t="shared" si="37"/>
        <v>12.092198581560284</v>
      </c>
      <c r="AY298" s="97">
        <v>298.22084028534942</v>
      </c>
      <c r="AZ298" s="75">
        <v>298.22084028534942</v>
      </c>
      <c r="BB298" s="69">
        <f ca="1">VLOOKUP($A298,'Y2020H2 Annual_Prices-Nominal'!$A$4:$AZ$33,41,0)</f>
        <v>8.506664933142785</v>
      </c>
      <c r="BD298" s="76">
        <f>VLOOKUP($A298,GDP!$A$8:$D$42,3,0)</f>
        <v>2.3627180552931771E-2</v>
      </c>
    </row>
    <row r="299" spans="1:56" ht="15" x14ac:dyDescent="0.25">
      <c r="A299" s="42">
        <f t="shared" si="38"/>
        <v>2045</v>
      </c>
      <c r="B299" s="63">
        <f t="shared" si="39"/>
        <v>53175</v>
      </c>
      <c r="C299" s="67">
        <v>53.05</v>
      </c>
      <c r="D299" s="68">
        <v>42.44</v>
      </c>
      <c r="E299" s="68">
        <v>56.04</v>
      </c>
      <c r="F299" s="68">
        <v>46.04</v>
      </c>
      <c r="G299" s="68">
        <v>56.32</v>
      </c>
      <c r="H299" s="68">
        <v>46.11</v>
      </c>
      <c r="I299" s="68">
        <v>90.53</v>
      </c>
      <c r="J299" s="68">
        <v>53.73</v>
      </c>
      <c r="K299" s="68">
        <v>91.08</v>
      </c>
      <c r="L299" s="68">
        <v>54.53</v>
      </c>
      <c r="M299" s="68">
        <v>91.41</v>
      </c>
      <c r="N299" s="75">
        <v>53.62</v>
      </c>
      <c r="P299" s="67">
        <v>131.43600000000001</v>
      </c>
      <c r="Q299" s="68">
        <v>131.43600000000001</v>
      </c>
      <c r="R299" s="68">
        <v>156.59800000000001</v>
      </c>
      <c r="S299" s="68">
        <v>131.43600000000001</v>
      </c>
      <c r="T299" s="68">
        <v>74.787000000000006</v>
      </c>
      <c r="U299" s="68">
        <v>91.176000000000002</v>
      </c>
      <c r="V299" s="68">
        <v>70.343999999999994</v>
      </c>
      <c r="W299" s="68">
        <v>22.513000000000002</v>
      </c>
      <c r="X299" s="68">
        <v>22.513000000000002</v>
      </c>
      <c r="Y299" s="75">
        <v>77.076999999999998</v>
      </c>
      <c r="AA299" s="67">
        <v>6.21</v>
      </c>
      <c r="AB299" s="68">
        <v>5.26</v>
      </c>
      <c r="AC299" s="68">
        <v>5.05</v>
      </c>
      <c r="AD299" s="68">
        <v>5.53</v>
      </c>
      <c r="AE299" s="68">
        <v>6.25</v>
      </c>
      <c r="AF299" s="68">
        <v>5.64</v>
      </c>
      <c r="AG299" s="68">
        <v>0.43707259381744729</v>
      </c>
      <c r="AI299" s="69">
        <f ca="1">VLOOKUP($A299,'Y2020H2 Annual_Prices-Nominal'!$A$4:$AM$33,28,0)</f>
        <v>5.2866666666666662</v>
      </c>
      <c r="AK299" s="70">
        <v>0</v>
      </c>
      <c r="AL299" s="71">
        <v>0</v>
      </c>
      <c r="AM299" s="72">
        <v>0</v>
      </c>
      <c r="AN299" s="73">
        <v>0</v>
      </c>
      <c r="AO299" s="74">
        <v>0</v>
      </c>
      <c r="AP299" s="75">
        <f ca="1">VLOOKUP($A299,'Y2020H2 Annual_Prices-Nominal'!$A$4:$AM$33,33,0)</f>
        <v>0</v>
      </c>
      <c r="AR299" s="67">
        <f t="shared" si="32"/>
        <v>10.085551330798479</v>
      </c>
      <c r="AS299" s="68">
        <f t="shared" si="33"/>
        <v>9.9361702127659584</v>
      </c>
      <c r="AT299" s="68">
        <f t="shared" si="34"/>
        <v>9.9858156028368796</v>
      </c>
      <c r="AU299" s="68">
        <f t="shared" si="35"/>
        <v>14.4848</v>
      </c>
      <c r="AV299" s="68">
        <f t="shared" si="36"/>
        <v>14.572799999999999</v>
      </c>
      <c r="AW299" s="75">
        <f t="shared" si="37"/>
        <v>16.529837251356238</v>
      </c>
      <c r="AY299" s="97">
        <v>298.22084028534942</v>
      </c>
      <c r="AZ299" s="75">
        <v>298.22084028534942</v>
      </c>
      <c r="BB299" s="69">
        <f ca="1">VLOOKUP($A299,'Y2020H2 Annual_Prices-Nominal'!$A$4:$AZ$33,41,0)</f>
        <v>8.506664933142785</v>
      </c>
      <c r="BD299" s="76">
        <f>VLOOKUP($A299,GDP!$A$8:$D$42,3,0)</f>
        <v>2.3627180552931771E-2</v>
      </c>
    </row>
    <row r="300" spans="1:56" ht="15" x14ac:dyDescent="0.25">
      <c r="A300" s="42">
        <f t="shared" si="38"/>
        <v>2045</v>
      </c>
      <c r="B300" s="63">
        <f t="shared" si="39"/>
        <v>53206</v>
      </c>
      <c r="C300" s="67">
        <v>42.92</v>
      </c>
      <c r="D300" s="68">
        <v>38.92</v>
      </c>
      <c r="E300" s="68">
        <v>45.87</v>
      </c>
      <c r="F300" s="68">
        <v>42.19</v>
      </c>
      <c r="G300" s="68">
        <v>46.17</v>
      </c>
      <c r="H300" s="68">
        <v>42.41</v>
      </c>
      <c r="I300" s="68">
        <v>50.76</v>
      </c>
      <c r="J300" s="68">
        <v>43.68</v>
      </c>
      <c r="K300" s="68">
        <v>52.06</v>
      </c>
      <c r="L300" s="68">
        <v>45.08</v>
      </c>
      <c r="M300" s="68">
        <v>52.04</v>
      </c>
      <c r="N300" s="75">
        <v>44.48</v>
      </c>
      <c r="P300" s="67">
        <v>131.79300000000001</v>
      </c>
      <c r="Q300" s="68">
        <v>131.79300000000001</v>
      </c>
      <c r="R300" s="68">
        <v>157.02000000000001</v>
      </c>
      <c r="S300" s="68">
        <v>131.79300000000001</v>
      </c>
      <c r="T300" s="68">
        <v>74.878</v>
      </c>
      <c r="U300" s="68">
        <v>91.355000000000004</v>
      </c>
      <c r="V300" s="68">
        <v>70.457999999999998</v>
      </c>
      <c r="W300" s="68">
        <v>22.556000000000001</v>
      </c>
      <c r="X300" s="68">
        <v>22.556000000000001</v>
      </c>
      <c r="Y300" s="75">
        <v>77.248999999999995</v>
      </c>
      <c r="AA300" s="67">
        <v>6.14</v>
      </c>
      <c r="AB300" s="68">
        <v>4.97</v>
      </c>
      <c r="AC300" s="68">
        <v>4.7699999999999996</v>
      </c>
      <c r="AD300" s="68">
        <v>5.23</v>
      </c>
      <c r="AE300" s="68">
        <v>6.15</v>
      </c>
      <c r="AF300" s="68">
        <v>5.48</v>
      </c>
      <c r="AG300" s="68">
        <v>0.43707259381744729</v>
      </c>
      <c r="AI300" s="69">
        <f ca="1">VLOOKUP($A300,'Y2020H2 Annual_Prices-Nominal'!$A$4:$AM$33,28,0)</f>
        <v>5.2866666666666662</v>
      </c>
      <c r="AK300" s="70">
        <v>0</v>
      </c>
      <c r="AL300" s="71">
        <v>0</v>
      </c>
      <c r="AM300" s="72">
        <v>0</v>
      </c>
      <c r="AN300" s="73">
        <v>0</v>
      </c>
      <c r="AO300" s="74">
        <v>0</v>
      </c>
      <c r="AP300" s="75">
        <f ca="1">VLOOKUP($A300,'Y2020H2 Annual_Prices-Nominal'!$A$4:$AM$33,33,0)</f>
        <v>0</v>
      </c>
      <c r="AR300" s="67">
        <f t="shared" si="32"/>
        <v>8.6358148893360163</v>
      </c>
      <c r="AS300" s="68">
        <f t="shared" si="33"/>
        <v>8.3704379562043787</v>
      </c>
      <c r="AT300" s="68">
        <f t="shared" si="34"/>
        <v>8.4251824817518237</v>
      </c>
      <c r="AU300" s="68">
        <f t="shared" si="35"/>
        <v>8.2536585365853643</v>
      </c>
      <c r="AV300" s="68">
        <f t="shared" si="36"/>
        <v>8.4650406504065039</v>
      </c>
      <c r="AW300" s="75">
        <f t="shared" si="37"/>
        <v>9.9502868068833639</v>
      </c>
      <c r="AY300" s="97">
        <v>298.22084028534942</v>
      </c>
      <c r="AZ300" s="75">
        <v>298.22084028534942</v>
      </c>
      <c r="BB300" s="69">
        <f ca="1">VLOOKUP($A300,'Y2020H2 Annual_Prices-Nominal'!$A$4:$AZ$33,41,0)</f>
        <v>8.506664933142785</v>
      </c>
      <c r="BD300" s="76">
        <f>VLOOKUP($A300,GDP!$A$8:$D$42,3,0)</f>
        <v>2.3627180552931771E-2</v>
      </c>
    </row>
    <row r="301" spans="1:56" ht="15" x14ac:dyDescent="0.25">
      <c r="A301" s="42">
        <f t="shared" si="38"/>
        <v>2045</v>
      </c>
      <c r="B301" s="63">
        <f t="shared" si="39"/>
        <v>53236</v>
      </c>
      <c r="C301" s="67">
        <v>40.1</v>
      </c>
      <c r="D301" s="68">
        <v>38.49</v>
      </c>
      <c r="E301" s="68">
        <v>40.299999999999997</v>
      </c>
      <c r="F301" s="68">
        <v>38.799999999999997</v>
      </c>
      <c r="G301" s="68">
        <v>40.630000000000003</v>
      </c>
      <c r="H301" s="68">
        <v>39.159999999999997</v>
      </c>
      <c r="I301" s="68">
        <v>44.32</v>
      </c>
      <c r="J301" s="68">
        <v>39.78</v>
      </c>
      <c r="K301" s="68">
        <v>44.82</v>
      </c>
      <c r="L301" s="68">
        <v>39.909999999999997</v>
      </c>
      <c r="M301" s="68">
        <v>43.4</v>
      </c>
      <c r="N301" s="75">
        <v>38.54</v>
      </c>
      <c r="P301" s="67">
        <v>132.15100000000001</v>
      </c>
      <c r="Q301" s="68">
        <v>132.15100000000001</v>
      </c>
      <c r="R301" s="68">
        <v>157.44300000000001</v>
      </c>
      <c r="S301" s="68">
        <v>132.15100000000001</v>
      </c>
      <c r="T301" s="68">
        <v>74.968999999999994</v>
      </c>
      <c r="U301" s="68">
        <v>91.534999999999997</v>
      </c>
      <c r="V301" s="68">
        <v>70.572999999999993</v>
      </c>
      <c r="W301" s="68">
        <v>22.599</v>
      </c>
      <c r="X301" s="68">
        <v>22.599</v>
      </c>
      <c r="Y301" s="75">
        <v>77.421000000000006</v>
      </c>
      <c r="AA301" s="67">
        <v>6.21</v>
      </c>
      <c r="AB301" s="68">
        <v>5.2</v>
      </c>
      <c r="AC301" s="68">
        <v>5</v>
      </c>
      <c r="AD301" s="68">
        <v>5.46</v>
      </c>
      <c r="AE301" s="68">
        <v>6.22</v>
      </c>
      <c r="AF301" s="68">
        <v>5.58</v>
      </c>
      <c r="AG301" s="68">
        <v>0.43707259381744729</v>
      </c>
      <c r="AI301" s="69">
        <f ca="1">VLOOKUP($A301,'Y2020H2 Annual_Prices-Nominal'!$A$4:$AM$33,28,0)</f>
        <v>5.2866666666666662</v>
      </c>
      <c r="AK301" s="70">
        <v>0</v>
      </c>
      <c r="AL301" s="71">
        <v>0</v>
      </c>
      <c r="AM301" s="72">
        <v>0</v>
      </c>
      <c r="AN301" s="73">
        <v>0</v>
      </c>
      <c r="AO301" s="74">
        <v>0</v>
      </c>
      <c r="AP301" s="75">
        <f ca="1">VLOOKUP($A301,'Y2020H2 Annual_Prices-Nominal'!$A$4:$AM$33,33,0)</f>
        <v>0</v>
      </c>
      <c r="AR301" s="67">
        <f t="shared" si="32"/>
        <v>7.7115384615384617</v>
      </c>
      <c r="AS301" s="68">
        <f t="shared" si="33"/>
        <v>7.2222222222222214</v>
      </c>
      <c r="AT301" s="68">
        <f t="shared" si="34"/>
        <v>7.2813620071684593</v>
      </c>
      <c r="AU301" s="68">
        <f t="shared" si="35"/>
        <v>7.1254019292604509</v>
      </c>
      <c r="AV301" s="68">
        <f t="shared" si="36"/>
        <v>7.2057877813504829</v>
      </c>
      <c r="AW301" s="75">
        <f t="shared" si="37"/>
        <v>7.9487179487179489</v>
      </c>
      <c r="AY301" s="97">
        <v>298.22084028534942</v>
      </c>
      <c r="AZ301" s="75">
        <v>298.22084028534942</v>
      </c>
      <c r="BB301" s="69">
        <f ca="1">VLOOKUP($A301,'Y2020H2 Annual_Prices-Nominal'!$A$4:$AZ$33,41,0)</f>
        <v>8.506664933142785</v>
      </c>
      <c r="BD301" s="76">
        <f>VLOOKUP($A301,GDP!$A$8:$D$42,3,0)</f>
        <v>2.3627180552931771E-2</v>
      </c>
    </row>
    <row r="302" spans="1:56" ht="15" x14ac:dyDescent="0.25">
      <c r="A302" s="42">
        <f t="shared" si="38"/>
        <v>2045</v>
      </c>
      <c r="B302" s="63">
        <f t="shared" si="39"/>
        <v>53267</v>
      </c>
      <c r="C302" s="67">
        <v>44.21</v>
      </c>
      <c r="D302" s="68">
        <v>42.65</v>
      </c>
      <c r="E302" s="68">
        <v>44.36</v>
      </c>
      <c r="F302" s="68">
        <v>41.7</v>
      </c>
      <c r="G302" s="68">
        <v>44.77</v>
      </c>
      <c r="H302" s="68">
        <v>42.12</v>
      </c>
      <c r="I302" s="68">
        <v>46.58</v>
      </c>
      <c r="J302" s="68">
        <v>42.76</v>
      </c>
      <c r="K302" s="68">
        <v>47.19</v>
      </c>
      <c r="L302" s="68">
        <v>43.11</v>
      </c>
      <c r="M302" s="68">
        <v>46.54</v>
      </c>
      <c r="N302" s="75">
        <v>41.87</v>
      </c>
      <c r="P302" s="67">
        <v>132.51</v>
      </c>
      <c r="Q302" s="68">
        <v>132.51</v>
      </c>
      <c r="R302" s="68">
        <v>157.86699999999999</v>
      </c>
      <c r="S302" s="68">
        <v>132.51</v>
      </c>
      <c r="T302" s="68">
        <v>75.06</v>
      </c>
      <c r="U302" s="68">
        <v>91.715000000000003</v>
      </c>
      <c r="V302" s="68">
        <v>70.688000000000002</v>
      </c>
      <c r="W302" s="68">
        <v>22.641999999999999</v>
      </c>
      <c r="X302" s="68">
        <v>22.641999999999999</v>
      </c>
      <c r="Y302" s="75">
        <v>77.593000000000004</v>
      </c>
      <c r="AA302" s="67">
        <v>6.48</v>
      </c>
      <c r="AB302" s="68">
        <v>5.78</v>
      </c>
      <c r="AC302" s="68">
        <v>5.53</v>
      </c>
      <c r="AD302" s="68">
        <v>6.13</v>
      </c>
      <c r="AE302" s="68">
        <v>6.46</v>
      </c>
      <c r="AF302" s="68">
        <v>5.93</v>
      </c>
      <c r="AG302" s="68">
        <v>0.43707259381744729</v>
      </c>
      <c r="AI302" s="69">
        <f ca="1">VLOOKUP($A302,'Y2020H2 Annual_Prices-Nominal'!$A$4:$AM$33,28,0)</f>
        <v>5.2866666666666662</v>
      </c>
      <c r="AK302" s="70">
        <v>0</v>
      </c>
      <c r="AL302" s="71">
        <v>0</v>
      </c>
      <c r="AM302" s="72">
        <v>0</v>
      </c>
      <c r="AN302" s="73">
        <v>0</v>
      </c>
      <c r="AO302" s="74">
        <v>0</v>
      </c>
      <c r="AP302" s="75">
        <f ca="1">VLOOKUP($A302,'Y2020H2 Annual_Prices-Nominal'!$A$4:$AM$33,33,0)</f>
        <v>0</v>
      </c>
      <c r="AR302" s="67">
        <f t="shared" si="32"/>
        <v>7.64878892733564</v>
      </c>
      <c r="AS302" s="68">
        <f t="shared" si="33"/>
        <v>7.4806070826306916</v>
      </c>
      <c r="AT302" s="68">
        <f t="shared" si="34"/>
        <v>7.5497470489038792</v>
      </c>
      <c r="AU302" s="68">
        <f t="shared" si="35"/>
        <v>7.2105263157894735</v>
      </c>
      <c r="AV302" s="68">
        <f t="shared" si="36"/>
        <v>7.3049535603715166</v>
      </c>
      <c r="AW302" s="75">
        <f t="shared" si="37"/>
        <v>7.5921696574225122</v>
      </c>
      <c r="AY302" s="97">
        <v>298.22084028534942</v>
      </c>
      <c r="AZ302" s="75">
        <v>298.22084028534942</v>
      </c>
      <c r="BB302" s="69">
        <f ca="1">VLOOKUP($A302,'Y2020H2 Annual_Prices-Nominal'!$A$4:$AZ$33,41,0)</f>
        <v>8.506664933142785</v>
      </c>
      <c r="BD302" s="76">
        <f>VLOOKUP($A302,GDP!$A$8:$D$42,3,0)</f>
        <v>2.3627180552931771E-2</v>
      </c>
    </row>
    <row r="303" spans="1:56" ht="15" x14ac:dyDescent="0.25">
      <c r="A303" s="42">
        <f t="shared" si="38"/>
        <v>2045</v>
      </c>
      <c r="B303" s="63">
        <f t="shared" si="39"/>
        <v>53297</v>
      </c>
      <c r="C303" s="67">
        <v>48.66</v>
      </c>
      <c r="D303" s="68">
        <v>45.49</v>
      </c>
      <c r="E303" s="68">
        <v>47.73</v>
      </c>
      <c r="F303" s="68">
        <v>43.94</v>
      </c>
      <c r="G303" s="68">
        <v>48.01</v>
      </c>
      <c r="H303" s="68">
        <v>44.35</v>
      </c>
      <c r="I303" s="68">
        <v>48.41</v>
      </c>
      <c r="J303" s="68">
        <v>45.7</v>
      </c>
      <c r="K303" s="68">
        <v>49.11</v>
      </c>
      <c r="L303" s="68">
        <v>46.25</v>
      </c>
      <c r="M303" s="68">
        <v>48.57</v>
      </c>
      <c r="N303" s="75">
        <v>45.38</v>
      </c>
      <c r="P303" s="67">
        <v>132.87</v>
      </c>
      <c r="Q303" s="68">
        <v>132.87</v>
      </c>
      <c r="R303" s="68">
        <v>158.292</v>
      </c>
      <c r="S303" s="68">
        <v>132.87</v>
      </c>
      <c r="T303" s="68">
        <v>75.150999999999996</v>
      </c>
      <c r="U303" s="68">
        <v>91.894999999999996</v>
      </c>
      <c r="V303" s="68">
        <v>70.802999999999997</v>
      </c>
      <c r="W303" s="68">
        <v>22.684999999999999</v>
      </c>
      <c r="X303" s="68">
        <v>22.684999999999999</v>
      </c>
      <c r="Y303" s="75">
        <v>77.766000000000005</v>
      </c>
      <c r="AA303" s="67">
        <v>6.65</v>
      </c>
      <c r="AB303" s="68">
        <v>6.27</v>
      </c>
      <c r="AC303" s="68">
        <v>5.9</v>
      </c>
      <c r="AD303" s="68">
        <v>6.63</v>
      </c>
      <c r="AE303" s="68">
        <v>6.67</v>
      </c>
      <c r="AF303" s="68">
        <v>6.1</v>
      </c>
      <c r="AG303" s="68">
        <v>0.43707259381744729</v>
      </c>
      <c r="AI303" s="69">
        <f ca="1">VLOOKUP($A303,'Y2020H2 Annual_Prices-Nominal'!$A$4:$AM$33,28,0)</f>
        <v>5.2866666666666662</v>
      </c>
      <c r="AK303" s="70">
        <v>0</v>
      </c>
      <c r="AL303" s="71">
        <v>0</v>
      </c>
      <c r="AM303" s="72">
        <v>0</v>
      </c>
      <c r="AN303" s="73">
        <v>0</v>
      </c>
      <c r="AO303" s="74">
        <v>0</v>
      </c>
      <c r="AP303" s="75">
        <f ca="1">VLOOKUP($A303,'Y2020H2 Annual_Prices-Nominal'!$A$4:$AM$33,33,0)</f>
        <v>0</v>
      </c>
      <c r="AR303" s="67">
        <f t="shared" si="32"/>
        <v>7.7607655502392348</v>
      </c>
      <c r="AS303" s="68">
        <f t="shared" si="33"/>
        <v>7.8245901639344257</v>
      </c>
      <c r="AT303" s="68">
        <f t="shared" si="34"/>
        <v>7.8704918032786884</v>
      </c>
      <c r="AU303" s="68">
        <f t="shared" si="35"/>
        <v>7.257871064467766</v>
      </c>
      <c r="AV303" s="68">
        <f t="shared" si="36"/>
        <v>7.3628185907046477</v>
      </c>
      <c r="AW303" s="75">
        <f t="shared" si="37"/>
        <v>7.3257918552036196</v>
      </c>
      <c r="AY303" s="97">
        <v>298.22084028534942</v>
      </c>
      <c r="AZ303" s="75">
        <v>298.22084028534942</v>
      </c>
      <c r="BB303" s="69">
        <f ca="1">VLOOKUP($A303,'Y2020H2 Annual_Prices-Nominal'!$A$4:$AZ$33,41,0)</f>
        <v>8.506664933142785</v>
      </c>
      <c r="BD303" s="76">
        <f>VLOOKUP($A303,GDP!$A$8:$D$42,3,0)</f>
        <v>2.3627180552931771E-2</v>
      </c>
    </row>
    <row r="304" spans="1:56" ht="15" x14ac:dyDescent="0.25">
      <c r="A304" s="42">
        <f t="shared" si="38"/>
        <v>2046</v>
      </c>
      <c r="B304" s="63">
        <f t="shared" si="39"/>
        <v>53328</v>
      </c>
      <c r="C304" s="67">
        <v>55.19</v>
      </c>
      <c r="D304" s="68">
        <v>50</v>
      </c>
      <c r="E304" s="68">
        <v>52.97</v>
      </c>
      <c r="F304" s="68">
        <v>47.26</v>
      </c>
      <c r="G304" s="68">
        <v>53.44</v>
      </c>
      <c r="H304" s="68">
        <v>47.74</v>
      </c>
      <c r="I304" s="68">
        <v>50.93</v>
      </c>
      <c r="J304" s="68">
        <v>47.65</v>
      </c>
      <c r="K304" s="68">
        <v>51.46</v>
      </c>
      <c r="L304" s="68">
        <v>47.74</v>
      </c>
      <c r="M304" s="68">
        <v>50.42</v>
      </c>
      <c r="N304" s="75">
        <v>46.34</v>
      </c>
      <c r="P304" s="67">
        <v>133.23099999999999</v>
      </c>
      <c r="Q304" s="68">
        <v>133.23099999999999</v>
      </c>
      <c r="R304" s="68">
        <v>158.71799999999999</v>
      </c>
      <c r="S304" s="68">
        <v>133.23099999999999</v>
      </c>
      <c r="T304" s="68">
        <v>75.242999999999995</v>
      </c>
      <c r="U304" s="68">
        <v>92.075999999999993</v>
      </c>
      <c r="V304" s="68">
        <v>70.918000000000006</v>
      </c>
      <c r="W304" s="68">
        <v>22.728000000000002</v>
      </c>
      <c r="X304" s="68">
        <v>22.728000000000002</v>
      </c>
      <c r="Y304" s="75">
        <v>77.938999999999993</v>
      </c>
      <c r="AA304" s="67">
        <v>7.08</v>
      </c>
      <c r="AB304" s="68">
        <v>6.59</v>
      </c>
      <c r="AC304" s="68">
        <v>6.14</v>
      </c>
      <c r="AD304" s="68">
        <v>6.96</v>
      </c>
      <c r="AE304" s="68">
        <v>7.08</v>
      </c>
      <c r="AF304" s="68">
        <v>6.61</v>
      </c>
      <c r="AG304" s="68">
        <v>0.44509856237804374</v>
      </c>
      <c r="AI304" s="69">
        <f ca="1">VLOOKUP($A304,'Y2020H2 Annual_Prices-Nominal'!$A$4:$AM$33,28,0)</f>
        <v>5.4816666666666665</v>
      </c>
      <c r="AK304" s="70">
        <v>0</v>
      </c>
      <c r="AL304" s="71">
        <v>0</v>
      </c>
      <c r="AM304" s="72">
        <v>0</v>
      </c>
      <c r="AN304" s="73">
        <v>0</v>
      </c>
      <c r="AO304" s="74">
        <v>0</v>
      </c>
      <c r="AP304" s="75">
        <f ca="1">VLOOKUP($A304,'Y2020H2 Annual_Prices-Nominal'!$A$4:$AM$33,33,0)</f>
        <v>0</v>
      </c>
      <c r="AR304" s="67">
        <f t="shared" si="32"/>
        <v>8.3748103186646432</v>
      </c>
      <c r="AS304" s="68">
        <f t="shared" si="33"/>
        <v>8.0136157337367617</v>
      </c>
      <c r="AT304" s="68">
        <f t="shared" si="34"/>
        <v>8.0847201210287434</v>
      </c>
      <c r="AU304" s="68">
        <f t="shared" si="35"/>
        <v>7.1935028248587569</v>
      </c>
      <c r="AV304" s="68">
        <f t="shared" si="36"/>
        <v>7.268361581920904</v>
      </c>
      <c r="AW304" s="75">
        <f t="shared" si="37"/>
        <v>7.2442528735632186</v>
      </c>
      <c r="AY304" s="97">
        <v>303.03392040772115</v>
      </c>
      <c r="AZ304" s="75">
        <v>303.03392040772115</v>
      </c>
      <c r="BB304" s="69">
        <f ca="1">VLOOKUP($A304,'Y2020H2 Annual_Prices-Nominal'!$A$4:$AZ$33,41,0)</f>
        <v>8.5076766676205935</v>
      </c>
      <c r="BD304" s="76">
        <f>VLOOKUP($A304,GDP!$A$8:$D$42,3,0)</f>
        <v>2.3746266805527282E-2</v>
      </c>
    </row>
    <row r="305" spans="1:56" ht="15" x14ac:dyDescent="0.25">
      <c r="A305" s="42">
        <f t="shared" si="38"/>
        <v>2046</v>
      </c>
      <c r="B305" s="63">
        <f t="shared" si="39"/>
        <v>53359</v>
      </c>
      <c r="C305" s="67">
        <v>49.38</v>
      </c>
      <c r="D305" s="68">
        <v>47.44</v>
      </c>
      <c r="E305" s="68">
        <v>47.35</v>
      </c>
      <c r="F305" s="68">
        <v>45.36</v>
      </c>
      <c r="G305" s="68">
        <v>47.8</v>
      </c>
      <c r="H305" s="68">
        <v>45.81</v>
      </c>
      <c r="I305" s="68">
        <v>49.08</v>
      </c>
      <c r="J305" s="68">
        <v>44.94</v>
      </c>
      <c r="K305" s="68">
        <v>49.18</v>
      </c>
      <c r="L305" s="68">
        <v>44.94</v>
      </c>
      <c r="M305" s="68">
        <v>47.69</v>
      </c>
      <c r="N305" s="75">
        <v>43.5</v>
      </c>
      <c r="P305" s="67">
        <v>133.59299999999999</v>
      </c>
      <c r="Q305" s="68">
        <v>133.59299999999999</v>
      </c>
      <c r="R305" s="68">
        <v>159.14599999999999</v>
      </c>
      <c r="S305" s="68">
        <v>133.59299999999999</v>
      </c>
      <c r="T305" s="68">
        <v>75.334999999999994</v>
      </c>
      <c r="U305" s="68">
        <v>92.257000000000005</v>
      </c>
      <c r="V305" s="68">
        <v>71.033000000000001</v>
      </c>
      <c r="W305" s="68">
        <v>22.771000000000001</v>
      </c>
      <c r="X305" s="68">
        <v>22.771000000000001</v>
      </c>
      <c r="Y305" s="75">
        <v>78.113</v>
      </c>
      <c r="AA305" s="67">
        <v>6.97</v>
      </c>
      <c r="AB305" s="68">
        <v>6.32</v>
      </c>
      <c r="AC305" s="68">
        <v>5.97</v>
      </c>
      <c r="AD305" s="68">
        <v>6.68</v>
      </c>
      <c r="AE305" s="68">
        <v>7</v>
      </c>
      <c r="AF305" s="68">
        <v>6.39</v>
      </c>
      <c r="AG305" s="68">
        <v>0.44509856237804374</v>
      </c>
      <c r="AI305" s="69">
        <f ca="1">VLOOKUP($A305,'Y2020H2 Annual_Prices-Nominal'!$A$4:$AM$33,28,0)</f>
        <v>5.4816666666666665</v>
      </c>
      <c r="AK305" s="70">
        <v>0</v>
      </c>
      <c r="AL305" s="71">
        <v>0</v>
      </c>
      <c r="AM305" s="72">
        <v>0</v>
      </c>
      <c r="AN305" s="73">
        <v>0</v>
      </c>
      <c r="AO305" s="74">
        <v>0</v>
      </c>
      <c r="AP305" s="75">
        <f ca="1">VLOOKUP($A305,'Y2020H2 Annual_Prices-Nominal'!$A$4:$AM$33,33,0)</f>
        <v>0</v>
      </c>
      <c r="AR305" s="67">
        <f t="shared" si="32"/>
        <v>7.8132911392405067</v>
      </c>
      <c r="AS305" s="68">
        <f t="shared" si="33"/>
        <v>7.4100156494522702</v>
      </c>
      <c r="AT305" s="68">
        <f t="shared" si="34"/>
        <v>7.4804381846635364</v>
      </c>
      <c r="AU305" s="68">
        <f t="shared" si="35"/>
        <v>7.0114285714285716</v>
      </c>
      <c r="AV305" s="68">
        <f t="shared" si="36"/>
        <v>7.0257142857142858</v>
      </c>
      <c r="AW305" s="75">
        <f t="shared" si="37"/>
        <v>7.1392215568862278</v>
      </c>
      <c r="AY305" s="97">
        <v>303.03392040772115</v>
      </c>
      <c r="AZ305" s="75">
        <v>303.03392040772115</v>
      </c>
      <c r="BB305" s="69">
        <f ca="1">VLOOKUP($A305,'Y2020H2 Annual_Prices-Nominal'!$A$4:$AZ$33,41,0)</f>
        <v>8.5076766676205935</v>
      </c>
      <c r="BD305" s="76">
        <f>VLOOKUP($A305,GDP!$A$8:$D$42,3,0)</f>
        <v>2.3746266805527282E-2</v>
      </c>
    </row>
    <row r="306" spans="1:56" ht="15" x14ac:dyDescent="0.25">
      <c r="A306" s="42">
        <f t="shared" si="38"/>
        <v>2046</v>
      </c>
      <c r="B306" s="63">
        <f t="shared" si="39"/>
        <v>53387</v>
      </c>
      <c r="C306" s="67">
        <v>45.11</v>
      </c>
      <c r="D306" s="68">
        <v>44.05</v>
      </c>
      <c r="E306" s="68">
        <v>42.63</v>
      </c>
      <c r="F306" s="68">
        <v>41.22</v>
      </c>
      <c r="G306" s="68">
        <v>43.05</v>
      </c>
      <c r="H306" s="68">
        <v>41.64</v>
      </c>
      <c r="I306" s="68">
        <v>45.88</v>
      </c>
      <c r="J306" s="68">
        <v>42.75</v>
      </c>
      <c r="K306" s="68">
        <v>45.91</v>
      </c>
      <c r="L306" s="68">
        <v>42.75</v>
      </c>
      <c r="M306" s="68">
        <v>44.46</v>
      </c>
      <c r="N306" s="75">
        <v>41.32</v>
      </c>
      <c r="P306" s="67">
        <v>133.95599999999999</v>
      </c>
      <c r="Q306" s="68">
        <v>133.95599999999999</v>
      </c>
      <c r="R306" s="68">
        <v>159.57499999999999</v>
      </c>
      <c r="S306" s="68">
        <v>133.95599999999999</v>
      </c>
      <c r="T306" s="68">
        <v>75.427000000000007</v>
      </c>
      <c r="U306" s="68">
        <v>92.438000000000002</v>
      </c>
      <c r="V306" s="68">
        <v>71.149000000000001</v>
      </c>
      <c r="W306" s="68">
        <v>22.814</v>
      </c>
      <c r="X306" s="68">
        <v>22.814</v>
      </c>
      <c r="Y306" s="75">
        <v>78.287000000000006</v>
      </c>
      <c r="AA306" s="67">
        <v>6.68</v>
      </c>
      <c r="AB306" s="68">
        <v>5.69</v>
      </c>
      <c r="AC306" s="68">
        <v>5.45</v>
      </c>
      <c r="AD306" s="68">
        <v>6.04</v>
      </c>
      <c r="AE306" s="68">
        <v>6.65</v>
      </c>
      <c r="AF306" s="68">
        <v>6.1</v>
      </c>
      <c r="AG306" s="68">
        <v>0.44509856237804374</v>
      </c>
      <c r="AI306" s="69">
        <f ca="1">VLOOKUP($A306,'Y2020H2 Annual_Prices-Nominal'!$A$4:$AM$33,28,0)</f>
        <v>5.4816666666666665</v>
      </c>
      <c r="AK306" s="70">
        <v>0</v>
      </c>
      <c r="AL306" s="71">
        <v>0</v>
      </c>
      <c r="AM306" s="72">
        <v>0</v>
      </c>
      <c r="AN306" s="73">
        <v>0</v>
      </c>
      <c r="AO306" s="74">
        <v>0</v>
      </c>
      <c r="AP306" s="75">
        <f ca="1">VLOOKUP($A306,'Y2020H2 Annual_Prices-Nominal'!$A$4:$AM$33,33,0)</f>
        <v>0</v>
      </c>
      <c r="AR306" s="67">
        <f t="shared" si="32"/>
        <v>7.9279437609841823</v>
      </c>
      <c r="AS306" s="68">
        <f t="shared" si="33"/>
        <v>6.9885245901639355</v>
      </c>
      <c r="AT306" s="68">
        <f t="shared" si="34"/>
        <v>7.057377049180328</v>
      </c>
      <c r="AU306" s="68">
        <f t="shared" si="35"/>
        <v>6.8992481203007516</v>
      </c>
      <c r="AV306" s="68">
        <f t="shared" si="36"/>
        <v>6.9037593984962395</v>
      </c>
      <c r="AW306" s="75">
        <f t="shared" si="37"/>
        <v>7.3609271523178812</v>
      </c>
      <c r="AY306" s="97">
        <v>303.03392040772115</v>
      </c>
      <c r="AZ306" s="75">
        <v>303.03392040772115</v>
      </c>
      <c r="BB306" s="69">
        <f ca="1">VLOOKUP($A306,'Y2020H2 Annual_Prices-Nominal'!$A$4:$AZ$33,41,0)</f>
        <v>8.5076766676205935</v>
      </c>
      <c r="BD306" s="76">
        <f>VLOOKUP($A306,GDP!$A$8:$D$42,3,0)</f>
        <v>2.3746266805527282E-2</v>
      </c>
    </row>
    <row r="307" spans="1:56" ht="15" x14ac:dyDescent="0.25">
      <c r="A307" s="42">
        <f t="shared" si="38"/>
        <v>2046</v>
      </c>
      <c r="B307" s="63">
        <f t="shared" si="39"/>
        <v>53418</v>
      </c>
      <c r="C307" s="67">
        <v>41.91</v>
      </c>
      <c r="D307" s="68">
        <v>40.75</v>
      </c>
      <c r="E307" s="68">
        <v>40.54</v>
      </c>
      <c r="F307" s="68">
        <v>39.450000000000003</v>
      </c>
      <c r="G307" s="68">
        <v>40.869999999999997</v>
      </c>
      <c r="H307" s="68">
        <v>39.85</v>
      </c>
      <c r="I307" s="68">
        <v>43.78</v>
      </c>
      <c r="J307" s="68">
        <v>40.119999999999997</v>
      </c>
      <c r="K307" s="68">
        <v>43.8</v>
      </c>
      <c r="L307" s="68">
        <v>40.14</v>
      </c>
      <c r="M307" s="68">
        <v>42.35</v>
      </c>
      <c r="N307" s="75">
        <v>38.72</v>
      </c>
      <c r="P307" s="67">
        <v>134.32</v>
      </c>
      <c r="Q307" s="68">
        <v>134.32</v>
      </c>
      <c r="R307" s="68">
        <v>160.005</v>
      </c>
      <c r="S307" s="68">
        <v>134.32</v>
      </c>
      <c r="T307" s="68">
        <v>75.519000000000005</v>
      </c>
      <c r="U307" s="68">
        <v>92.62</v>
      </c>
      <c r="V307" s="68">
        <v>71.265000000000001</v>
      </c>
      <c r="W307" s="68">
        <v>22.856999999999999</v>
      </c>
      <c r="X307" s="68">
        <v>22.856999999999999</v>
      </c>
      <c r="Y307" s="75">
        <v>78.460999999999999</v>
      </c>
      <c r="AA307" s="67">
        <v>6.39</v>
      </c>
      <c r="AB307" s="68">
        <v>5.59</v>
      </c>
      <c r="AC307" s="68">
        <v>5.37</v>
      </c>
      <c r="AD307" s="68">
        <v>5.86</v>
      </c>
      <c r="AE307" s="68">
        <v>6.35</v>
      </c>
      <c r="AF307" s="68">
        <v>5.85</v>
      </c>
      <c r="AG307" s="68">
        <v>0.44509856237804374</v>
      </c>
      <c r="AI307" s="69">
        <f ca="1">VLOOKUP($A307,'Y2020H2 Annual_Prices-Nominal'!$A$4:$AM$33,28,0)</f>
        <v>5.4816666666666665</v>
      </c>
      <c r="AK307" s="70">
        <v>0</v>
      </c>
      <c r="AL307" s="71">
        <v>0</v>
      </c>
      <c r="AM307" s="72">
        <v>0</v>
      </c>
      <c r="AN307" s="73">
        <v>0</v>
      </c>
      <c r="AO307" s="74">
        <v>0</v>
      </c>
      <c r="AP307" s="75">
        <f ca="1">VLOOKUP($A307,'Y2020H2 Annual_Prices-Nominal'!$A$4:$AM$33,33,0)</f>
        <v>0</v>
      </c>
      <c r="AR307" s="67">
        <f t="shared" si="32"/>
        <v>7.4973166368515205</v>
      </c>
      <c r="AS307" s="68">
        <f t="shared" si="33"/>
        <v>6.9299145299145302</v>
      </c>
      <c r="AT307" s="68">
        <f t="shared" si="34"/>
        <v>6.9863247863247864</v>
      </c>
      <c r="AU307" s="68">
        <f t="shared" si="35"/>
        <v>6.8944881889763785</v>
      </c>
      <c r="AV307" s="68">
        <f t="shared" si="36"/>
        <v>6.8976377952755907</v>
      </c>
      <c r="AW307" s="75">
        <f t="shared" si="37"/>
        <v>7.2269624573378834</v>
      </c>
      <c r="AY307" s="97">
        <v>303.03392040772115</v>
      </c>
      <c r="AZ307" s="75">
        <v>303.03392040772115</v>
      </c>
      <c r="BB307" s="69">
        <f ca="1">VLOOKUP($A307,'Y2020H2 Annual_Prices-Nominal'!$A$4:$AZ$33,41,0)</f>
        <v>8.5076766676205935</v>
      </c>
      <c r="BD307" s="76">
        <f>VLOOKUP($A307,GDP!$A$8:$D$42,3,0)</f>
        <v>2.3746266805527282E-2</v>
      </c>
    </row>
    <row r="308" spans="1:56" ht="15" x14ac:dyDescent="0.25">
      <c r="A308" s="42">
        <f t="shared" si="38"/>
        <v>2046</v>
      </c>
      <c r="B308" s="63">
        <f t="shared" si="39"/>
        <v>53448</v>
      </c>
      <c r="C308" s="67">
        <v>42.01</v>
      </c>
      <c r="D308" s="68">
        <v>39.9</v>
      </c>
      <c r="E308" s="68">
        <v>42.87</v>
      </c>
      <c r="F308" s="68">
        <v>40.28</v>
      </c>
      <c r="G308" s="68">
        <v>43.17</v>
      </c>
      <c r="H308" s="68">
        <v>40.64</v>
      </c>
      <c r="I308" s="68">
        <v>48.6</v>
      </c>
      <c r="J308" s="68">
        <v>41.98</v>
      </c>
      <c r="K308" s="68">
        <v>49.68</v>
      </c>
      <c r="L308" s="68">
        <v>42.76</v>
      </c>
      <c r="M308" s="68">
        <v>48.94</v>
      </c>
      <c r="N308" s="75">
        <v>41.43</v>
      </c>
      <c r="P308" s="67">
        <v>134.685</v>
      </c>
      <c r="Q308" s="68">
        <v>134.685</v>
      </c>
      <c r="R308" s="68">
        <v>160.43600000000001</v>
      </c>
      <c r="S308" s="68">
        <v>134.685</v>
      </c>
      <c r="T308" s="68">
        <v>75.611000000000004</v>
      </c>
      <c r="U308" s="68">
        <v>92.802000000000007</v>
      </c>
      <c r="V308" s="68">
        <v>71.381</v>
      </c>
      <c r="W308" s="68">
        <v>22.9</v>
      </c>
      <c r="X308" s="68">
        <v>22.9</v>
      </c>
      <c r="Y308" s="75">
        <v>78.635999999999996</v>
      </c>
      <c r="AA308" s="67">
        <v>6.31</v>
      </c>
      <c r="AB308" s="68">
        <v>5.42</v>
      </c>
      <c r="AC308" s="68">
        <v>5.21</v>
      </c>
      <c r="AD308" s="68">
        <v>5.69</v>
      </c>
      <c r="AE308" s="68">
        <v>6.27</v>
      </c>
      <c r="AF308" s="68">
        <v>5.63</v>
      </c>
      <c r="AG308" s="68">
        <v>0.44509856237804374</v>
      </c>
      <c r="AI308" s="69">
        <f ca="1">VLOOKUP($A308,'Y2020H2 Annual_Prices-Nominal'!$A$4:$AM$33,28,0)</f>
        <v>5.4816666666666665</v>
      </c>
      <c r="AK308" s="70">
        <v>0</v>
      </c>
      <c r="AL308" s="71">
        <v>0</v>
      </c>
      <c r="AM308" s="72">
        <v>0</v>
      </c>
      <c r="AN308" s="73">
        <v>0</v>
      </c>
      <c r="AO308" s="74">
        <v>0</v>
      </c>
      <c r="AP308" s="75">
        <f ca="1">VLOOKUP($A308,'Y2020H2 Annual_Prices-Nominal'!$A$4:$AM$33,33,0)</f>
        <v>0</v>
      </c>
      <c r="AR308" s="67">
        <f t="shared" si="32"/>
        <v>7.7509225092250924</v>
      </c>
      <c r="AS308" s="68">
        <f t="shared" si="33"/>
        <v>7.6145648312611005</v>
      </c>
      <c r="AT308" s="68">
        <f t="shared" si="34"/>
        <v>7.6678507992895213</v>
      </c>
      <c r="AU308" s="68">
        <f t="shared" si="35"/>
        <v>7.7511961722488047</v>
      </c>
      <c r="AV308" s="68">
        <f t="shared" si="36"/>
        <v>7.9234449760765555</v>
      </c>
      <c r="AW308" s="75">
        <f t="shared" si="37"/>
        <v>8.6010544815465728</v>
      </c>
      <c r="AY308" s="97">
        <v>303.03392040772115</v>
      </c>
      <c r="AZ308" s="75">
        <v>303.03392040772115</v>
      </c>
      <c r="BB308" s="69">
        <f ca="1">VLOOKUP($A308,'Y2020H2 Annual_Prices-Nominal'!$A$4:$AZ$33,41,0)</f>
        <v>8.5076766676205935</v>
      </c>
      <c r="BD308" s="76">
        <f>VLOOKUP($A308,GDP!$A$8:$D$42,3,0)</f>
        <v>2.3746266805527282E-2</v>
      </c>
    </row>
    <row r="309" spans="1:56" ht="15" x14ac:dyDescent="0.25">
      <c r="A309" s="42">
        <f t="shared" si="38"/>
        <v>2046</v>
      </c>
      <c r="B309" s="63">
        <f t="shared" si="39"/>
        <v>53479</v>
      </c>
      <c r="C309" s="67">
        <v>49.46</v>
      </c>
      <c r="D309" s="68">
        <v>42.31</v>
      </c>
      <c r="E309" s="68">
        <v>51.16</v>
      </c>
      <c r="F309" s="68">
        <v>43.53</v>
      </c>
      <c r="G309" s="68">
        <v>51.8</v>
      </c>
      <c r="H309" s="68">
        <v>44.13</v>
      </c>
      <c r="I309" s="68">
        <v>58.35</v>
      </c>
      <c r="J309" s="68">
        <v>46.95</v>
      </c>
      <c r="K309" s="68">
        <v>59.52</v>
      </c>
      <c r="L309" s="68">
        <v>47.83</v>
      </c>
      <c r="M309" s="68">
        <v>59.21</v>
      </c>
      <c r="N309" s="75">
        <v>46.57</v>
      </c>
      <c r="P309" s="67">
        <v>135.05560249364299</v>
      </c>
      <c r="Q309" s="68">
        <v>135.05560249364299</v>
      </c>
      <c r="R309" s="68">
        <v>160.866839811695</v>
      </c>
      <c r="S309" s="68">
        <v>135.05560249364299</v>
      </c>
      <c r="T309" s="68">
        <v>75.703509855993104</v>
      </c>
      <c r="U309" s="68">
        <v>92.984427220319603</v>
      </c>
      <c r="V309" s="68">
        <v>71.496884493245801</v>
      </c>
      <c r="W309" s="68">
        <v>22.944466595788501</v>
      </c>
      <c r="X309" s="68">
        <v>22.944466595788501</v>
      </c>
      <c r="Y309" s="75">
        <v>78.811533841535507</v>
      </c>
      <c r="AA309" s="67">
        <v>6.32</v>
      </c>
      <c r="AB309" s="68">
        <v>5.29</v>
      </c>
      <c r="AC309" s="68">
        <v>5.08</v>
      </c>
      <c r="AD309" s="68">
        <v>5.56</v>
      </c>
      <c r="AE309" s="68">
        <v>6.31</v>
      </c>
      <c r="AF309" s="68">
        <v>5.61</v>
      </c>
      <c r="AG309" s="68">
        <v>0.44509856237804374</v>
      </c>
      <c r="AI309" s="69">
        <f ca="1">VLOOKUP($A309,'Y2020H2 Annual_Prices-Nominal'!$A$4:$AM$33,28,0)</f>
        <v>5.4816666666666665</v>
      </c>
      <c r="AK309" s="70">
        <v>0</v>
      </c>
      <c r="AL309" s="71">
        <v>0</v>
      </c>
      <c r="AM309" s="72">
        <v>0</v>
      </c>
      <c r="AN309" s="73">
        <v>0</v>
      </c>
      <c r="AO309" s="74">
        <v>0</v>
      </c>
      <c r="AP309" s="75">
        <f ca="1">VLOOKUP($A309,'Y2020H2 Annual_Prices-Nominal'!$A$4:$AM$33,33,0)</f>
        <v>0</v>
      </c>
      <c r="AR309" s="67">
        <f t="shared" si="32"/>
        <v>9.3497164461247646</v>
      </c>
      <c r="AS309" s="68">
        <f t="shared" si="33"/>
        <v>9.119429590017825</v>
      </c>
      <c r="AT309" s="68">
        <f t="shared" si="34"/>
        <v>9.2335115864527619</v>
      </c>
      <c r="AU309" s="68">
        <f t="shared" si="35"/>
        <v>9.2472266244057053</v>
      </c>
      <c r="AV309" s="68">
        <f t="shared" si="36"/>
        <v>9.4326465927099861</v>
      </c>
      <c r="AW309" s="75">
        <f t="shared" si="37"/>
        <v>10.649280575539569</v>
      </c>
      <c r="AY309" s="97">
        <v>303.03392040772115</v>
      </c>
      <c r="AZ309" s="75">
        <v>303.03392040772115</v>
      </c>
      <c r="BB309" s="69">
        <f ca="1">VLOOKUP($A309,'Y2020H2 Annual_Prices-Nominal'!$A$4:$AZ$33,41,0)</f>
        <v>8.5076766676205935</v>
      </c>
      <c r="BD309" s="76">
        <f>VLOOKUP($A309,GDP!$A$8:$D$42,3,0)</f>
        <v>2.3746266805527282E-2</v>
      </c>
    </row>
    <row r="310" spans="1:56" ht="15" x14ac:dyDescent="0.25">
      <c r="A310" s="42">
        <f t="shared" si="38"/>
        <v>2046</v>
      </c>
      <c r="B310" s="63">
        <f t="shared" si="39"/>
        <v>53509</v>
      </c>
      <c r="C310" s="67">
        <v>60.5</v>
      </c>
      <c r="D310" s="68">
        <v>47.6</v>
      </c>
      <c r="E310" s="68">
        <v>62.52</v>
      </c>
      <c r="F310" s="68">
        <v>52.1</v>
      </c>
      <c r="G310" s="68">
        <v>63.24</v>
      </c>
      <c r="H310" s="68">
        <v>52.5</v>
      </c>
      <c r="I310" s="68">
        <v>68.010000000000005</v>
      </c>
      <c r="J310" s="68">
        <v>50.86</v>
      </c>
      <c r="K310" s="68">
        <v>68.28</v>
      </c>
      <c r="L310" s="68">
        <v>51.5</v>
      </c>
      <c r="M310" s="68">
        <v>69.23</v>
      </c>
      <c r="N310" s="75">
        <v>50.9</v>
      </c>
      <c r="P310" s="67">
        <v>135.423</v>
      </c>
      <c r="Q310" s="68">
        <v>135.423</v>
      </c>
      <c r="R310" s="68">
        <v>161.29</v>
      </c>
      <c r="S310" s="68">
        <v>135.423</v>
      </c>
      <c r="T310" s="68">
        <v>75.787999999999997</v>
      </c>
      <c r="U310" s="68">
        <v>93.174000000000007</v>
      </c>
      <c r="V310" s="68">
        <v>71.626999999999995</v>
      </c>
      <c r="W310" s="68">
        <v>22.992999999999999</v>
      </c>
      <c r="X310" s="68">
        <v>22.992999999999999</v>
      </c>
      <c r="Y310" s="75">
        <v>78.992999999999995</v>
      </c>
      <c r="AA310" s="67">
        <v>6.44</v>
      </c>
      <c r="AB310" s="68">
        <v>5.57</v>
      </c>
      <c r="AC310" s="68">
        <v>5.34</v>
      </c>
      <c r="AD310" s="68">
        <v>5.84</v>
      </c>
      <c r="AE310" s="68">
        <v>6.48</v>
      </c>
      <c r="AF310" s="68">
        <v>5.83</v>
      </c>
      <c r="AG310" s="68">
        <v>0.44509856237804374</v>
      </c>
      <c r="AI310" s="69">
        <f ca="1">VLOOKUP($A310,'Y2020H2 Annual_Prices-Nominal'!$A$4:$AM$33,28,0)</f>
        <v>5.4816666666666665</v>
      </c>
      <c r="AK310" s="70">
        <v>0</v>
      </c>
      <c r="AL310" s="71">
        <v>0</v>
      </c>
      <c r="AM310" s="72">
        <v>0</v>
      </c>
      <c r="AN310" s="73">
        <v>0</v>
      </c>
      <c r="AO310" s="74">
        <v>0</v>
      </c>
      <c r="AP310" s="75">
        <f ca="1">VLOOKUP($A310,'Y2020H2 Annual_Prices-Nominal'!$A$4:$AM$33,33,0)</f>
        <v>0</v>
      </c>
      <c r="AR310" s="67">
        <f t="shared" si="32"/>
        <v>10.861759425493716</v>
      </c>
      <c r="AS310" s="68">
        <f t="shared" si="33"/>
        <v>10.723842195540309</v>
      </c>
      <c r="AT310" s="68">
        <f t="shared" si="34"/>
        <v>10.847341337907375</v>
      </c>
      <c r="AU310" s="68">
        <f t="shared" si="35"/>
        <v>10.49537037037037</v>
      </c>
      <c r="AV310" s="68">
        <f t="shared" si="36"/>
        <v>10.537037037037036</v>
      </c>
      <c r="AW310" s="75">
        <f t="shared" si="37"/>
        <v>11.854452054794521</v>
      </c>
      <c r="AY310" s="97">
        <v>303.03392040772115</v>
      </c>
      <c r="AZ310" s="75">
        <v>303.03392040772115</v>
      </c>
      <c r="BB310" s="69">
        <f ca="1">VLOOKUP($A310,'Y2020H2 Annual_Prices-Nominal'!$A$4:$AZ$33,41,0)</f>
        <v>8.5076766676205935</v>
      </c>
      <c r="BD310" s="76">
        <f>VLOOKUP($A310,GDP!$A$8:$D$42,3,0)</f>
        <v>2.3746266805527282E-2</v>
      </c>
    </row>
    <row r="311" spans="1:56" ht="15" x14ac:dyDescent="0.25">
      <c r="A311" s="42">
        <f t="shared" si="38"/>
        <v>2046</v>
      </c>
      <c r="B311" s="63">
        <f t="shared" si="39"/>
        <v>53540</v>
      </c>
      <c r="C311" s="67">
        <v>56.47</v>
      </c>
      <c r="D311" s="68">
        <v>44.71</v>
      </c>
      <c r="E311" s="68">
        <v>59.99</v>
      </c>
      <c r="F311" s="68">
        <v>49.31</v>
      </c>
      <c r="G311" s="68">
        <v>60.28</v>
      </c>
      <c r="H311" s="68">
        <v>49.32</v>
      </c>
      <c r="I311" s="68">
        <v>79.569999999999993</v>
      </c>
      <c r="J311" s="68">
        <v>51.09</v>
      </c>
      <c r="K311" s="68">
        <v>80.209999999999994</v>
      </c>
      <c r="L311" s="68">
        <v>52</v>
      </c>
      <c r="M311" s="68">
        <v>80.78</v>
      </c>
      <c r="N311" s="75">
        <v>51.22</v>
      </c>
      <c r="P311" s="67">
        <v>135.791</v>
      </c>
      <c r="Q311" s="68">
        <v>135.791</v>
      </c>
      <c r="R311" s="68">
        <v>161.714</v>
      </c>
      <c r="S311" s="68">
        <v>135.791</v>
      </c>
      <c r="T311" s="68">
        <v>75.872</v>
      </c>
      <c r="U311" s="68">
        <v>93.364000000000004</v>
      </c>
      <c r="V311" s="68">
        <v>71.757000000000005</v>
      </c>
      <c r="W311" s="68">
        <v>23.042000000000002</v>
      </c>
      <c r="X311" s="68">
        <v>23.042000000000002</v>
      </c>
      <c r="Y311" s="75">
        <v>79.174000000000007</v>
      </c>
      <c r="AA311" s="67">
        <v>6.42</v>
      </c>
      <c r="AB311" s="68">
        <v>5.46</v>
      </c>
      <c r="AC311" s="68">
        <v>5.24</v>
      </c>
      <c r="AD311" s="68">
        <v>5.73</v>
      </c>
      <c r="AE311" s="68">
        <v>6.45</v>
      </c>
      <c r="AF311" s="68">
        <v>5.87</v>
      </c>
      <c r="AG311" s="68">
        <v>0.44509856237804374</v>
      </c>
      <c r="AI311" s="69">
        <f ca="1">VLOOKUP($A311,'Y2020H2 Annual_Prices-Nominal'!$A$4:$AM$33,28,0)</f>
        <v>5.4816666666666665</v>
      </c>
      <c r="AK311" s="70">
        <v>0</v>
      </c>
      <c r="AL311" s="71">
        <v>0</v>
      </c>
      <c r="AM311" s="72">
        <v>0</v>
      </c>
      <c r="AN311" s="73">
        <v>0</v>
      </c>
      <c r="AO311" s="74">
        <v>0</v>
      </c>
      <c r="AP311" s="75">
        <f ca="1">VLOOKUP($A311,'Y2020H2 Annual_Prices-Nominal'!$A$4:$AM$33,33,0)</f>
        <v>0</v>
      </c>
      <c r="AR311" s="67">
        <f t="shared" si="32"/>
        <v>10.342490842490843</v>
      </c>
      <c r="AS311" s="68">
        <f t="shared" si="33"/>
        <v>10.219761499148211</v>
      </c>
      <c r="AT311" s="68">
        <f t="shared" si="34"/>
        <v>10.269165247018739</v>
      </c>
      <c r="AU311" s="68">
        <f t="shared" si="35"/>
        <v>12.336434108527131</v>
      </c>
      <c r="AV311" s="68">
        <f t="shared" si="36"/>
        <v>12.43565891472868</v>
      </c>
      <c r="AW311" s="75">
        <f t="shared" si="37"/>
        <v>14.097731239092495</v>
      </c>
      <c r="AY311" s="97">
        <v>303.03392040772115</v>
      </c>
      <c r="AZ311" s="75">
        <v>303.03392040772115</v>
      </c>
      <c r="BB311" s="69">
        <f ca="1">VLOOKUP($A311,'Y2020H2 Annual_Prices-Nominal'!$A$4:$AZ$33,41,0)</f>
        <v>8.5076766676205935</v>
      </c>
      <c r="BD311" s="76">
        <f>VLOOKUP($A311,GDP!$A$8:$D$42,3,0)</f>
        <v>2.3746266805527282E-2</v>
      </c>
    </row>
    <row r="312" spans="1:56" ht="15" x14ac:dyDescent="0.25">
      <c r="A312" s="42">
        <f t="shared" si="38"/>
        <v>2046</v>
      </c>
      <c r="B312" s="63">
        <f t="shared" si="39"/>
        <v>53571</v>
      </c>
      <c r="C312" s="67">
        <v>47.36</v>
      </c>
      <c r="D312" s="68">
        <v>41.35</v>
      </c>
      <c r="E312" s="68">
        <v>50.38</v>
      </c>
      <c r="F312" s="68">
        <v>45.07</v>
      </c>
      <c r="G312" s="68">
        <v>50.71</v>
      </c>
      <c r="H312" s="68">
        <v>45.28</v>
      </c>
      <c r="I312" s="68">
        <v>55.21</v>
      </c>
      <c r="J312" s="68">
        <v>46.09</v>
      </c>
      <c r="K312" s="68">
        <v>56.52</v>
      </c>
      <c r="L312" s="68">
        <v>47.5</v>
      </c>
      <c r="M312" s="68">
        <v>56.74</v>
      </c>
      <c r="N312" s="75">
        <v>47.32</v>
      </c>
      <c r="P312" s="67">
        <v>136.16</v>
      </c>
      <c r="Q312" s="68">
        <v>136.16</v>
      </c>
      <c r="R312" s="68">
        <v>162.13900000000001</v>
      </c>
      <c r="S312" s="68">
        <v>136.16</v>
      </c>
      <c r="T312" s="68">
        <v>75.956999999999994</v>
      </c>
      <c r="U312" s="68">
        <v>93.555000000000007</v>
      </c>
      <c r="V312" s="68">
        <v>71.887</v>
      </c>
      <c r="W312" s="68">
        <v>23.091000000000001</v>
      </c>
      <c r="X312" s="68">
        <v>23.091000000000001</v>
      </c>
      <c r="Y312" s="75">
        <v>79.355999999999995</v>
      </c>
      <c r="AA312" s="67">
        <v>6.35</v>
      </c>
      <c r="AB312" s="68">
        <v>5.17</v>
      </c>
      <c r="AC312" s="68">
        <v>4.96</v>
      </c>
      <c r="AD312" s="68">
        <v>5.43</v>
      </c>
      <c r="AE312" s="68">
        <v>6.35</v>
      </c>
      <c r="AF312" s="68">
        <v>5.71</v>
      </c>
      <c r="AG312" s="68">
        <v>0.44509856237804374</v>
      </c>
      <c r="AI312" s="69">
        <f ca="1">VLOOKUP($A312,'Y2020H2 Annual_Prices-Nominal'!$A$4:$AM$33,28,0)</f>
        <v>5.4816666666666665</v>
      </c>
      <c r="AK312" s="70">
        <v>0</v>
      </c>
      <c r="AL312" s="71">
        <v>0</v>
      </c>
      <c r="AM312" s="72">
        <v>0</v>
      </c>
      <c r="AN312" s="73">
        <v>0</v>
      </c>
      <c r="AO312" s="74">
        <v>0</v>
      </c>
      <c r="AP312" s="75">
        <f ca="1">VLOOKUP($A312,'Y2020H2 Annual_Prices-Nominal'!$A$4:$AM$33,33,0)</f>
        <v>0</v>
      </c>
      <c r="AR312" s="67">
        <f t="shared" si="32"/>
        <v>9.1605415860735011</v>
      </c>
      <c r="AS312" s="68">
        <f t="shared" si="33"/>
        <v>8.8231173380035024</v>
      </c>
      <c r="AT312" s="68">
        <f t="shared" si="34"/>
        <v>8.8809106830122602</v>
      </c>
      <c r="AU312" s="68">
        <f t="shared" si="35"/>
        <v>8.6944881889763792</v>
      </c>
      <c r="AV312" s="68">
        <f t="shared" si="36"/>
        <v>8.9007874015748047</v>
      </c>
      <c r="AW312" s="75">
        <f t="shared" si="37"/>
        <v>10.449355432780848</v>
      </c>
      <c r="AY312" s="97">
        <v>303.03392040772115</v>
      </c>
      <c r="AZ312" s="75">
        <v>303.03392040772115</v>
      </c>
      <c r="BB312" s="69">
        <f ca="1">VLOOKUP($A312,'Y2020H2 Annual_Prices-Nominal'!$A$4:$AZ$33,41,0)</f>
        <v>8.5076766676205935</v>
      </c>
      <c r="BD312" s="76">
        <f>VLOOKUP($A312,GDP!$A$8:$D$42,3,0)</f>
        <v>2.3746266805527282E-2</v>
      </c>
    </row>
    <row r="313" spans="1:56" ht="15" x14ac:dyDescent="0.25">
      <c r="A313" s="42">
        <f t="shared" si="38"/>
        <v>2046</v>
      </c>
      <c r="B313" s="63">
        <f t="shared" si="39"/>
        <v>53601</v>
      </c>
      <c r="C313" s="67">
        <v>41.74</v>
      </c>
      <c r="D313" s="68">
        <v>39.86</v>
      </c>
      <c r="E313" s="68">
        <v>42.51</v>
      </c>
      <c r="F313" s="68">
        <v>40.53</v>
      </c>
      <c r="G313" s="68">
        <v>42.81</v>
      </c>
      <c r="H313" s="68">
        <v>40.880000000000003</v>
      </c>
      <c r="I313" s="68">
        <v>46.97</v>
      </c>
      <c r="J313" s="68">
        <v>41.61</v>
      </c>
      <c r="K313" s="68">
        <v>47.58</v>
      </c>
      <c r="L313" s="68">
        <v>41.76</v>
      </c>
      <c r="M313" s="68">
        <v>46.11</v>
      </c>
      <c r="N313" s="75">
        <v>40.35</v>
      </c>
      <c r="P313" s="67">
        <v>136.53</v>
      </c>
      <c r="Q313" s="68">
        <v>136.53</v>
      </c>
      <c r="R313" s="68">
        <v>162.566</v>
      </c>
      <c r="S313" s="68">
        <v>136.53</v>
      </c>
      <c r="T313" s="68">
        <v>76.042000000000002</v>
      </c>
      <c r="U313" s="68">
        <v>93.745999999999995</v>
      </c>
      <c r="V313" s="68">
        <v>72.016999999999996</v>
      </c>
      <c r="W313" s="68">
        <v>23.14</v>
      </c>
      <c r="X313" s="68">
        <v>23.14</v>
      </c>
      <c r="Y313" s="75">
        <v>79.537999999999997</v>
      </c>
      <c r="AA313" s="67">
        <v>6.42</v>
      </c>
      <c r="AB313" s="68">
        <v>5.4</v>
      </c>
      <c r="AC313" s="68">
        <v>5.19</v>
      </c>
      <c r="AD313" s="68">
        <v>5.66</v>
      </c>
      <c r="AE313" s="68">
        <v>6.43</v>
      </c>
      <c r="AF313" s="68">
        <v>5.81</v>
      </c>
      <c r="AG313" s="68">
        <v>0.44509856237804374</v>
      </c>
      <c r="AI313" s="69">
        <f ca="1">VLOOKUP($A313,'Y2020H2 Annual_Prices-Nominal'!$A$4:$AM$33,28,0)</f>
        <v>5.4816666666666665</v>
      </c>
      <c r="AK313" s="70">
        <v>0</v>
      </c>
      <c r="AL313" s="71">
        <v>0</v>
      </c>
      <c r="AM313" s="72">
        <v>0</v>
      </c>
      <c r="AN313" s="73">
        <v>0</v>
      </c>
      <c r="AO313" s="74">
        <v>0</v>
      </c>
      <c r="AP313" s="75">
        <f ca="1">VLOOKUP($A313,'Y2020H2 Annual_Prices-Nominal'!$A$4:$AM$33,33,0)</f>
        <v>0</v>
      </c>
      <c r="AR313" s="67">
        <f t="shared" si="32"/>
        <v>7.7296296296296294</v>
      </c>
      <c r="AS313" s="68">
        <f t="shared" si="33"/>
        <v>7.3166953528399317</v>
      </c>
      <c r="AT313" s="68">
        <f t="shared" si="34"/>
        <v>7.3683304647160082</v>
      </c>
      <c r="AU313" s="68">
        <f t="shared" si="35"/>
        <v>7.304821150855366</v>
      </c>
      <c r="AV313" s="68">
        <f t="shared" si="36"/>
        <v>7.3996889580093317</v>
      </c>
      <c r="AW313" s="75">
        <f t="shared" si="37"/>
        <v>8.1466431095406353</v>
      </c>
      <c r="AY313" s="97">
        <v>303.03392040772115</v>
      </c>
      <c r="AZ313" s="75">
        <v>303.03392040772115</v>
      </c>
      <c r="BB313" s="69">
        <f ca="1">VLOOKUP($A313,'Y2020H2 Annual_Prices-Nominal'!$A$4:$AZ$33,41,0)</f>
        <v>8.5076766676205935</v>
      </c>
      <c r="BD313" s="76">
        <f>VLOOKUP($A313,GDP!$A$8:$D$42,3,0)</f>
        <v>2.3746266805527282E-2</v>
      </c>
    </row>
    <row r="314" spans="1:56" ht="15" x14ac:dyDescent="0.25">
      <c r="A314" s="42">
        <f t="shared" si="38"/>
        <v>2046</v>
      </c>
      <c r="B314" s="63">
        <f t="shared" si="39"/>
        <v>53632</v>
      </c>
      <c r="C314" s="67">
        <v>44.95</v>
      </c>
      <c r="D314" s="68">
        <v>43.81</v>
      </c>
      <c r="E314" s="68">
        <v>45.06</v>
      </c>
      <c r="F314" s="68">
        <v>42.74</v>
      </c>
      <c r="G314" s="68">
        <v>45.51</v>
      </c>
      <c r="H314" s="68">
        <v>43.17</v>
      </c>
      <c r="I314" s="68">
        <v>47.86</v>
      </c>
      <c r="J314" s="68">
        <v>44.02</v>
      </c>
      <c r="K314" s="68">
        <v>48.58</v>
      </c>
      <c r="L314" s="68">
        <v>44.37</v>
      </c>
      <c r="M314" s="68">
        <v>47.87</v>
      </c>
      <c r="N314" s="75">
        <v>43.06</v>
      </c>
      <c r="P314" s="67">
        <v>136.90100000000001</v>
      </c>
      <c r="Q314" s="68">
        <v>136.90100000000001</v>
      </c>
      <c r="R314" s="68">
        <v>162.994</v>
      </c>
      <c r="S314" s="68">
        <v>136.90100000000001</v>
      </c>
      <c r="T314" s="68">
        <v>76.126999999999995</v>
      </c>
      <c r="U314" s="68">
        <v>93.936999999999998</v>
      </c>
      <c r="V314" s="68">
        <v>72.147999999999996</v>
      </c>
      <c r="W314" s="68">
        <v>23.189</v>
      </c>
      <c r="X314" s="68">
        <v>23.189</v>
      </c>
      <c r="Y314" s="75">
        <v>79.721000000000004</v>
      </c>
      <c r="AA314" s="67">
        <v>6.7</v>
      </c>
      <c r="AB314" s="68">
        <v>5.98</v>
      </c>
      <c r="AC314" s="68">
        <v>5.73</v>
      </c>
      <c r="AD314" s="68">
        <v>6.34</v>
      </c>
      <c r="AE314" s="68">
        <v>6.67</v>
      </c>
      <c r="AF314" s="68">
        <v>6.14</v>
      </c>
      <c r="AG314" s="68">
        <v>0.44509856237804374</v>
      </c>
      <c r="AI314" s="69">
        <f ca="1">VLOOKUP($A314,'Y2020H2 Annual_Prices-Nominal'!$A$4:$AM$33,28,0)</f>
        <v>5.4816666666666665</v>
      </c>
      <c r="AK314" s="70">
        <v>0</v>
      </c>
      <c r="AL314" s="71">
        <v>0</v>
      </c>
      <c r="AM314" s="72">
        <v>0</v>
      </c>
      <c r="AN314" s="73">
        <v>0</v>
      </c>
      <c r="AO314" s="74">
        <v>0</v>
      </c>
      <c r="AP314" s="75">
        <f ca="1">VLOOKUP($A314,'Y2020H2 Annual_Prices-Nominal'!$A$4:$AM$33,33,0)</f>
        <v>0</v>
      </c>
      <c r="AR314" s="67">
        <f t="shared" si="32"/>
        <v>7.5167224080267561</v>
      </c>
      <c r="AS314" s="68">
        <f t="shared" si="33"/>
        <v>7.3387622149837144</v>
      </c>
      <c r="AT314" s="68">
        <f t="shared" si="34"/>
        <v>7.4120521172638441</v>
      </c>
      <c r="AU314" s="68">
        <f t="shared" si="35"/>
        <v>7.1754122938530731</v>
      </c>
      <c r="AV314" s="68">
        <f t="shared" si="36"/>
        <v>7.2833583208395805</v>
      </c>
      <c r="AW314" s="75">
        <f t="shared" si="37"/>
        <v>7.5504731861198735</v>
      </c>
      <c r="AY314" s="97">
        <v>303.03392040772115</v>
      </c>
      <c r="AZ314" s="75">
        <v>303.03392040772115</v>
      </c>
      <c r="BB314" s="69">
        <f ca="1">VLOOKUP($A314,'Y2020H2 Annual_Prices-Nominal'!$A$4:$AZ$33,41,0)</f>
        <v>8.5076766676205935</v>
      </c>
      <c r="BD314" s="76">
        <f>VLOOKUP($A314,GDP!$A$8:$D$42,3,0)</f>
        <v>2.3746266805527282E-2</v>
      </c>
    </row>
    <row r="315" spans="1:56" ht="15.75" thickBot="1" x14ac:dyDescent="0.3">
      <c r="A315" s="42">
        <f t="shared" si="38"/>
        <v>2046</v>
      </c>
      <c r="B315" s="63">
        <f t="shared" si="39"/>
        <v>53662</v>
      </c>
      <c r="C315" s="67">
        <v>50.33</v>
      </c>
      <c r="D315" s="68">
        <v>47</v>
      </c>
      <c r="E315" s="68">
        <v>49.79</v>
      </c>
      <c r="F315" s="68">
        <v>45.54</v>
      </c>
      <c r="G315" s="68">
        <v>50.03</v>
      </c>
      <c r="H315" s="68">
        <v>45.97</v>
      </c>
      <c r="I315" s="68">
        <v>50.25</v>
      </c>
      <c r="J315" s="68">
        <v>47.11</v>
      </c>
      <c r="K315" s="68">
        <v>50.93</v>
      </c>
      <c r="L315" s="68">
        <v>47.56</v>
      </c>
      <c r="M315" s="68">
        <v>50.59</v>
      </c>
      <c r="N315" s="75">
        <v>46.74</v>
      </c>
      <c r="P315" s="67">
        <v>137.273</v>
      </c>
      <c r="Q315" s="68">
        <v>137.273</v>
      </c>
      <c r="R315" s="68">
        <v>163.423</v>
      </c>
      <c r="S315" s="68">
        <v>137.273</v>
      </c>
      <c r="T315" s="68">
        <v>76.212000000000003</v>
      </c>
      <c r="U315" s="68">
        <v>94.129000000000005</v>
      </c>
      <c r="V315" s="68">
        <v>72.278999999999996</v>
      </c>
      <c r="W315" s="68">
        <v>23.239000000000001</v>
      </c>
      <c r="X315" s="68">
        <v>23.239000000000001</v>
      </c>
      <c r="Y315" s="75">
        <v>79.903999999999996</v>
      </c>
      <c r="AA315" s="67">
        <v>6.87</v>
      </c>
      <c r="AB315" s="68">
        <v>6.48</v>
      </c>
      <c r="AC315" s="68">
        <v>6.1</v>
      </c>
      <c r="AD315" s="68">
        <v>6.85</v>
      </c>
      <c r="AE315" s="68">
        <v>6.88</v>
      </c>
      <c r="AF315" s="68">
        <v>6.31</v>
      </c>
      <c r="AG315" s="68">
        <v>0.44509856237804374</v>
      </c>
      <c r="AI315" s="69">
        <f ca="1">VLOOKUP($A315,'Y2020H2 Annual_Prices-Nominal'!$A$4:$AM$33,28,0)</f>
        <v>5.4816666666666665</v>
      </c>
      <c r="AK315" s="70">
        <v>0</v>
      </c>
      <c r="AL315" s="71">
        <v>0</v>
      </c>
      <c r="AM315" s="72">
        <v>0</v>
      </c>
      <c r="AN315" s="73">
        <v>0</v>
      </c>
      <c r="AO315" s="74">
        <v>0</v>
      </c>
      <c r="AP315" s="75">
        <f ca="1">VLOOKUP($A315,'Y2020H2 Annual_Prices-Nominal'!$A$4:$AM$33,33,0)</f>
        <v>0</v>
      </c>
      <c r="AR315" s="67">
        <f t="shared" si="32"/>
        <v>7.7669753086419746</v>
      </c>
      <c r="AS315" s="68">
        <f t="shared" si="33"/>
        <v>7.8906497622820924</v>
      </c>
      <c r="AT315" s="68">
        <f t="shared" si="34"/>
        <v>7.9286846275752776</v>
      </c>
      <c r="AU315" s="68">
        <f t="shared" si="35"/>
        <v>7.3037790697674421</v>
      </c>
      <c r="AV315" s="68">
        <f t="shared" si="36"/>
        <v>7.4026162790697674</v>
      </c>
      <c r="AW315" s="75">
        <f t="shared" si="37"/>
        <v>7.3854014598540152</v>
      </c>
      <c r="AY315" s="97">
        <v>303.03392040772115</v>
      </c>
      <c r="AZ315" s="75">
        <v>303.03392040772115</v>
      </c>
      <c r="BB315" s="69">
        <f ca="1">VLOOKUP($A315,'Y2020H2 Annual_Prices-Nominal'!$A$4:$AZ$33,41,0)</f>
        <v>8.5076766676205935</v>
      </c>
      <c r="BD315" s="76">
        <f>VLOOKUP($A315,GDP!$A$8:$D$42,3,0)</f>
        <v>2.3746266805527282E-2</v>
      </c>
    </row>
    <row r="316" spans="1:56" ht="15" x14ac:dyDescent="0.25">
      <c r="A316" s="42">
        <f t="shared" si="38"/>
        <v>2047</v>
      </c>
      <c r="B316" s="63">
        <f t="shared" si="39"/>
        <v>53693</v>
      </c>
      <c r="C316" s="64">
        <v>57.53</v>
      </c>
      <c r="D316" s="65">
        <v>52.02</v>
      </c>
      <c r="E316" s="65">
        <v>54.95</v>
      </c>
      <c r="F316" s="65">
        <v>49.05</v>
      </c>
      <c r="G316" s="65">
        <v>55.46</v>
      </c>
      <c r="H316" s="65">
        <v>49.54</v>
      </c>
      <c r="I316" s="65">
        <v>51.73</v>
      </c>
      <c r="J316" s="65">
        <v>49</v>
      </c>
      <c r="K316" s="65">
        <v>52.31</v>
      </c>
      <c r="L316" s="65">
        <v>49.14</v>
      </c>
      <c r="M316" s="65">
        <v>51.32</v>
      </c>
      <c r="N316" s="66">
        <v>47.73</v>
      </c>
      <c r="P316" s="64">
        <v>137.64599999999999</v>
      </c>
      <c r="Q316" s="65">
        <v>137.64599999999999</v>
      </c>
      <c r="R316" s="65">
        <v>163.85300000000001</v>
      </c>
      <c r="S316" s="65">
        <v>137.64599999999999</v>
      </c>
      <c r="T316" s="65">
        <v>76.296999999999997</v>
      </c>
      <c r="U316" s="65">
        <v>94.320999999999998</v>
      </c>
      <c r="V316" s="65">
        <v>72.41</v>
      </c>
      <c r="W316" s="65">
        <v>23.289000000000001</v>
      </c>
      <c r="X316" s="65">
        <v>23.289000000000001</v>
      </c>
      <c r="Y316" s="66">
        <v>80.087999999999994</v>
      </c>
      <c r="AA316" s="67">
        <v>7.33</v>
      </c>
      <c r="AB316" s="68">
        <v>6.83</v>
      </c>
      <c r="AC316" s="68">
        <v>6.37</v>
      </c>
      <c r="AD316" s="68">
        <v>7.2</v>
      </c>
      <c r="AE316" s="68">
        <v>7.32</v>
      </c>
      <c r="AF316" s="68">
        <v>6.83</v>
      </c>
      <c r="AG316" s="68">
        <v>0.4531590225526837</v>
      </c>
      <c r="AI316" s="69">
        <f ca="1">VLOOKUP($A316,'Y2020H2 Annual_Prices-Nominal'!$A$4:$AM$33,28,0)</f>
        <v>5.7016666666666671</v>
      </c>
      <c r="AK316" s="70">
        <v>0</v>
      </c>
      <c r="AL316" s="71">
        <v>0</v>
      </c>
      <c r="AM316" s="72">
        <v>0</v>
      </c>
      <c r="AN316" s="73">
        <v>0</v>
      </c>
      <c r="AO316" s="74">
        <v>0</v>
      </c>
      <c r="AP316" s="75">
        <f ca="1">VLOOKUP($A316,'Y2020H2 Annual_Prices-Nominal'!$A$4:$AM$33,33,0)</f>
        <v>0</v>
      </c>
      <c r="AR316" s="67">
        <f t="shared" si="32"/>
        <v>8.4231332357247446</v>
      </c>
      <c r="AS316" s="68">
        <f t="shared" si="33"/>
        <v>8.0453879941434856</v>
      </c>
      <c r="AT316" s="68">
        <f t="shared" si="34"/>
        <v>8.1200585651537338</v>
      </c>
      <c r="AU316" s="68">
        <f t="shared" si="35"/>
        <v>7.0669398907103815</v>
      </c>
      <c r="AV316" s="68">
        <f t="shared" si="36"/>
        <v>7.1461748633879782</v>
      </c>
      <c r="AW316" s="75">
        <f t="shared" si="37"/>
        <v>7.1277777777777773</v>
      </c>
      <c r="AY316" s="97">
        <v>307.83477663428027</v>
      </c>
      <c r="AZ316" s="75">
        <v>307.83477663428027</v>
      </c>
      <c r="BB316" s="69">
        <f ca="1">VLOOKUP($A316,'Y2020H2 Annual_Prices-Nominal'!$A$4:$AZ$33,41,0)</f>
        <v>8.4239329363904165</v>
      </c>
      <c r="BD316" s="76">
        <f>VLOOKUP($A316,GDP!$A$8:$D$42,3,0)</f>
        <v>2.4187759823347674E-2</v>
      </c>
    </row>
    <row r="317" spans="1:56" ht="15" x14ac:dyDescent="0.25">
      <c r="A317" s="42">
        <f t="shared" si="38"/>
        <v>2047</v>
      </c>
      <c r="B317" s="63">
        <f t="shared" si="39"/>
        <v>53724</v>
      </c>
      <c r="C317" s="67">
        <v>50.93</v>
      </c>
      <c r="D317" s="68">
        <v>49.09</v>
      </c>
      <c r="E317" s="68">
        <v>48.81</v>
      </c>
      <c r="F317" s="68">
        <v>46.93</v>
      </c>
      <c r="G317" s="68">
        <v>49.27</v>
      </c>
      <c r="H317" s="68">
        <v>47.41</v>
      </c>
      <c r="I317" s="68">
        <v>50.24</v>
      </c>
      <c r="J317" s="68">
        <v>46.74</v>
      </c>
      <c r="K317" s="68">
        <v>50.3</v>
      </c>
      <c r="L317" s="68">
        <v>46.74</v>
      </c>
      <c r="M317" s="68">
        <v>48.8</v>
      </c>
      <c r="N317" s="75">
        <v>45.26</v>
      </c>
      <c r="P317" s="67">
        <v>138.02000000000001</v>
      </c>
      <c r="Q317" s="68">
        <v>138.02000000000001</v>
      </c>
      <c r="R317" s="68">
        <v>164.28399999999999</v>
      </c>
      <c r="S317" s="68">
        <v>138.02000000000001</v>
      </c>
      <c r="T317" s="68">
        <v>76.382000000000005</v>
      </c>
      <c r="U317" s="68">
        <v>94.513999999999996</v>
      </c>
      <c r="V317" s="68">
        <v>72.540999999999997</v>
      </c>
      <c r="W317" s="68">
        <v>23.338999999999999</v>
      </c>
      <c r="X317" s="68">
        <v>23.338999999999999</v>
      </c>
      <c r="Y317" s="75">
        <v>80.272000000000006</v>
      </c>
      <c r="AA317" s="67">
        <v>7.22</v>
      </c>
      <c r="AB317" s="68">
        <v>6.55</v>
      </c>
      <c r="AC317" s="68">
        <v>6.2</v>
      </c>
      <c r="AD317" s="68">
        <v>6.91</v>
      </c>
      <c r="AE317" s="68">
        <v>7.25</v>
      </c>
      <c r="AF317" s="68">
        <v>6.61</v>
      </c>
      <c r="AG317" s="68">
        <v>0.4531590225526837</v>
      </c>
      <c r="AI317" s="69">
        <f ca="1">VLOOKUP($A317,'Y2020H2 Annual_Prices-Nominal'!$A$4:$AM$33,28,0)</f>
        <v>5.7016666666666671</v>
      </c>
      <c r="AK317" s="70">
        <v>0</v>
      </c>
      <c r="AL317" s="71">
        <v>0</v>
      </c>
      <c r="AM317" s="72">
        <v>0</v>
      </c>
      <c r="AN317" s="73">
        <v>0</v>
      </c>
      <c r="AO317" s="74">
        <v>0</v>
      </c>
      <c r="AP317" s="75">
        <f ca="1">VLOOKUP($A317,'Y2020H2 Annual_Prices-Nominal'!$A$4:$AM$33,33,0)</f>
        <v>0</v>
      </c>
      <c r="AR317" s="67">
        <f t="shared" si="32"/>
        <v>7.77557251908397</v>
      </c>
      <c r="AS317" s="68">
        <f t="shared" si="33"/>
        <v>7.3842662632375191</v>
      </c>
      <c r="AT317" s="68">
        <f t="shared" si="34"/>
        <v>7.453857791225416</v>
      </c>
      <c r="AU317" s="68">
        <f t="shared" si="35"/>
        <v>6.9296551724137938</v>
      </c>
      <c r="AV317" s="68">
        <f t="shared" si="36"/>
        <v>6.9379310344827578</v>
      </c>
      <c r="AW317" s="75">
        <f t="shared" si="37"/>
        <v>7.062228654124457</v>
      </c>
      <c r="AY317" s="97">
        <v>307.83477663428027</v>
      </c>
      <c r="AZ317" s="75">
        <v>307.83477663428027</v>
      </c>
      <c r="BB317" s="69">
        <f ca="1">VLOOKUP($A317,'Y2020H2 Annual_Prices-Nominal'!$A$4:$AZ$33,41,0)</f>
        <v>8.4239329363904165</v>
      </c>
      <c r="BD317" s="76">
        <f>VLOOKUP($A317,GDP!$A$8:$D$42,3,0)</f>
        <v>2.4187759823347674E-2</v>
      </c>
    </row>
    <row r="318" spans="1:56" ht="15" x14ac:dyDescent="0.25">
      <c r="A318" s="42">
        <f t="shared" si="38"/>
        <v>2047</v>
      </c>
      <c r="B318" s="63">
        <f t="shared" si="39"/>
        <v>53752</v>
      </c>
      <c r="C318" s="67">
        <v>46.77</v>
      </c>
      <c r="D318" s="68">
        <v>45.65</v>
      </c>
      <c r="E318" s="68">
        <v>44.17</v>
      </c>
      <c r="F318" s="68">
        <v>42.76</v>
      </c>
      <c r="G318" s="68">
        <v>44.62</v>
      </c>
      <c r="H318" s="68">
        <v>43.2</v>
      </c>
      <c r="I318" s="68">
        <v>47.2</v>
      </c>
      <c r="J318" s="68">
        <v>44.61</v>
      </c>
      <c r="K318" s="68">
        <v>47.25</v>
      </c>
      <c r="L318" s="68">
        <v>44.61</v>
      </c>
      <c r="M318" s="68">
        <v>45.78</v>
      </c>
      <c r="N318" s="75">
        <v>43.15</v>
      </c>
      <c r="P318" s="67">
        <v>138.39500000000001</v>
      </c>
      <c r="Q318" s="68">
        <v>138.39500000000001</v>
      </c>
      <c r="R318" s="68">
        <v>164.71600000000001</v>
      </c>
      <c r="S318" s="68">
        <v>138.39500000000001</v>
      </c>
      <c r="T318" s="68">
        <v>76.466999999999999</v>
      </c>
      <c r="U318" s="68">
        <v>94.706999999999994</v>
      </c>
      <c r="V318" s="68">
        <v>72.673000000000002</v>
      </c>
      <c r="W318" s="68">
        <v>23.388999999999999</v>
      </c>
      <c r="X318" s="68">
        <v>23.388999999999999</v>
      </c>
      <c r="Y318" s="75">
        <v>80.456000000000003</v>
      </c>
      <c r="AA318" s="67">
        <v>6.93</v>
      </c>
      <c r="AB318" s="68">
        <v>5.92</v>
      </c>
      <c r="AC318" s="68">
        <v>5.66</v>
      </c>
      <c r="AD318" s="68">
        <v>6.27</v>
      </c>
      <c r="AE318" s="68">
        <v>6.87</v>
      </c>
      <c r="AF318" s="68">
        <v>6.33</v>
      </c>
      <c r="AG318" s="68">
        <v>0.4531590225526837</v>
      </c>
      <c r="AI318" s="69">
        <f ca="1">VLOOKUP($A318,'Y2020H2 Annual_Prices-Nominal'!$A$4:$AM$33,28,0)</f>
        <v>5.7016666666666671</v>
      </c>
      <c r="AK318" s="70">
        <v>0</v>
      </c>
      <c r="AL318" s="71">
        <v>0</v>
      </c>
      <c r="AM318" s="72">
        <v>0</v>
      </c>
      <c r="AN318" s="73">
        <v>0</v>
      </c>
      <c r="AO318" s="74">
        <v>0</v>
      </c>
      <c r="AP318" s="75">
        <f ca="1">VLOOKUP($A318,'Y2020H2 Annual_Prices-Nominal'!$A$4:$AM$33,33,0)</f>
        <v>0</v>
      </c>
      <c r="AR318" s="67">
        <f t="shared" si="32"/>
        <v>7.9003378378378386</v>
      </c>
      <c r="AS318" s="68">
        <f t="shared" si="33"/>
        <v>6.9778830963665088</v>
      </c>
      <c r="AT318" s="68">
        <f t="shared" si="34"/>
        <v>7.0489731437598735</v>
      </c>
      <c r="AU318" s="68">
        <f t="shared" si="35"/>
        <v>6.870451237263465</v>
      </c>
      <c r="AV318" s="68">
        <f t="shared" si="36"/>
        <v>6.8777292576419216</v>
      </c>
      <c r="AW318" s="75">
        <f t="shared" si="37"/>
        <v>7.3014354066985652</v>
      </c>
      <c r="AY318" s="97">
        <v>307.83477663428027</v>
      </c>
      <c r="AZ318" s="75">
        <v>307.83477663428027</v>
      </c>
      <c r="BB318" s="69">
        <f ca="1">VLOOKUP($A318,'Y2020H2 Annual_Prices-Nominal'!$A$4:$AZ$33,41,0)</f>
        <v>8.4239329363904165</v>
      </c>
      <c r="BD318" s="76">
        <f>VLOOKUP($A318,GDP!$A$8:$D$42,3,0)</f>
        <v>2.4187759823347674E-2</v>
      </c>
    </row>
    <row r="319" spans="1:56" ht="15" x14ac:dyDescent="0.25">
      <c r="A319" s="42">
        <f t="shared" si="38"/>
        <v>2047</v>
      </c>
      <c r="B319" s="63">
        <f t="shared" si="39"/>
        <v>53783</v>
      </c>
      <c r="C319" s="67">
        <v>43.41</v>
      </c>
      <c r="D319" s="68">
        <v>42.35</v>
      </c>
      <c r="E319" s="68">
        <v>42.1</v>
      </c>
      <c r="F319" s="68">
        <v>41.1</v>
      </c>
      <c r="G319" s="68">
        <v>42.44</v>
      </c>
      <c r="H319" s="68">
        <v>41.52</v>
      </c>
      <c r="I319" s="68">
        <v>45.69</v>
      </c>
      <c r="J319" s="68">
        <v>42.98</v>
      </c>
      <c r="K319" s="68">
        <v>45.71</v>
      </c>
      <c r="L319" s="68">
        <v>42.99</v>
      </c>
      <c r="M319" s="68">
        <v>44.22</v>
      </c>
      <c r="N319" s="75">
        <v>41.53</v>
      </c>
      <c r="P319" s="67">
        <v>138.77099999999999</v>
      </c>
      <c r="Q319" s="68">
        <v>138.77099999999999</v>
      </c>
      <c r="R319" s="68">
        <v>165.149</v>
      </c>
      <c r="S319" s="68">
        <v>138.77099999999999</v>
      </c>
      <c r="T319" s="68">
        <v>76.552000000000007</v>
      </c>
      <c r="U319" s="68">
        <v>94.9</v>
      </c>
      <c r="V319" s="68">
        <v>72.805000000000007</v>
      </c>
      <c r="W319" s="68">
        <v>23.439</v>
      </c>
      <c r="X319" s="68">
        <v>23.439</v>
      </c>
      <c r="Y319" s="75">
        <v>80.641000000000005</v>
      </c>
      <c r="AA319" s="67">
        <v>6.64</v>
      </c>
      <c r="AB319" s="68">
        <v>5.81</v>
      </c>
      <c r="AC319" s="68">
        <v>5.6</v>
      </c>
      <c r="AD319" s="68">
        <v>6.09</v>
      </c>
      <c r="AE319" s="68">
        <v>6.6</v>
      </c>
      <c r="AF319" s="68">
        <v>6.06</v>
      </c>
      <c r="AG319" s="68">
        <v>0.4531590225526837</v>
      </c>
      <c r="AI319" s="69">
        <f ca="1">VLOOKUP($A319,'Y2020H2 Annual_Prices-Nominal'!$A$4:$AM$33,28,0)</f>
        <v>5.7016666666666671</v>
      </c>
      <c r="AK319" s="70">
        <v>0</v>
      </c>
      <c r="AL319" s="71">
        <v>0</v>
      </c>
      <c r="AM319" s="72">
        <v>0</v>
      </c>
      <c r="AN319" s="73">
        <v>0</v>
      </c>
      <c r="AO319" s="74">
        <v>0</v>
      </c>
      <c r="AP319" s="75">
        <f ca="1">VLOOKUP($A319,'Y2020H2 Annual_Prices-Nominal'!$A$4:$AM$33,33,0)</f>
        <v>0</v>
      </c>
      <c r="AR319" s="67">
        <f t="shared" si="32"/>
        <v>7.4716006884681585</v>
      </c>
      <c r="AS319" s="68">
        <f t="shared" si="33"/>
        <v>6.9471947194719474</v>
      </c>
      <c r="AT319" s="68">
        <f t="shared" si="34"/>
        <v>7.003300330033003</v>
      </c>
      <c r="AU319" s="68">
        <f t="shared" si="35"/>
        <v>6.9227272727272728</v>
      </c>
      <c r="AV319" s="68">
        <f t="shared" si="36"/>
        <v>6.9257575757575767</v>
      </c>
      <c r="AW319" s="75">
        <f t="shared" si="37"/>
        <v>7.2610837438423648</v>
      </c>
      <c r="AY319" s="97">
        <v>307.83477663428027</v>
      </c>
      <c r="AZ319" s="75">
        <v>307.83477663428027</v>
      </c>
      <c r="BB319" s="69">
        <f ca="1">VLOOKUP($A319,'Y2020H2 Annual_Prices-Nominal'!$A$4:$AZ$33,41,0)</f>
        <v>8.4239329363904165</v>
      </c>
      <c r="BD319" s="76">
        <f>VLOOKUP($A319,GDP!$A$8:$D$42,3,0)</f>
        <v>2.4187759823347674E-2</v>
      </c>
    </row>
    <row r="320" spans="1:56" ht="15" x14ac:dyDescent="0.25">
      <c r="A320" s="42">
        <f t="shared" si="38"/>
        <v>2047</v>
      </c>
      <c r="B320" s="63">
        <f t="shared" si="39"/>
        <v>53813</v>
      </c>
      <c r="C320" s="67">
        <v>43.55</v>
      </c>
      <c r="D320" s="68">
        <v>41.38</v>
      </c>
      <c r="E320" s="68">
        <v>44.56</v>
      </c>
      <c r="F320" s="68">
        <v>41.89</v>
      </c>
      <c r="G320" s="68">
        <v>44.88</v>
      </c>
      <c r="H320" s="68">
        <v>42.27</v>
      </c>
      <c r="I320" s="68">
        <v>50.37</v>
      </c>
      <c r="J320" s="68">
        <v>43.8</v>
      </c>
      <c r="K320" s="68">
        <v>51.34</v>
      </c>
      <c r="L320" s="68">
        <v>44.57</v>
      </c>
      <c r="M320" s="68">
        <v>50.81</v>
      </c>
      <c r="N320" s="75">
        <v>43.28</v>
      </c>
      <c r="P320" s="67">
        <v>139.148</v>
      </c>
      <c r="Q320" s="68">
        <v>139.148</v>
      </c>
      <c r="R320" s="68">
        <v>165.583</v>
      </c>
      <c r="S320" s="68">
        <v>139.148</v>
      </c>
      <c r="T320" s="68">
        <v>76.637</v>
      </c>
      <c r="U320" s="68">
        <v>95.093999999999994</v>
      </c>
      <c r="V320" s="68">
        <v>72.936999999999998</v>
      </c>
      <c r="W320" s="68">
        <v>23.489000000000001</v>
      </c>
      <c r="X320" s="68">
        <v>23.489000000000001</v>
      </c>
      <c r="Y320" s="75">
        <v>80.825999999999993</v>
      </c>
      <c r="AA320" s="67">
        <v>6.55</v>
      </c>
      <c r="AB320" s="68">
        <v>5.65</v>
      </c>
      <c r="AC320" s="68">
        <v>5.43</v>
      </c>
      <c r="AD320" s="68">
        <v>5.92</v>
      </c>
      <c r="AE320" s="68">
        <v>6.52</v>
      </c>
      <c r="AF320" s="68">
        <v>5.84</v>
      </c>
      <c r="AG320" s="68">
        <v>0.4531590225526837</v>
      </c>
      <c r="AI320" s="69">
        <f ca="1">VLOOKUP($A320,'Y2020H2 Annual_Prices-Nominal'!$A$4:$AM$33,28,0)</f>
        <v>5.7016666666666671</v>
      </c>
      <c r="AK320" s="70">
        <v>0</v>
      </c>
      <c r="AL320" s="71">
        <v>0</v>
      </c>
      <c r="AM320" s="72">
        <v>0</v>
      </c>
      <c r="AN320" s="73">
        <v>0</v>
      </c>
      <c r="AO320" s="74">
        <v>0</v>
      </c>
      <c r="AP320" s="75">
        <f ca="1">VLOOKUP($A320,'Y2020H2 Annual_Prices-Nominal'!$A$4:$AM$33,33,0)</f>
        <v>0</v>
      </c>
      <c r="AR320" s="67">
        <f t="shared" si="32"/>
        <v>7.7079646017699108</v>
      </c>
      <c r="AS320" s="68">
        <f t="shared" si="33"/>
        <v>7.6301369863013706</v>
      </c>
      <c r="AT320" s="68">
        <f t="shared" si="34"/>
        <v>7.684931506849316</v>
      </c>
      <c r="AU320" s="68">
        <f t="shared" si="35"/>
        <v>7.7254601226993866</v>
      </c>
      <c r="AV320" s="68">
        <f t="shared" si="36"/>
        <v>7.8742331288343568</v>
      </c>
      <c r="AW320" s="75">
        <f t="shared" si="37"/>
        <v>8.5827702702702702</v>
      </c>
      <c r="AY320" s="97">
        <v>307.83477663428027</v>
      </c>
      <c r="AZ320" s="75">
        <v>307.83477663428027</v>
      </c>
      <c r="BB320" s="69">
        <f ca="1">VLOOKUP($A320,'Y2020H2 Annual_Prices-Nominal'!$A$4:$AZ$33,41,0)</f>
        <v>8.4239329363904165</v>
      </c>
      <c r="BD320" s="76">
        <f>VLOOKUP($A320,GDP!$A$8:$D$42,3,0)</f>
        <v>2.4187759823347674E-2</v>
      </c>
    </row>
    <row r="321" spans="1:56" ht="15" x14ac:dyDescent="0.25">
      <c r="A321" s="42">
        <f t="shared" si="38"/>
        <v>2047</v>
      </c>
      <c r="B321" s="63">
        <f t="shared" si="39"/>
        <v>53844</v>
      </c>
      <c r="C321" s="67">
        <v>50.69</v>
      </c>
      <c r="D321" s="68">
        <v>44.03</v>
      </c>
      <c r="E321" s="68">
        <v>52.84</v>
      </c>
      <c r="F321" s="68">
        <v>45.45</v>
      </c>
      <c r="G321" s="68">
        <v>53.37</v>
      </c>
      <c r="H321" s="68">
        <v>46.07</v>
      </c>
      <c r="I321" s="68">
        <v>61.46</v>
      </c>
      <c r="J321" s="68">
        <v>49.54</v>
      </c>
      <c r="K321" s="68">
        <v>62.36</v>
      </c>
      <c r="L321" s="68">
        <v>50.21</v>
      </c>
      <c r="M321" s="68">
        <v>62.54</v>
      </c>
      <c r="N321" s="75">
        <v>49.09</v>
      </c>
      <c r="P321" s="67">
        <v>139.52645736224201</v>
      </c>
      <c r="Q321" s="68">
        <v>139.52645736224201</v>
      </c>
      <c r="R321" s="68">
        <v>166.01919053649701</v>
      </c>
      <c r="S321" s="68">
        <v>139.52645736224201</v>
      </c>
      <c r="T321" s="68">
        <v>76.722364443717296</v>
      </c>
      <c r="U321" s="68">
        <v>95.289069310512801</v>
      </c>
      <c r="V321" s="68">
        <v>73.069011296820804</v>
      </c>
      <c r="W321" s="68">
        <v>23.5396414603895</v>
      </c>
      <c r="X321" s="68">
        <v>23.5396414603895</v>
      </c>
      <c r="Y321" s="75">
        <v>81.011343592889304</v>
      </c>
      <c r="AA321" s="67">
        <v>6.56</v>
      </c>
      <c r="AB321" s="68">
        <v>5.51</v>
      </c>
      <c r="AC321" s="68">
        <v>5.29</v>
      </c>
      <c r="AD321" s="68">
        <v>5.78</v>
      </c>
      <c r="AE321" s="68">
        <v>6.59</v>
      </c>
      <c r="AF321" s="68">
        <v>5.82</v>
      </c>
      <c r="AG321" s="68">
        <v>0.4531590225526837</v>
      </c>
      <c r="AI321" s="69">
        <f ca="1">VLOOKUP($A321,'Y2020H2 Annual_Prices-Nominal'!$A$4:$AM$33,28,0)</f>
        <v>5.7016666666666671</v>
      </c>
      <c r="AK321" s="70">
        <v>0</v>
      </c>
      <c r="AL321" s="71">
        <v>0</v>
      </c>
      <c r="AM321" s="72">
        <v>0</v>
      </c>
      <c r="AN321" s="73">
        <v>0</v>
      </c>
      <c r="AO321" s="74">
        <v>0</v>
      </c>
      <c r="AP321" s="75">
        <f ca="1">VLOOKUP($A321,'Y2020H2 Annual_Prices-Nominal'!$A$4:$AM$33,33,0)</f>
        <v>0</v>
      </c>
      <c r="AR321" s="67">
        <f t="shared" si="32"/>
        <v>9.1996370235934659</v>
      </c>
      <c r="AS321" s="68">
        <f t="shared" si="33"/>
        <v>9.0790378006872849</v>
      </c>
      <c r="AT321" s="68">
        <f t="shared" si="34"/>
        <v>9.1701030927835046</v>
      </c>
      <c r="AU321" s="68">
        <f t="shared" si="35"/>
        <v>9.3262518968133534</v>
      </c>
      <c r="AV321" s="68">
        <f t="shared" si="36"/>
        <v>9.4628224582701055</v>
      </c>
      <c r="AW321" s="75">
        <f t="shared" si="37"/>
        <v>10.820069204152249</v>
      </c>
      <c r="AY321" s="97">
        <v>307.83477663428027</v>
      </c>
      <c r="AZ321" s="75">
        <v>307.83477663428027</v>
      </c>
      <c r="BB321" s="69">
        <f ca="1">VLOOKUP($A321,'Y2020H2 Annual_Prices-Nominal'!$A$4:$AZ$33,41,0)</f>
        <v>8.4239329363904165</v>
      </c>
      <c r="BD321" s="76">
        <f>VLOOKUP($A321,GDP!$A$8:$D$42,3,0)</f>
        <v>2.4187759823347674E-2</v>
      </c>
    </row>
    <row r="322" spans="1:56" ht="15" x14ac:dyDescent="0.25">
      <c r="A322" s="42">
        <f t="shared" si="38"/>
        <v>2047</v>
      </c>
      <c r="B322" s="63">
        <f t="shared" si="39"/>
        <v>53874</v>
      </c>
      <c r="C322" s="67">
        <v>61.95</v>
      </c>
      <c r="D322" s="68">
        <v>48.48</v>
      </c>
      <c r="E322" s="68">
        <v>63.94</v>
      </c>
      <c r="F322" s="68">
        <v>53.1</v>
      </c>
      <c r="G322" s="68">
        <v>64.569999999999993</v>
      </c>
      <c r="H322" s="68">
        <v>53.44</v>
      </c>
      <c r="I322" s="68">
        <v>73.010000000000005</v>
      </c>
      <c r="J322" s="68">
        <v>52.56</v>
      </c>
      <c r="K322" s="68">
        <v>73.150000000000006</v>
      </c>
      <c r="L322" s="68">
        <v>52.84</v>
      </c>
      <c r="M322" s="68">
        <v>74.27</v>
      </c>
      <c r="N322" s="75">
        <v>52.31</v>
      </c>
      <c r="P322" s="67">
        <v>139.92500000000001</v>
      </c>
      <c r="Q322" s="68">
        <v>139.92500000000001</v>
      </c>
      <c r="R322" s="68">
        <v>166.47800000000001</v>
      </c>
      <c r="S322" s="68">
        <v>139.92500000000001</v>
      </c>
      <c r="T322" s="68">
        <v>76.804000000000002</v>
      </c>
      <c r="U322" s="68">
        <v>95.486000000000004</v>
      </c>
      <c r="V322" s="68">
        <v>73.198999999999998</v>
      </c>
      <c r="W322" s="68">
        <v>23.593</v>
      </c>
      <c r="X322" s="68">
        <v>23.593</v>
      </c>
      <c r="Y322" s="75">
        <v>81.203000000000003</v>
      </c>
      <c r="AA322" s="67">
        <v>6.68</v>
      </c>
      <c r="AB322" s="68">
        <v>5.79</v>
      </c>
      <c r="AC322" s="68">
        <v>5.56</v>
      </c>
      <c r="AD322" s="68">
        <v>6.07</v>
      </c>
      <c r="AE322" s="68">
        <v>6.75</v>
      </c>
      <c r="AF322" s="68">
        <v>5.95</v>
      </c>
      <c r="AG322" s="68">
        <v>0.4531590225526837</v>
      </c>
      <c r="AI322" s="69">
        <f ca="1">VLOOKUP($A322,'Y2020H2 Annual_Prices-Nominal'!$A$4:$AM$33,28,0)</f>
        <v>5.7016666666666671</v>
      </c>
      <c r="AK322" s="70">
        <v>0</v>
      </c>
      <c r="AL322" s="71">
        <v>0</v>
      </c>
      <c r="AM322" s="72">
        <v>0</v>
      </c>
      <c r="AN322" s="73">
        <v>0</v>
      </c>
      <c r="AO322" s="74">
        <v>0</v>
      </c>
      <c r="AP322" s="75">
        <f ca="1">VLOOKUP($A322,'Y2020H2 Annual_Prices-Nominal'!$A$4:$AM$33,33,0)</f>
        <v>0</v>
      </c>
      <c r="AR322" s="67">
        <f t="shared" si="32"/>
        <v>10.699481865284975</v>
      </c>
      <c r="AS322" s="68">
        <f t="shared" si="33"/>
        <v>10.746218487394957</v>
      </c>
      <c r="AT322" s="68">
        <f t="shared" si="34"/>
        <v>10.852100840336133</v>
      </c>
      <c r="AU322" s="68">
        <f t="shared" si="35"/>
        <v>10.816296296296297</v>
      </c>
      <c r="AV322" s="68">
        <f t="shared" si="36"/>
        <v>10.837037037037037</v>
      </c>
      <c r="AW322" s="75">
        <f t="shared" si="37"/>
        <v>12.235584843492585</v>
      </c>
      <c r="AY322" s="97">
        <v>307.83477663428027</v>
      </c>
      <c r="AZ322" s="75">
        <v>307.83477663428027</v>
      </c>
      <c r="BB322" s="69">
        <f ca="1">VLOOKUP($A322,'Y2020H2 Annual_Prices-Nominal'!$A$4:$AZ$33,41,0)</f>
        <v>8.4239329363904165</v>
      </c>
      <c r="BD322" s="76">
        <f>VLOOKUP($A322,GDP!$A$8:$D$42,3,0)</f>
        <v>2.4187759823347674E-2</v>
      </c>
    </row>
    <row r="323" spans="1:56" ht="15" x14ac:dyDescent="0.25">
      <c r="A323" s="42">
        <f t="shared" si="38"/>
        <v>2047</v>
      </c>
      <c r="B323" s="63">
        <f t="shared" si="39"/>
        <v>53905</v>
      </c>
      <c r="C323" s="67">
        <v>57.62</v>
      </c>
      <c r="D323" s="68">
        <v>46.01</v>
      </c>
      <c r="E323" s="68">
        <v>61.01</v>
      </c>
      <c r="F323" s="68">
        <v>50.37</v>
      </c>
      <c r="G323" s="68">
        <v>61.3</v>
      </c>
      <c r="H323" s="68">
        <v>50.42</v>
      </c>
      <c r="I323" s="68">
        <v>84.44</v>
      </c>
      <c r="J323" s="68">
        <v>53.41</v>
      </c>
      <c r="K323" s="68">
        <v>84.84</v>
      </c>
      <c r="L323" s="68">
        <v>54.09</v>
      </c>
      <c r="M323" s="68">
        <v>85.64</v>
      </c>
      <c r="N323" s="75">
        <v>53.41</v>
      </c>
      <c r="P323" s="67">
        <v>140.32400000000001</v>
      </c>
      <c r="Q323" s="68">
        <v>140.32400000000001</v>
      </c>
      <c r="R323" s="68">
        <v>166.93799999999999</v>
      </c>
      <c r="S323" s="68">
        <v>140.32400000000001</v>
      </c>
      <c r="T323" s="68">
        <v>76.885000000000005</v>
      </c>
      <c r="U323" s="68">
        <v>95.683999999999997</v>
      </c>
      <c r="V323" s="68">
        <v>73.33</v>
      </c>
      <c r="W323" s="68">
        <v>23.646000000000001</v>
      </c>
      <c r="X323" s="68">
        <v>23.646000000000001</v>
      </c>
      <c r="Y323" s="75">
        <v>81.394999999999996</v>
      </c>
      <c r="AA323" s="67">
        <v>6.67</v>
      </c>
      <c r="AB323" s="68">
        <v>5.68</v>
      </c>
      <c r="AC323" s="68">
        <v>5.45</v>
      </c>
      <c r="AD323" s="68">
        <v>5.95</v>
      </c>
      <c r="AE323" s="68">
        <v>6.74</v>
      </c>
      <c r="AF323" s="68">
        <v>6</v>
      </c>
      <c r="AG323" s="68">
        <v>0.4531590225526837</v>
      </c>
      <c r="AI323" s="69">
        <f ca="1">VLOOKUP($A323,'Y2020H2 Annual_Prices-Nominal'!$A$4:$AM$33,28,0)</f>
        <v>5.7016666666666671</v>
      </c>
      <c r="AK323" s="70">
        <v>0</v>
      </c>
      <c r="AL323" s="71">
        <v>0</v>
      </c>
      <c r="AM323" s="72">
        <v>0</v>
      </c>
      <c r="AN323" s="73">
        <v>0</v>
      </c>
      <c r="AO323" s="74">
        <v>0</v>
      </c>
      <c r="AP323" s="75">
        <f ca="1">VLOOKUP($A323,'Y2020H2 Annual_Prices-Nominal'!$A$4:$AM$33,33,0)</f>
        <v>0</v>
      </c>
      <c r="AR323" s="67">
        <f t="shared" si="32"/>
        <v>10.144366197183098</v>
      </c>
      <c r="AS323" s="68">
        <f t="shared" si="33"/>
        <v>10.168333333333333</v>
      </c>
      <c r="AT323" s="68">
        <f t="shared" si="34"/>
        <v>10.216666666666667</v>
      </c>
      <c r="AU323" s="68">
        <f t="shared" si="35"/>
        <v>12.528189910979227</v>
      </c>
      <c r="AV323" s="68">
        <f t="shared" si="36"/>
        <v>12.58753709198813</v>
      </c>
      <c r="AW323" s="75">
        <f t="shared" si="37"/>
        <v>14.39327731092437</v>
      </c>
      <c r="AY323" s="97">
        <v>307.83477663428027</v>
      </c>
      <c r="AZ323" s="75">
        <v>307.83477663428027</v>
      </c>
      <c r="BB323" s="69">
        <f ca="1">VLOOKUP($A323,'Y2020H2 Annual_Prices-Nominal'!$A$4:$AZ$33,41,0)</f>
        <v>8.4239329363904165</v>
      </c>
      <c r="BD323" s="76">
        <f>VLOOKUP($A323,GDP!$A$8:$D$42,3,0)</f>
        <v>2.4187759823347674E-2</v>
      </c>
    </row>
    <row r="324" spans="1:56" ht="15" x14ac:dyDescent="0.25">
      <c r="A324" s="42">
        <f t="shared" si="38"/>
        <v>2047</v>
      </c>
      <c r="B324" s="63">
        <f t="shared" si="39"/>
        <v>53936</v>
      </c>
      <c r="C324" s="67">
        <v>47.91</v>
      </c>
      <c r="D324" s="68">
        <v>42.03</v>
      </c>
      <c r="E324" s="68">
        <v>51.29</v>
      </c>
      <c r="F324" s="68">
        <v>45.72</v>
      </c>
      <c r="G324" s="68">
        <v>51.59</v>
      </c>
      <c r="H324" s="68">
        <v>45.95</v>
      </c>
      <c r="I324" s="68">
        <v>57.53</v>
      </c>
      <c r="J324" s="68">
        <v>47.18</v>
      </c>
      <c r="K324" s="68">
        <v>58.75</v>
      </c>
      <c r="L324" s="68">
        <v>48.6</v>
      </c>
      <c r="M324" s="68">
        <v>59.12</v>
      </c>
      <c r="N324" s="75">
        <v>48.55</v>
      </c>
      <c r="P324" s="67">
        <v>140.72399999999999</v>
      </c>
      <c r="Q324" s="68">
        <v>140.72399999999999</v>
      </c>
      <c r="R324" s="68">
        <v>167.4</v>
      </c>
      <c r="S324" s="68">
        <v>140.72399999999999</v>
      </c>
      <c r="T324" s="68">
        <v>76.966999999999999</v>
      </c>
      <c r="U324" s="68">
        <v>95.882000000000005</v>
      </c>
      <c r="V324" s="68">
        <v>73.460999999999999</v>
      </c>
      <c r="W324" s="68">
        <v>23.699000000000002</v>
      </c>
      <c r="X324" s="68">
        <v>23.699000000000002</v>
      </c>
      <c r="Y324" s="75">
        <v>81.587999999999994</v>
      </c>
      <c r="AA324" s="67">
        <v>6.59</v>
      </c>
      <c r="AB324" s="68">
        <v>5.38</v>
      </c>
      <c r="AC324" s="68">
        <v>5.17</v>
      </c>
      <c r="AD324" s="68">
        <v>5.65</v>
      </c>
      <c r="AE324" s="68">
        <v>6.62</v>
      </c>
      <c r="AF324" s="68">
        <v>5.86</v>
      </c>
      <c r="AG324" s="68">
        <v>0.4531590225526837</v>
      </c>
      <c r="AI324" s="69">
        <f ca="1">VLOOKUP($A324,'Y2020H2 Annual_Prices-Nominal'!$A$4:$AM$33,28,0)</f>
        <v>5.7016666666666671</v>
      </c>
      <c r="AK324" s="70">
        <v>0</v>
      </c>
      <c r="AL324" s="71">
        <v>0</v>
      </c>
      <c r="AM324" s="72">
        <v>0</v>
      </c>
      <c r="AN324" s="73">
        <v>0</v>
      </c>
      <c r="AO324" s="74">
        <v>0</v>
      </c>
      <c r="AP324" s="75">
        <f ca="1">VLOOKUP($A324,'Y2020H2 Annual_Prices-Nominal'!$A$4:$AM$33,33,0)</f>
        <v>0</v>
      </c>
      <c r="AR324" s="67">
        <f t="shared" ref="AR324:AR363" si="40">+C324/AB324</f>
        <v>8.9052044609665426</v>
      </c>
      <c r="AS324" s="68">
        <f t="shared" ref="AS324:AS363" si="41">+E324/AF324</f>
        <v>8.7525597269624562</v>
      </c>
      <c r="AT324" s="68">
        <f t="shared" ref="AT324:AT363" si="42">+G324/AF324</f>
        <v>8.8037542662116035</v>
      </c>
      <c r="AU324" s="68">
        <f t="shared" ref="AU324:AU363" si="43">+I324/AE324</f>
        <v>8.690332326283988</v>
      </c>
      <c r="AV324" s="68">
        <f t="shared" ref="AV324:AV363" si="44">+K324/AE324</f>
        <v>8.8746223564954683</v>
      </c>
      <c r="AW324" s="75">
        <f t="shared" ref="AW324:AW363" si="45">+M324/AD324</f>
        <v>10.463716814159291</v>
      </c>
      <c r="AY324" s="97">
        <v>307.83477663428027</v>
      </c>
      <c r="AZ324" s="75">
        <v>307.83477663428027</v>
      </c>
      <c r="BB324" s="69">
        <f ca="1">VLOOKUP($A324,'Y2020H2 Annual_Prices-Nominal'!$A$4:$AZ$33,41,0)</f>
        <v>8.4239329363904165</v>
      </c>
      <c r="BD324" s="76">
        <f>VLOOKUP($A324,GDP!$A$8:$D$42,3,0)</f>
        <v>2.4187759823347674E-2</v>
      </c>
    </row>
    <row r="325" spans="1:56" ht="15" x14ac:dyDescent="0.25">
      <c r="A325" s="42">
        <f t="shared" ref="A325:A363" si="46">YEAR(B325)</f>
        <v>2047</v>
      </c>
      <c r="B325" s="63">
        <f t="shared" si="39"/>
        <v>53966</v>
      </c>
      <c r="C325" s="67">
        <v>43.14</v>
      </c>
      <c r="D325" s="68">
        <v>41.36</v>
      </c>
      <c r="E325" s="68">
        <v>43.86</v>
      </c>
      <c r="F325" s="68">
        <v>42.18</v>
      </c>
      <c r="G325" s="68">
        <v>44.14</v>
      </c>
      <c r="H325" s="68">
        <v>42.55</v>
      </c>
      <c r="I325" s="68">
        <v>47.43</v>
      </c>
      <c r="J325" s="68">
        <v>42.96</v>
      </c>
      <c r="K325" s="68">
        <v>47.93</v>
      </c>
      <c r="L325" s="68">
        <v>43.05</v>
      </c>
      <c r="M325" s="68">
        <v>46.43</v>
      </c>
      <c r="N325" s="75">
        <v>41.6</v>
      </c>
      <c r="P325" s="67">
        <v>141.126</v>
      </c>
      <c r="Q325" s="68">
        <v>141.126</v>
      </c>
      <c r="R325" s="68">
        <v>167.863</v>
      </c>
      <c r="S325" s="68">
        <v>141.126</v>
      </c>
      <c r="T325" s="68">
        <v>77.049000000000007</v>
      </c>
      <c r="U325" s="68">
        <v>96.08</v>
      </c>
      <c r="V325" s="68">
        <v>73.591999999999999</v>
      </c>
      <c r="W325" s="68">
        <v>23.751999999999999</v>
      </c>
      <c r="X325" s="68">
        <v>23.751999999999999</v>
      </c>
      <c r="Y325" s="75">
        <v>81.781000000000006</v>
      </c>
      <c r="AA325" s="67">
        <v>6.67</v>
      </c>
      <c r="AB325" s="68">
        <v>5.62</v>
      </c>
      <c r="AC325" s="68">
        <v>5.41</v>
      </c>
      <c r="AD325" s="68">
        <v>5.89</v>
      </c>
      <c r="AE325" s="68">
        <v>6.65</v>
      </c>
      <c r="AF325" s="68">
        <v>6.05</v>
      </c>
      <c r="AG325" s="68">
        <v>0.4531590225526837</v>
      </c>
      <c r="AI325" s="69">
        <f ca="1">VLOOKUP($A325,'Y2020H2 Annual_Prices-Nominal'!$A$4:$AM$33,28,0)</f>
        <v>5.7016666666666671</v>
      </c>
      <c r="AK325" s="70">
        <v>0</v>
      </c>
      <c r="AL325" s="71">
        <v>0</v>
      </c>
      <c r="AM325" s="72">
        <v>0</v>
      </c>
      <c r="AN325" s="73">
        <v>0</v>
      </c>
      <c r="AO325" s="74">
        <v>0</v>
      </c>
      <c r="AP325" s="75">
        <f ca="1">VLOOKUP($A325,'Y2020H2 Annual_Prices-Nominal'!$A$4:$AM$33,33,0)</f>
        <v>0</v>
      </c>
      <c r="AR325" s="67">
        <f t="shared" si="40"/>
        <v>7.6761565836298935</v>
      </c>
      <c r="AS325" s="68">
        <f t="shared" si="41"/>
        <v>7.2495867768595046</v>
      </c>
      <c r="AT325" s="68">
        <f t="shared" si="42"/>
        <v>7.2958677685950413</v>
      </c>
      <c r="AU325" s="68">
        <f t="shared" si="43"/>
        <v>7.1323308270676691</v>
      </c>
      <c r="AV325" s="68">
        <f t="shared" si="44"/>
        <v>7.2075187969924812</v>
      </c>
      <c r="AW325" s="75">
        <f t="shared" si="45"/>
        <v>7.8828522920203739</v>
      </c>
      <c r="AY325" s="97">
        <v>307.83477663428027</v>
      </c>
      <c r="AZ325" s="75">
        <v>307.83477663428027</v>
      </c>
      <c r="BB325" s="69">
        <f ca="1">VLOOKUP($A325,'Y2020H2 Annual_Prices-Nominal'!$A$4:$AZ$33,41,0)</f>
        <v>8.4239329363904165</v>
      </c>
      <c r="BD325" s="76">
        <f>VLOOKUP($A325,GDP!$A$8:$D$42,3,0)</f>
        <v>2.4187759823347674E-2</v>
      </c>
    </row>
    <row r="326" spans="1:56" ht="15" x14ac:dyDescent="0.25">
      <c r="A326" s="42">
        <f t="shared" si="46"/>
        <v>2047</v>
      </c>
      <c r="B326" s="63">
        <f t="shared" ref="B326:B363" si="47">EDATE(B325,1)</f>
        <v>53997</v>
      </c>
      <c r="C326" s="67">
        <v>46.45</v>
      </c>
      <c r="D326" s="68">
        <v>45.53</v>
      </c>
      <c r="E326" s="68">
        <v>46.47</v>
      </c>
      <c r="F326" s="68">
        <v>44.29</v>
      </c>
      <c r="G326" s="68">
        <v>46.93</v>
      </c>
      <c r="H326" s="68">
        <v>44.74</v>
      </c>
      <c r="I326" s="68">
        <v>48.83</v>
      </c>
      <c r="J326" s="68">
        <v>45.77</v>
      </c>
      <c r="K326" s="68">
        <v>50</v>
      </c>
      <c r="L326" s="68">
        <v>46.62</v>
      </c>
      <c r="M326" s="68">
        <v>49.24</v>
      </c>
      <c r="N326" s="75">
        <v>45.28</v>
      </c>
      <c r="P326" s="67">
        <v>141.529</v>
      </c>
      <c r="Q326" s="68">
        <v>141.529</v>
      </c>
      <c r="R326" s="68">
        <v>168.327</v>
      </c>
      <c r="S326" s="68">
        <v>141.529</v>
      </c>
      <c r="T326" s="68">
        <v>77.131</v>
      </c>
      <c r="U326" s="68">
        <v>96.278999999999996</v>
      </c>
      <c r="V326" s="68">
        <v>73.722999999999999</v>
      </c>
      <c r="W326" s="68">
        <v>23.805</v>
      </c>
      <c r="X326" s="68">
        <v>23.805</v>
      </c>
      <c r="Y326" s="75">
        <v>81.974999999999994</v>
      </c>
      <c r="AA326" s="67">
        <v>6.94</v>
      </c>
      <c r="AB326" s="68">
        <v>6.21</v>
      </c>
      <c r="AC326" s="68">
        <v>5.95</v>
      </c>
      <c r="AD326" s="68">
        <v>6.57</v>
      </c>
      <c r="AE326" s="68">
        <v>6.95</v>
      </c>
      <c r="AF326" s="68">
        <v>6.32</v>
      </c>
      <c r="AG326" s="68">
        <v>0.4531590225526837</v>
      </c>
      <c r="AI326" s="69">
        <f ca="1">VLOOKUP($A326,'Y2020H2 Annual_Prices-Nominal'!$A$4:$AM$33,28,0)</f>
        <v>5.7016666666666671</v>
      </c>
      <c r="AK326" s="70">
        <v>0</v>
      </c>
      <c r="AL326" s="71">
        <v>0</v>
      </c>
      <c r="AM326" s="72">
        <v>0</v>
      </c>
      <c r="AN326" s="73">
        <v>0</v>
      </c>
      <c r="AO326" s="74">
        <v>0</v>
      </c>
      <c r="AP326" s="75">
        <f ca="1">VLOOKUP($A326,'Y2020H2 Annual_Prices-Nominal'!$A$4:$AM$33,33,0)</f>
        <v>0</v>
      </c>
      <c r="AR326" s="67">
        <f t="shared" si="40"/>
        <v>7.4798711755233498</v>
      </c>
      <c r="AS326" s="68">
        <f t="shared" si="41"/>
        <v>7.3528481012658222</v>
      </c>
      <c r="AT326" s="68">
        <f t="shared" si="42"/>
        <v>7.4256329113924044</v>
      </c>
      <c r="AU326" s="68">
        <f t="shared" si="43"/>
        <v>7.0258992805755396</v>
      </c>
      <c r="AV326" s="68">
        <f t="shared" si="44"/>
        <v>7.1942446043165464</v>
      </c>
      <c r="AW326" s="75">
        <f t="shared" si="45"/>
        <v>7.4946727549467278</v>
      </c>
      <c r="AY326" s="97">
        <v>307.83477663428027</v>
      </c>
      <c r="AZ326" s="75">
        <v>307.83477663428027</v>
      </c>
      <c r="BB326" s="69">
        <f ca="1">VLOOKUP($A326,'Y2020H2 Annual_Prices-Nominal'!$A$4:$AZ$33,41,0)</f>
        <v>8.4239329363904165</v>
      </c>
      <c r="BD326" s="76">
        <f>VLOOKUP($A326,GDP!$A$8:$D$42,3,0)</f>
        <v>2.4187759823347674E-2</v>
      </c>
    </row>
    <row r="327" spans="1:56" ht="15" x14ac:dyDescent="0.25">
      <c r="A327" s="42">
        <f t="shared" si="46"/>
        <v>2047</v>
      </c>
      <c r="B327" s="63">
        <f t="shared" si="47"/>
        <v>54027</v>
      </c>
      <c r="C327" s="67">
        <v>51.77</v>
      </c>
      <c r="D327" s="68">
        <v>48.65</v>
      </c>
      <c r="E327" s="68">
        <v>50.99</v>
      </c>
      <c r="F327" s="68">
        <v>47.09</v>
      </c>
      <c r="G327" s="68">
        <v>51.32</v>
      </c>
      <c r="H327" s="68">
        <v>47.55</v>
      </c>
      <c r="I327" s="68">
        <v>51.21</v>
      </c>
      <c r="J327" s="68">
        <v>48.38</v>
      </c>
      <c r="K327" s="68">
        <v>52.21</v>
      </c>
      <c r="L327" s="68">
        <v>49.21</v>
      </c>
      <c r="M327" s="68">
        <v>51.92</v>
      </c>
      <c r="N327" s="75">
        <v>48.46</v>
      </c>
      <c r="P327" s="67">
        <v>141.93299999999999</v>
      </c>
      <c r="Q327" s="68">
        <v>141.93299999999999</v>
      </c>
      <c r="R327" s="68">
        <v>168.79300000000001</v>
      </c>
      <c r="S327" s="68">
        <v>141.93299999999999</v>
      </c>
      <c r="T327" s="68">
        <v>77.212999999999994</v>
      </c>
      <c r="U327" s="68">
        <v>96.477999999999994</v>
      </c>
      <c r="V327" s="68">
        <v>73.855000000000004</v>
      </c>
      <c r="W327" s="68">
        <v>23.859000000000002</v>
      </c>
      <c r="X327" s="68">
        <v>23.859000000000002</v>
      </c>
      <c r="Y327" s="75">
        <v>82.168999999999997</v>
      </c>
      <c r="AA327" s="67">
        <v>7.11</v>
      </c>
      <c r="AB327" s="68">
        <v>6.72</v>
      </c>
      <c r="AC327" s="68">
        <v>6.33</v>
      </c>
      <c r="AD327" s="68">
        <v>7.09</v>
      </c>
      <c r="AE327" s="68">
        <v>7.13</v>
      </c>
      <c r="AF327" s="68">
        <v>6.52</v>
      </c>
      <c r="AG327" s="68">
        <v>0.4531590225526837</v>
      </c>
      <c r="AI327" s="69">
        <f ca="1">VLOOKUP($A327,'Y2020H2 Annual_Prices-Nominal'!$A$4:$AM$33,28,0)</f>
        <v>5.7016666666666671</v>
      </c>
      <c r="AK327" s="70">
        <v>0</v>
      </c>
      <c r="AL327" s="71">
        <v>0</v>
      </c>
      <c r="AM327" s="72">
        <v>0</v>
      </c>
      <c r="AN327" s="73">
        <v>0</v>
      </c>
      <c r="AO327" s="74">
        <v>0</v>
      </c>
      <c r="AP327" s="75">
        <f ca="1">VLOOKUP($A327,'Y2020H2 Annual_Prices-Nominal'!$A$4:$AM$33,33,0)</f>
        <v>0</v>
      </c>
      <c r="AR327" s="67">
        <f t="shared" si="40"/>
        <v>7.7038690476190483</v>
      </c>
      <c r="AS327" s="68">
        <f t="shared" si="41"/>
        <v>7.8205521472392645</v>
      </c>
      <c r="AT327" s="68">
        <f t="shared" si="42"/>
        <v>7.8711656441717794</v>
      </c>
      <c r="AU327" s="68">
        <f t="shared" si="43"/>
        <v>7.1823281907433385</v>
      </c>
      <c r="AV327" s="68">
        <f t="shared" si="44"/>
        <v>7.3225806451612909</v>
      </c>
      <c r="AW327" s="75">
        <f t="shared" si="45"/>
        <v>7.3229901269393514</v>
      </c>
      <c r="AY327" s="97">
        <v>307.83477663428027</v>
      </c>
      <c r="AZ327" s="75">
        <v>307.83477663428027</v>
      </c>
      <c r="BB327" s="69">
        <f ca="1">VLOOKUP($A327,'Y2020H2 Annual_Prices-Nominal'!$A$4:$AZ$33,41,0)</f>
        <v>8.4239329363904165</v>
      </c>
      <c r="BD327" s="76">
        <f>VLOOKUP($A327,GDP!$A$8:$D$42,3,0)</f>
        <v>2.4187759823347674E-2</v>
      </c>
    </row>
    <row r="328" spans="1:56" ht="15" x14ac:dyDescent="0.25">
      <c r="A328" s="42">
        <f t="shared" si="46"/>
        <v>2048</v>
      </c>
      <c r="B328" s="63">
        <f t="shared" si="47"/>
        <v>54058</v>
      </c>
      <c r="C328" s="67">
        <v>60.66</v>
      </c>
      <c r="D328" s="68">
        <v>54.41</v>
      </c>
      <c r="E328" s="68">
        <v>57.14</v>
      </c>
      <c r="F328" s="68">
        <v>50.93</v>
      </c>
      <c r="G328" s="68">
        <v>57.71</v>
      </c>
      <c r="H328" s="68">
        <v>51.44</v>
      </c>
      <c r="I328" s="68">
        <v>53.31</v>
      </c>
      <c r="J328" s="68">
        <v>50.93</v>
      </c>
      <c r="K328" s="68">
        <v>53.74</v>
      </c>
      <c r="L328" s="68">
        <v>51.05</v>
      </c>
      <c r="M328" s="68">
        <v>52.81</v>
      </c>
      <c r="N328" s="75">
        <v>49.61</v>
      </c>
      <c r="P328" s="67">
        <v>142.33799999999999</v>
      </c>
      <c r="Q328" s="68">
        <v>142.33799999999999</v>
      </c>
      <c r="R328" s="68">
        <v>169.26</v>
      </c>
      <c r="S328" s="68">
        <v>142.33799999999999</v>
      </c>
      <c r="T328" s="68">
        <v>77.295000000000002</v>
      </c>
      <c r="U328" s="68">
        <v>96.677999999999997</v>
      </c>
      <c r="V328" s="68">
        <v>73.986999999999995</v>
      </c>
      <c r="W328" s="68">
        <v>23.913</v>
      </c>
      <c r="X328" s="68">
        <v>23.913</v>
      </c>
      <c r="Y328" s="75">
        <v>82.364000000000004</v>
      </c>
      <c r="AA328" s="67">
        <v>7.56</v>
      </c>
      <c r="AB328" s="68">
        <v>7.05</v>
      </c>
      <c r="AC328" s="68">
        <v>6.58</v>
      </c>
      <c r="AD328" s="68">
        <v>7.42</v>
      </c>
      <c r="AE328" s="68">
        <v>7.56</v>
      </c>
      <c r="AF328" s="68">
        <v>7.05</v>
      </c>
      <c r="AG328" s="68">
        <v>0.46136545347222957</v>
      </c>
      <c r="AI328" s="69">
        <f ca="1">VLOOKUP($A328,'Y2020H2 Annual_Prices-Nominal'!$A$4:$AM$33,28,0)</f>
        <v>5.9074999999999998</v>
      </c>
      <c r="AK328" s="70">
        <v>0</v>
      </c>
      <c r="AL328" s="71">
        <v>0</v>
      </c>
      <c r="AM328" s="72">
        <v>0</v>
      </c>
      <c r="AN328" s="73">
        <v>0</v>
      </c>
      <c r="AO328" s="74">
        <v>0</v>
      </c>
      <c r="AP328" s="75">
        <f ca="1">VLOOKUP($A328,'Y2020H2 Annual_Prices-Nominal'!$A$4:$AM$33,33,0)</f>
        <v>0</v>
      </c>
      <c r="AR328" s="67">
        <f t="shared" si="40"/>
        <v>8.604255319148935</v>
      </c>
      <c r="AS328" s="68">
        <f t="shared" si="41"/>
        <v>8.1049645390070921</v>
      </c>
      <c r="AT328" s="68">
        <f t="shared" si="42"/>
        <v>8.1858156028368789</v>
      </c>
      <c r="AU328" s="68">
        <f t="shared" si="43"/>
        <v>7.0515873015873023</v>
      </c>
      <c r="AV328" s="68">
        <f t="shared" si="44"/>
        <v>7.1084656084656093</v>
      </c>
      <c r="AW328" s="75">
        <f t="shared" si="45"/>
        <v>7.1172506738544481</v>
      </c>
      <c r="AY328" s="97">
        <v>312.70835231887293</v>
      </c>
      <c r="AZ328" s="75">
        <v>312.70835231887293</v>
      </c>
      <c r="BB328" s="69">
        <f ca="1">VLOOKUP($A328,'Y2020H2 Annual_Prices-Nominal'!$A$4:$AZ$33,41,0)</f>
        <v>8.4345940021438572</v>
      </c>
      <c r="BD328" s="76">
        <f>VLOOKUP($A328,GDP!$A$8:$D$42,3,0)</f>
        <v>2.4669886825046075E-2</v>
      </c>
    </row>
    <row r="329" spans="1:56" ht="15" x14ac:dyDescent="0.25">
      <c r="A329" s="42">
        <f t="shared" si="46"/>
        <v>2048</v>
      </c>
      <c r="B329" s="63">
        <f t="shared" si="47"/>
        <v>54089</v>
      </c>
      <c r="C329" s="67">
        <v>52.53</v>
      </c>
      <c r="D329" s="68">
        <v>50.59</v>
      </c>
      <c r="E329" s="68">
        <v>50</v>
      </c>
      <c r="F329" s="68">
        <v>48</v>
      </c>
      <c r="G329" s="68">
        <v>50.5</v>
      </c>
      <c r="H329" s="68">
        <v>48.49</v>
      </c>
      <c r="I329" s="68">
        <v>51.67</v>
      </c>
      <c r="J329" s="68">
        <v>48.52</v>
      </c>
      <c r="K329" s="68">
        <v>51.7</v>
      </c>
      <c r="L329" s="68">
        <v>48.52</v>
      </c>
      <c r="M329" s="68">
        <v>50.17</v>
      </c>
      <c r="N329" s="75">
        <v>46.99</v>
      </c>
      <c r="P329" s="67">
        <v>142.744</v>
      </c>
      <c r="Q329" s="68">
        <v>142.744</v>
      </c>
      <c r="R329" s="68">
        <v>169.72800000000001</v>
      </c>
      <c r="S329" s="68">
        <v>142.744</v>
      </c>
      <c r="T329" s="68">
        <v>77.376999999999995</v>
      </c>
      <c r="U329" s="68">
        <v>96.878</v>
      </c>
      <c r="V329" s="68">
        <v>74.119</v>
      </c>
      <c r="W329" s="68">
        <v>23.966999999999999</v>
      </c>
      <c r="X329" s="68">
        <v>23.966999999999999</v>
      </c>
      <c r="Y329" s="75">
        <v>82.558999999999997</v>
      </c>
      <c r="AA329" s="67">
        <v>7.45</v>
      </c>
      <c r="AB329" s="68">
        <v>6.77</v>
      </c>
      <c r="AC329" s="68">
        <v>6.41</v>
      </c>
      <c r="AD329" s="68">
        <v>7.13</v>
      </c>
      <c r="AE329" s="68">
        <v>7.48</v>
      </c>
      <c r="AF329" s="68">
        <v>6.81</v>
      </c>
      <c r="AG329" s="68">
        <v>0.46136545347222957</v>
      </c>
      <c r="AI329" s="69">
        <f ca="1">VLOOKUP($A329,'Y2020H2 Annual_Prices-Nominal'!$A$4:$AM$33,28,0)</f>
        <v>5.9074999999999998</v>
      </c>
      <c r="AK329" s="70">
        <v>0</v>
      </c>
      <c r="AL329" s="71">
        <v>0</v>
      </c>
      <c r="AM329" s="72">
        <v>0</v>
      </c>
      <c r="AN329" s="73">
        <v>0</v>
      </c>
      <c r="AO329" s="74">
        <v>0</v>
      </c>
      <c r="AP329" s="75">
        <f ca="1">VLOOKUP($A329,'Y2020H2 Annual_Prices-Nominal'!$A$4:$AM$33,33,0)</f>
        <v>0</v>
      </c>
      <c r="AR329" s="67">
        <f t="shared" si="40"/>
        <v>7.7592319054652883</v>
      </c>
      <c r="AS329" s="68">
        <f t="shared" si="41"/>
        <v>7.3421439060205582</v>
      </c>
      <c r="AT329" s="68">
        <f t="shared" si="42"/>
        <v>7.4155653450807639</v>
      </c>
      <c r="AU329" s="68">
        <f t="shared" si="43"/>
        <v>6.9077540106951867</v>
      </c>
      <c r="AV329" s="68">
        <f t="shared" si="44"/>
        <v>6.9117647058823533</v>
      </c>
      <c r="AW329" s="75">
        <f t="shared" si="45"/>
        <v>7.0364656381486679</v>
      </c>
      <c r="AY329" s="97">
        <v>312.70835231887293</v>
      </c>
      <c r="AZ329" s="75">
        <v>312.70835231887293</v>
      </c>
      <c r="BB329" s="69">
        <f ca="1">VLOOKUP($A329,'Y2020H2 Annual_Prices-Nominal'!$A$4:$AZ$33,41,0)</f>
        <v>8.4345940021438572</v>
      </c>
      <c r="BD329" s="76">
        <f>VLOOKUP($A329,GDP!$A$8:$D$42,3,0)</f>
        <v>2.4669886825046075E-2</v>
      </c>
    </row>
    <row r="330" spans="1:56" ht="15" x14ac:dyDescent="0.25">
      <c r="A330" s="42">
        <f t="shared" si="46"/>
        <v>2048</v>
      </c>
      <c r="B330" s="63">
        <f t="shared" si="47"/>
        <v>54118</v>
      </c>
      <c r="C330" s="67">
        <v>48.31</v>
      </c>
      <c r="D330" s="68">
        <v>47.24</v>
      </c>
      <c r="E330" s="68">
        <v>45.54</v>
      </c>
      <c r="F330" s="68">
        <v>44.16</v>
      </c>
      <c r="G330" s="68">
        <v>45.99</v>
      </c>
      <c r="H330" s="68">
        <v>44.61</v>
      </c>
      <c r="I330" s="68">
        <v>48.38</v>
      </c>
      <c r="J330" s="68">
        <v>46.05</v>
      </c>
      <c r="K330" s="68">
        <v>48.39</v>
      </c>
      <c r="L330" s="68">
        <v>46.07</v>
      </c>
      <c r="M330" s="68">
        <v>46.91</v>
      </c>
      <c r="N330" s="75">
        <v>44.57</v>
      </c>
      <c r="P330" s="67">
        <v>143.15100000000001</v>
      </c>
      <c r="Q330" s="68">
        <v>143.15100000000001</v>
      </c>
      <c r="R330" s="68">
        <v>170.197</v>
      </c>
      <c r="S330" s="68">
        <v>143.15100000000001</v>
      </c>
      <c r="T330" s="68">
        <v>77.459000000000003</v>
      </c>
      <c r="U330" s="68">
        <v>97.078000000000003</v>
      </c>
      <c r="V330" s="68">
        <v>74.251000000000005</v>
      </c>
      <c r="W330" s="68">
        <v>24.021000000000001</v>
      </c>
      <c r="X330" s="68">
        <v>24.021000000000001</v>
      </c>
      <c r="Y330" s="75">
        <v>82.754999999999995</v>
      </c>
      <c r="AA330" s="67">
        <v>7.15</v>
      </c>
      <c r="AB330" s="68">
        <v>6.12</v>
      </c>
      <c r="AC330" s="68">
        <v>5.87</v>
      </c>
      <c r="AD330" s="68">
        <v>6.48</v>
      </c>
      <c r="AE330" s="68">
        <v>7.1</v>
      </c>
      <c r="AF330" s="68">
        <v>6.55</v>
      </c>
      <c r="AG330" s="68">
        <v>0.46136545347222957</v>
      </c>
      <c r="AI330" s="69">
        <f ca="1">VLOOKUP($A330,'Y2020H2 Annual_Prices-Nominal'!$A$4:$AM$33,28,0)</f>
        <v>5.9074999999999998</v>
      </c>
      <c r="AK330" s="70">
        <v>0</v>
      </c>
      <c r="AL330" s="71">
        <v>0</v>
      </c>
      <c r="AM330" s="72">
        <v>0</v>
      </c>
      <c r="AN330" s="73">
        <v>0</v>
      </c>
      <c r="AO330" s="74">
        <v>0</v>
      </c>
      <c r="AP330" s="75">
        <f ca="1">VLOOKUP($A330,'Y2020H2 Annual_Prices-Nominal'!$A$4:$AM$33,33,0)</f>
        <v>0</v>
      </c>
      <c r="AR330" s="67">
        <f t="shared" si="40"/>
        <v>7.893790849673203</v>
      </c>
      <c r="AS330" s="68">
        <f t="shared" si="41"/>
        <v>6.9526717557251905</v>
      </c>
      <c r="AT330" s="68">
        <f t="shared" si="42"/>
        <v>7.0213740458015268</v>
      </c>
      <c r="AU330" s="68">
        <f t="shared" si="43"/>
        <v>6.8140845070422547</v>
      </c>
      <c r="AV330" s="68">
        <f t="shared" si="44"/>
        <v>6.8154929577464793</v>
      </c>
      <c r="AW330" s="75">
        <f t="shared" si="45"/>
        <v>7.2391975308641969</v>
      </c>
      <c r="AY330" s="97">
        <v>312.70835231887293</v>
      </c>
      <c r="AZ330" s="75">
        <v>312.70835231887293</v>
      </c>
      <c r="BB330" s="69">
        <f ca="1">VLOOKUP($A330,'Y2020H2 Annual_Prices-Nominal'!$A$4:$AZ$33,41,0)</f>
        <v>8.4345940021438572</v>
      </c>
      <c r="BD330" s="76">
        <f>VLOOKUP($A330,GDP!$A$8:$D$42,3,0)</f>
        <v>2.4669886825046075E-2</v>
      </c>
    </row>
    <row r="331" spans="1:56" ht="15" x14ac:dyDescent="0.25">
      <c r="A331" s="42">
        <f t="shared" si="46"/>
        <v>2048</v>
      </c>
      <c r="B331" s="63">
        <f t="shared" si="47"/>
        <v>54149</v>
      </c>
      <c r="C331" s="67">
        <v>44.89</v>
      </c>
      <c r="D331" s="68">
        <v>43.86</v>
      </c>
      <c r="E331" s="68">
        <v>43.41</v>
      </c>
      <c r="F331" s="68">
        <v>42.42</v>
      </c>
      <c r="G331" s="68">
        <v>43.77</v>
      </c>
      <c r="H331" s="68">
        <v>42.85</v>
      </c>
      <c r="I331" s="68">
        <v>46.98</v>
      </c>
      <c r="J331" s="68">
        <v>43.88</v>
      </c>
      <c r="K331" s="68">
        <v>46.98</v>
      </c>
      <c r="L331" s="68">
        <v>43.88</v>
      </c>
      <c r="M331" s="68">
        <v>45.47</v>
      </c>
      <c r="N331" s="75">
        <v>42.4</v>
      </c>
      <c r="P331" s="67">
        <v>143.559</v>
      </c>
      <c r="Q331" s="68">
        <v>143.559</v>
      </c>
      <c r="R331" s="68">
        <v>170.66800000000001</v>
      </c>
      <c r="S331" s="68">
        <v>143.559</v>
      </c>
      <c r="T331" s="68">
        <v>77.540999999999997</v>
      </c>
      <c r="U331" s="68">
        <v>97.278999999999996</v>
      </c>
      <c r="V331" s="68">
        <v>74.382999999999996</v>
      </c>
      <c r="W331" s="68">
        <v>24.074999999999999</v>
      </c>
      <c r="X331" s="68">
        <v>24.074999999999999</v>
      </c>
      <c r="Y331" s="75">
        <v>82.950999999999993</v>
      </c>
      <c r="AA331" s="67">
        <v>6.86</v>
      </c>
      <c r="AB331" s="68">
        <v>6.02</v>
      </c>
      <c r="AC331" s="68">
        <v>5.8</v>
      </c>
      <c r="AD331" s="68">
        <v>6.3</v>
      </c>
      <c r="AE331" s="68">
        <v>6.8</v>
      </c>
      <c r="AF331" s="68">
        <v>6.26</v>
      </c>
      <c r="AG331" s="68">
        <v>0.46136545347222957</v>
      </c>
      <c r="AI331" s="69">
        <f ca="1">VLOOKUP($A331,'Y2020H2 Annual_Prices-Nominal'!$A$4:$AM$33,28,0)</f>
        <v>5.9074999999999998</v>
      </c>
      <c r="AK331" s="70">
        <v>0</v>
      </c>
      <c r="AL331" s="71">
        <v>0</v>
      </c>
      <c r="AM331" s="72">
        <v>0</v>
      </c>
      <c r="AN331" s="73">
        <v>0</v>
      </c>
      <c r="AO331" s="74">
        <v>0</v>
      </c>
      <c r="AP331" s="75">
        <f ca="1">VLOOKUP($A331,'Y2020H2 Annual_Prices-Nominal'!$A$4:$AM$33,33,0)</f>
        <v>0</v>
      </c>
      <c r="AR331" s="67">
        <f t="shared" si="40"/>
        <v>7.4568106312292368</v>
      </c>
      <c r="AS331" s="68">
        <f t="shared" si="41"/>
        <v>6.9345047923322678</v>
      </c>
      <c r="AT331" s="68">
        <f t="shared" si="42"/>
        <v>6.9920127795527165</v>
      </c>
      <c r="AU331" s="68">
        <f t="shared" si="43"/>
        <v>6.9088235294117641</v>
      </c>
      <c r="AV331" s="68">
        <f t="shared" si="44"/>
        <v>6.9088235294117641</v>
      </c>
      <c r="AW331" s="75">
        <f t="shared" si="45"/>
        <v>7.2174603174603176</v>
      </c>
      <c r="AY331" s="97">
        <v>312.70835231887293</v>
      </c>
      <c r="AZ331" s="75">
        <v>312.70835231887293</v>
      </c>
      <c r="BB331" s="69">
        <f ca="1">VLOOKUP($A331,'Y2020H2 Annual_Prices-Nominal'!$A$4:$AZ$33,41,0)</f>
        <v>8.4345940021438572</v>
      </c>
      <c r="BD331" s="76">
        <f>VLOOKUP($A331,GDP!$A$8:$D$42,3,0)</f>
        <v>2.4669886825046075E-2</v>
      </c>
    </row>
    <row r="332" spans="1:56" ht="15" x14ac:dyDescent="0.25">
      <c r="A332" s="42">
        <f t="shared" si="46"/>
        <v>2048</v>
      </c>
      <c r="B332" s="63">
        <f t="shared" si="47"/>
        <v>54179</v>
      </c>
      <c r="C332" s="67">
        <v>45.1</v>
      </c>
      <c r="D332" s="68">
        <v>43.3</v>
      </c>
      <c r="E332" s="68">
        <v>45.71</v>
      </c>
      <c r="F332" s="68">
        <v>43.44</v>
      </c>
      <c r="G332" s="68">
        <v>46.04</v>
      </c>
      <c r="H332" s="68">
        <v>43.85</v>
      </c>
      <c r="I332" s="68">
        <v>52.22</v>
      </c>
      <c r="J332" s="68">
        <v>45.97</v>
      </c>
      <c r="K332" s="68">
        <v>53.12</v>
      </c>
      <c r="L332" s="68">
        <v>47.1</v>
      </c>
      <c r="M332" s="68">
        <v>52.82</v>
      </c>
      <c r="N332" s="75">
        <v>45.95</v>
      </c>
      <c r="P332" s="67">
        <v>143.96899999999999</v>
      </c>
      <c r="Q332" s="68">
        <v>143.96899999999999</v>
      </c>
      <c r="R332" s="68">
        <v>171.14</v>
      </c>
      <c r="S332" s="68">
        <v>143.96899999999999</v>
      </c>
      <c r="T332" s="68">
        <v>77.623000000000005</v>
      </c>
      <c r="U332" s="68">
        <v>97.48</v>
      </c>
      <c r="V332" s="68">
        <v>74.516000000000005</v>
      </c>
      <c r="W332" s="68">
        <v>24.129000000000001</v>
      </c>
      <c r="X332" s="68">
        <v>24.129000000000001</v>
      </c>
      <c r="Y332" s="75">
        <v>83.147999999999996</v>
      </c>
      <c r="AA332" s="67">
        <v>6.78</v>
      </c>
      <c r="AB332" s="68">
        <v>5.85</v>
      </c>
      <c r="AC332" s="68">
        <v>5.63</v>
      </c>
      <c r="AD332" s="68">
        <v>6.13</v>
      </c>
      <c r="AE332" s="68">
        <v>6.72</v>
      </c>
      <c r="AF332" s="68">
        <v>6</v>
      </c>
      <c r="AG332" s="68">
        <v>0.46136545347222957</v>
      </c>
      <c r="AI332" s="69">
        <f ca="1">VLOOKUP($A332,'Y2020H2 Annual_Prices-Nominal'!$A$4:$AM$33,28,0)</f>
        <v>5.9074999999999998</v>
      </c>
      <c r="AK332" s="70">
        <v>0</v>
      </c>
      <c r="AL332" s="71">
        <v>0</v>
      </c>
      <c r="AM332" s="72">
        <v>0</v>
      </c>
      <c r="AN332" s="73">
        <v>0</v>
      </c>
      <c r="AO332" s="74">
        <v>0</v>
      </c>
      <c r="AP332" s="75">
        <f ca="1">VLOOKUP($A332,'Y2020H2 Annual_Prices-Nominal'!$A$4:$AM$33,33,0)</f>
        <v>0</v>
      </c>
      <c r="AR332" s="67">
        <f t="shared" si="40"/>
        <v>7.7094017094017104</v>
      </c>
      <c r="AS332" s="68">
        <f t="shared" si="41"/>
        <v>7.6183333333333332</v>
      </c>
      <c r="AT332" s="68">
        <f t="shared" si="42"/>
        <v>7.6733333333333329</v>
      </c>
      <c r="AU332" s="68">
        <f t="shared" si="43"/>
        <v>7.770833333333333</v>
      </c>
      <c r="AV332" s="68">
        <f t="shared" si="44"/>
        <v>7.9047619047619051</v>
      </c>
      <c r="AW332" s="75">
        <f t="shared" si="45"/>
        <v>8.6166394779771611</v>
      </c>
      <c r="AY332" s="97">
        <v>312.70835231887293</v>
      </c>
      <c r="AZ332" s="75">
        <v>312.70835231887293</v>
      </c>
      <c r="BB332" s="69">
        <f ca="1">VLOOKUP($A332,'Y2020H2 Annual_Prices-Nominal'!$A$4:$AZ$33,41,0)</f>
        <v>8.4345940021438572</v>
      </c>
      <c r="BD332" s="76">
        <f>VLOOKUP($A332,GDP!$A$8:$D$42,3,0)</f>
        <v>2.4669886825046075E-2</v>
      </c>
    </row>
    <row r="333" spans="1:56" ht="15" x14ac:dyDescent="0.25">
      <c r="A333" s="42">
        <f t="shared" si="46"/>
        <v>2048</v>
      </c>
      <c r="B333" s="63">
        <f t="shared" si="47"/>
        <v>54210</v>
      </c>
      <c r="C333" s="67">
        <v>52.84</v>
      </c>
      <c r="D333" s="68">
        <v>45.33</v>
      </c>
      <c r="E333" s="68">
        <v>54.7</v>
      </c>
      <c r="F333" s="68">
        <v>46.6</v>
      </c>
      <c r="G333" s="68">
        <v>55.43</v>
      </c>
      <c r="H333" s="68">
        <v>47.3</v>
      </c>
      <c r="I333" s="68">
        <v>64.150000000000006</v>
      </c>
      <c r="J333" s="68">
        <v>51.78</v>
      </c>
      <c r="K333" s="68">
        <v>64.94</v>
      </c>
      <c r="L333" s="68">
        <v>52.49</v>
      </c>
      <c r="M333" s="68">
        <v>65.38</v>
      </c>
      <c r="N333" s="75">
        <v>51.51</v>
      </c>
      <c r="P333" s="67">
        <v>144.37990236975</v>
      </c>
      <c r="Q333" s="68">
        <v>144.37990236975</v>
      </c>
      <c r="R333" s="68">
        <v>171.61408006731199</v>
      </c>
      <c r="S333" s="68">
        <v>144.37990236975</v>
      </c>
      <c r="T333" s="68">
        <v>77.704069924773293</v>
      </c>
      <c r="U333" s="68">
        <v>97.6825838030814</v>
      </c>
      <c r="V333" s="68">
        <v>74.649075781644697</v>
      </c>
      <c r="W333" s="68">
        <v>24.182567950849698</v>
      </c>
      <c r="X333" s="68">
        <v>24.182567950849698</v>
      </c>
      <c r="Y333" s="75">
        <v>83.345689627640994</v>
      </c>
      <c r="AA333" s="67">
        <v>6.79</v>
      </c>
      <c r="AB333" s="68">
        <v>5.72</v>
      </c>
      <c r="AC333" s="68">
        <v>5.49</v>
      </c>
      <c r="AD333" s="68">
        <v>5.99</v>
      </c>
      <c r="AE333" s="68">
        <v>6.8</v>
      </c>
      <c r="AF333" s="68">
        <v>5.98</v>
      </c>
      <c r="AG333" s="68">
        <v>0.46136545347222957</v>
      </c>
      <c r="AI333" s="69">
        <f ca="1">VLOOKUP($A333,'Y2020H2 Annual_Prices-Nominal'!$A$4:$AM$33,28,0)</f>
        <v>5.9074999999999998</v>
      </c>
      <c r="AK333" s="70">
        <v>0</v>
      </c>
      <c r="AL333" s="71">
        <v>0</v>
      </c>
      <c r="AM333" s="72">
        <v>0</v>
      </c>
      <c r="AN333" s="73">
        <v>0</v>
      </c>
      <c r="AO333" s="74">
        <v>0</v>
      </c>
      <c r="AP333" s="75">
        <f ca="1">VLOOKUP($A333,'Y2020H2 Annual_Prices-Nominal'!$A$4:$AM$33,33,0)</f>
        <v>0</v>
      </c>
      <c r="AR333" s="67">
        <f t="shared" si="40"/>
        <v>9.2377622377622384</v>
      </c>
      <c r="AS333" s="68">
        <f t="shared" si="41"/>
        <v>9.1471571906354505</v>
      </c>
      <c r="AT333" s="68">
        <f t="shared" si="42"/>
        <v>9.2692307692307683</v>
      </c>
      <c r="AU333" s="68">
        <f t="shared" si="43"/>
        <v>9.4338235294117663</v>
      </c>
      <c r="AV333" s="68">
        <f t="shared" si="44"/>
        <v>9.5500000000000007</v>
      </c>
      <c r="AW333" s="75">
        <f t="shared" si="45"/>
        <v>10.914858096828045</v>
      </c>
      <c r="AY333" s="97">
        <v>312.70835231887293</v>
      </c>
      <c r="AZ333" s="75">
        <v>312.70835231887293</v>
      </c>
      <c r="BB333" s="69">
        <f ca="1">VLOOKUP($A333,'Y2020H2 Annual_Prices-Nominal'!$A$4:$AZ$33,41,0)</f>
        <v>8.4345940021438572</v>
      </c>
      <c r="BD333" s="76">
        <f>VLOOKUP($A333,GDP!$A$8:$D$42,3,0)</f>
        <v>2.4669886825046075E-2</v>
      </c>
    </row>
    <row r="334" spans="1:56" ht="15" x14ac:dyDescent="0.25">
      <c r="A334" s="42">
        <f t="shared" si="46"/>
        <v>2048</v>
      </c>
      <c r="B334" s="63">
        <f t="shared" si="47"/>
        <v>54240</v>
      </c>
      <c r="C334" s="67">
        <v>64.709999999999994</v>
      </c>
      <c r="D334" s="68">
        <v>50.24</v>
      </c>
      <c r="E334" s="68">
        <v>66.02</v>
      </c>
      <c r="F334" s="68">
        <v>54.54</v>
      </c>
      <c r="G334" s="68">
        <v>66.739999999999995</v>
      </c>
      <c r="H334" s="68">
        <v>54.98</v>
      </c>
      <c r="I334" s="68">
        <v>76.67</v>
      </c>
      <c r="J334" s="68">
        <v>54.79</v>
      </c>
      <c r="K334" s="68">
        <v>76.77</v>
      </c>
      <c r="L334" s="68">
        <v>55.03</v>
      </c>
      <c r="M334" s="68">
        <v>78.069999999999993</v>
      </c>
      <c r="N334" s="75">
        <v>54.57</v>
      </c>
      <c r="P334" s="67">
        <v>144.82300000000001</v>
      </c>
      <c r="Q334" s="68">
        <v>144.82300000000001</v>
      </c>
      <c r="R334" s="68">
        <v>172.119</v>
      </c>
      <c r="S334" s="68">
        <v>144.82300000000001</v>
      </c>
      <c r="T334" s="68">
        <v>77.778000000000006</v>
      </c>
      <c r="U334" s="68">
        <v>97.929000000000002</v>
      </c>
      <c r="V334" s="68">
        <v>74.778000000000006</v>
      </c>
      <c r="W334" s="68">
        <v>24.231999999999999</v>
      </c>
      <c r="X334" s="68">
        <v>24.231999999999999</v>
      </c>
      <c r="Y334" s="75">
        <v>83.545000000000002</v>
      </c>
      <c r="AA334" s="67">
        <v>6.91</v>
      </c>
      <c r="AB334" s="68">
        <v>6</v>
      </c>
      <c r="AC334" s="68">
        <v>5.76</v>
      </c>
      <c r="AD334" s="68">
        <v>6.28</v>
      </c>
      <c r="AE334" s="68">
        <v>6.99</v>
      </c>
      <c r="AF334" s="68">
        <v>6.13</v>
      </c>
      <c r="AG334" s="68">
        <v>0.46136545347222957</v>
      </c>
      <c r="AI334" s="69">
        <f ca="1">VLOOKUP($A334,'Y2020H2 Annual_Prices-Nominal'!$A$4:$AM$33,28,0)</f>
        <v>5.9074999999999998</v>
      </c>
      <c r="AK334" s="70">
        <v>0</v>
      </c>
      <c r="AL334" s="71">
        <v>0</v>
      </c>
      <c r="AM334" s="72">
        <v>0</v>
      </c>
      <c r="AN334" s="73">
        <v>0</v>
      </c>
      <c r="AO334" s="74">
        <v>0</v>
      </c>
      <c r="AP334" s="75">
        <f ca="1">VLOOKUP($A334,'Y2020H2 Annual_Prices-Nominal'!$A$4:$AM$33,33,0)</f>
        <v>0</v>
      </c>
      <c r="AR334" s="67">
        <f t="shared" si="40"/>
        <v>10.784999999999998</v>
      </c>
      <c r="AS334" s="68">
        <f t="shared" si="41"/>
        <v>10.769983686786297</v>
      </c>
      <c r="AT334" s="68">
        <f t="shared" si="42"/>
        <v>10.887438825448612</v>
      </c>
      <c r="AU334" s="68">
        <f t="shared" si="43"/>
        <v>10.968526466380544</v>
      </c>
      <c r="AV334" s="68">
        <f t="shared" si="44"/>
        <v>10.98283261802575</v>
      </c>
      <c r="AW334" s="75">
        <f t="shared" si="45"/>
        <v>12.43152866242038</v>
      </c>
      <c r="AY334" s="97">
        <v>312.70835231887293</v>
      </c>
      <c r="AZ334" s="75">
        <v>312.70835231887293</v>
      </c>
      <c r="BB334" s="69">
        <f ca="1">VLOOKUP($A334,'Y2020H2 Annual_Prices-Nominal'!$A$4:$AZ$33,41,0)</f>
        <v>8.4345940021438572</v>
      </c>
      <c r="BD334" s="76">
        <f>VLOOKUP($A334,GDP!$A$8:$D$42,3,0)</f>
        <v>2.4669886825046075E-2</v>
      </c>
    </row>
    <row r="335" spans="1:56" ht="15" x14ac:dyDescent="0.25">
      <c r="A335" s="42">
        <f t="shared" si="46"/>
        <v>2048</v>
      </c>
      <c r="B335" s="63">
        <f t="shared" si="47"/>
        <v>54271</v>
      </c>
      <c r="C335" s="67">
        <v>59.34</v>
      </c>
      <c r="D335" s="68">
        <v>47.84</v>
      </c>
      <c r="E335" s="68">
        <v>62.4</v>
      </c>
      <c r="F335" s="68">
        <v>51.54</v>
      </c>
      <c r="G335" s="68">
        <v>62.75</v>
      </c>
      <c r="H335" s="68">
        <v>51.81</v>
      </c>
      <c r="I335" s="68">
        <v>82.19</v>
      </c>
      <c r="J335" s="68">
        <v>55.75</v>
      </c>
      <c r="K335" s="68">
        <v>82.54</v>
      </c>
      <c r="L335" s="68">
        <v>56.35</v>
      </c>
      <c r="M335" s="68">
        <v>83.33</v>
      </c>
      <c r="N335" s="75">
        <v>55.75</v>
      </c>
      <c r="P335" s="67">
        <v>145.267</v>
      </c>
      <c r="Q335" s="68">
        <v>145.267</v>
      </c>
      <c r="R335" s="68">
        <v>172.625</v>
      </c>
      <c r="S335" s="68">
        <v>145.267</v>
      </c>
      <c r="T335" s="68">
        <v>77.852000000000004</v>
      </c>
      <c r="U335" s="68">
        <v>98.176000000000002</v>
      </c>
      <c r="V335" s="68">
        <v>74.908000000000001</v>
      </c>
      <c r="W335" s="68">
        <v>24.282</v>
      </c>
      <c r="X335" s="68">
        <v>24.282</v>
      </c>
      <c r="Y335" s="75">
        <v>83.745000000000005</v>
      </c>
      <c r="AA335" s="67">
        <v>6.89</v>
      </c>
      <c r="AB335" s="68">
        <v>5.89</v>
      </c>
      <c r="AC335" s="68">
        <v>5.66</v>
      </c>
      <c r="AD335" s="68">
        <v>6.16</v>
      </c>
      <c r="AE335" s="68">
        <v>6.98</v>
      </c>
      <c r="AF335" s="68">
        <v>6.19</v>
      </c>
      <c r="AG335" s="68">
        <v>0.46136545347222957</v>
      </c>
      <c r="AI335" s="69">
        <f ca="1">VLOOKUP($A335,'Y2020H2 Annual_Prices-Nominal'!$A$4:$AM$33,28,0)</f>
        <v>5.9074999999999998</v>
      </c>
      <c r="AK335" s="70">
        <v>0</v>
      </c>
      <c r="AL335" s="71">
        <v>0</v>
      </c>
      <c r="AM335" s="72">
        <v>0</v>
      </c>
      <c r="AN335" s="73">
        <v>0</v>
      </c>
      <c r="AO335" s="74">
        <v>0</v>
      </c>
      <c r="AP335" s="75">
        <f ca="1">VLOOKUP($A335,'Y2020H2 Annual_Prices-Nominal'!$A$4:$AM$33,33,0)</f>
        <v>0</v>
      </c>
      <c r="AR335" s="67">
        <f t="shared" si="40"/>
        <v>10.074702886247879</v>
      </c>
      <c r="AS335" s="68">
        <f t="shared" si="41"/>
        <v>10.080775444264942</v>
      </c>
      <c r="AT335" s="68">
        <f t="shared" si="42"/>
        <v>10.137318255250403</v>
      </c>
      <c r="AU335" s="68">
        <f t="shared" si="43"/>
        <v>11.775071633237822</v>
      </c>
      <c r="AV335" s="68">
        <f t="shared" si="44"/>
        <v>11.825214899713467</v>
      </c>
      <c r="AW335" s="75">
        <f t="shared" si="45"/>
        <v>13.527597402597403</v>
      </c>
      <c r="AY335" s="97">
        <v>312.70835231887293</v>
      </c>
      <c r="AZ335" s="75">
        <v>312.70835231887293</v>
      </c>
      <c r="BB335" s="69">
        <f ca="1">VLOOKUP($A335,'Y2020H2 Annual_Prices-Nominal'!$A$4:$AZ$33,41,0)</f>
        <v>8.4345940021438572</v>
      </c>
      <c r="BD335" s="76">
        <f>VLOOKUP($A335,GDP!$A$8:$D$42,3,0)</f>
        <v>2.4669886825046075E-2</v>
      </c>
    </row>
    <row r="336" spans="1:56" ht="15" x14ac:dyDescent="0.25">
      <c r="A336" s="42">
        <f t="shared" si="46"/>
        <v>2048</v>
      </c>
      <c r="B336" s="63">
        <f t="shared" si="47"/>
        <v>54302</v>
      </c>
      <c r="C336" s="67">
        <v>48.78</v>
      </c>
      <c r="D336" s="68">
        <v>43.22</v>
      </c>
      <c r="E336" s="68">
        <v>52.1</v>
      </c>
      <c r="F336" s="68">
        <v>46.84</v>
      </c>
      <c r="G336" s="68">
        <v>52.44</v>
      </c>
      <c r="H336" s="68">
        <v>47.15</v>
      </c>
      <c r="I336" s="68">
        <v>57.69</v>
      </c>
      <c r="J336" s="68">
        <v>48.26</v>
      </c>
      <c r="K336" s="68">
        <v>58.86</v>
      </c>
      <c r="L336" s="68">
        <v>49.75</v>
      </c>
      <c r="M336" s="68">
        <v>59.32</v>
      </c>
      <c r="N336" s="75">
        <v>49.7</v>
      </c>
      <c r="P336" s="67">
        <v>145.71299999999999</v>
      </c>
      <c r="Q336" s="68">
        <v>145.71299999999999</v>
      </c>
      <c r="R336" s="68">
        <v>173.13300000000001</v>
      </c>
      <c r="S336" s="68">
        <v>145.71299999999999</v>
      </c>
      <c r="T336" s="68">
        <v>77.926000000000002</v>
      </c>
      <c r="U336" s="68">
        <v>98.424000000000007</v>
      </c>
      <c r="V336" s="68">
        <v>75.037999999999997</v>
      </c>
      <c r="W336" s="68">
        <v>24.332000000000001</v>
      </c>
      <c r="X336" s="68">
        <v>24.332000000000001</v>
      </c>
      <c r="Y336" s="75">
        <v>83.945999999999998</v>
      </c>
      <c r="AA336" s="67">
        <v>6.82</v>
      </c>
      <c r="AB336" s="68">
        <v>5.59</v>
      </c>
      <c r="AC336" s="68">
        <v>5.37</v>
      </c>
      <c r="AD336" s="68">
        <v>5.86</v>
      </c>
      <c r="AE336" s="68">
        <v>6.85</v>
      </c>
      <c r="AF336" s="68">
        <v>6.14</v>
      </c>
      <c r="AG336" s="68">
        <v>0.46136545347222957</v>
      </c>
      <c r="AI336" s="69">
        <f ca="1">VLOOKUP($A336,'Y2020H2 Annual_Prices-Nominal'!$A$4:$AM$33,28,0)</f>
        <v>5.9074999999999998</v>
      </c>
      <c r="AK336" s="70">
        <v>0</v>
      </c>
      <c r="AL336" s="71">
        <v>0</v>
      </c>
      <c r="AM336" s="72">
        <v>0</v>
      </c>
      <c r="AN336" s="73">
        <v>0</v>
      </c>
      <c r="AO336" s="74">
        <v>0</v>
      </c>
      <c r="AP336" s="75">
        <f ca="1">VLOOKUP($A336,'Y2020H2 Annual_Prices-Nominal'!$A$4:$AM$33,33,0)</f>
        <v>0</v>
      </c>
      <c r="AR336" s="67">
        <f t="shared" si="40"/>
        <v>8.726296958855098</v>
      </c>
      <c r="AS336" s="68">
        <f t="shared" si="41"/>
        <v>8.4853420195439746</v>
      </c>
      <c r="AT336" s="68">
        <f t="shared" si="42"/>
        <v>8.5407166123778495</v>
      </c>
      <c r="AU336" s="68">
        <f t="shared" si="43"/>
        <v>8.4218978102189777</v>
      </c>
      <c r="AV336" s="68">
        <f t="shared" si="44"/>
        <v>8.5927007299270084</v>
      </c>
      <c r="AW336" s="75">
        <f t="shared" si="45"/>
        <v>10.122866894197951</v>
      </c>
      <c r="AY336" s="97">
        <v>312.70835231887293</v>
      </c>
      <c r="AZ336" s="75">
        <v>312.70835231887293</v>
      </c>
      <c r="BB336" s="69">
        <f ca="1">VLOOKUP($A336,'Y2020H2 Annual_Prices-Nominal'!$A$4:$AZ$33,41,0)</f>
        <v>8.4345940021438572</v>
      </c>
      <c r="BD336" s="76">
        <f>VLOOKUP($A336,GDP!$A$8:$D$42,3,0)</f>
        <v>2.4669886825046075E-2</v>
      </c>
    </row>
    <row r="337" spans="1:56" ht="15" x14ac:dyDescent="0.25">
      <c r="A337" s="42">
        <f t="shared" si="46"/>
        <v>2048</v>
      </c>
      <c r="B337" s="63">
        <f t="shared" si="47"/>
        <v>54332</v>
      </c>
      <c r="C337" s="67">
        <v>44.58</v>
      </c>
      <c r="D337" s="68">
        <v>42.67</v>
      </c>
      <c r="E337" s="68">
        <v>44.93</v>
      </c>
      <c r="F337" s="68">
        <v>43.56</v>
      </c>
      <c r="G337" s="68">
        <v>45.3</v>
      </c>
      <c r="H337" s="68">
        <v>43.98</v>
      </c>
      <c r="I337" s="68">
        <v>48.85</v>
      </c>
      <c r="J337" s="68">
        <v>44.92</v>
      </c>
      <c r="K337" s="68">
        <v>49.27</v>
      </c>
      <c r="L337" s="68">
        <v>45.13</v>
      </c>
      <c r="M337" s="68">
        <v>47.74</v>
      </c>
      <c r="N337" s="75">
        <v>43.64</v>
      </c>
      <c r="P337" s="67">
        <v>146.16</v>
      </c>
      <c r="Q337" s="68">
        <v>146.16</v>
      </c>
      <c r="R337" s="68">
        <v>173.642</v>
      </c>
      <c r="S337" s="68">
        <v>146.16</v>
      </c>
      <c r="T337" s="68">
        <v>78</v>
      </c>
      <c r="U337" s="68">
        <v>98.673000000000002</v>
      </c>
      <c r="V337" s="68">
        <v>75.168000000000006</v>
      </c>
      <c r="W337" s="68">
        <v>24.382000000000001</v>
      </c>
      <c r="X337" s="68">
        <v>24.382000000000001</v>
      </c>
      <c r="Y337" s="75">
        <v>84.147000000000006</v>
      </c>
      <c r="AA337" s="67">
        <v>6.89</v>
      </c>
      <c r="AB337" s="68">
        <v>5.82</v>
      </c>
      <c r="AC337" s="68">
        <v>5.61</v>
      </c>
      <c r="AD337" s="68">
        <v>6.1</v>
      </c>
      <c r="AE337" s="68">
        <v>6.86</v>
      </c>
      <c r="AF337" s="68">
        <v>6.28</v>
      </c>
      <c r="AG337" s="68">
        <v>0.46136545347222957</v>
      </c>
      <c r="AI337" s="69">
        <f ca="1">VLOOKUP($A337,'Y2020H2 Annual_Prices-Nominal'!$A$4:$AM$33,28,0)</f>
        <v>5.9074999999999998</v>
      </c>
      <c r="AK337" s="70">
        <v>0</v>
      </c>
      <c r="AL337" s="71">
        <v>0</v>
      </c>
      <c r="AM337" s="72">
        <v>0</v>
      </c>
      <c r="AN337" s="73">
        <v>0</v>
      </c>
      <c r="AO337" s="74">
        <v>0</v>
      </c>
      <c r="AP337" s="75">
        <f ca="1">VLOOKUP($A337,'Y2020H2 Annual_Prices-Nominal'!$A$4:$AM$33,33,0)</f>
        <v>0</v>
      </c>
      <c r="AR337" s="67">
        <f t="shared" si="40"/>
        <v>7.6597938144329891</v>
      </c>
      <c r="AS337" s="68">
        <f t="shared" si="41"/>
        <v>7.154458598726114</v>
      </c>
      <c r="AT337" s="68">
        <f t="shared" si="42"/>
        <v>7.2133757961783429</v>
      </c>
      <c r="AU337" s="68">
        <f>+I337/AE337</f>
        <v>7.1209912536443145</v>
      </c>
      <c r="AV337" s="68">
        <f t="shared" si="44"/>
        <v>7.1822157434402332</v>
      </c>
      <c r="AW337" s="75">
        <f t="shared" si="45"/>
        <v>7.8262295081967217</v>
      </c>
      <c r="AY337" s="97">
        <v>312.70835231887293</v>
      </c>
      <c r="AZ337" s="75">
        <v>312.70835231887293</v>
      </c>
      <c r="BB337" s="69">
        <f ca="1">VLOOKUP($A337,'Y2020H2 Annual_Prices-Nominal'!$A$4:$AZ$33,41,0)</f>
        <v>8.4345940021438572</v>
      </c>
      <c r="BD337" s="76">
        <f>VLOOKUP($A337,GDP!$A$8:$D$42,3,0)</f>
        <v>2.4669886825046075E-2</v>
      </c>
    </row>
    <row r="338" spans="1:56" ht="15" x14ac:dyDescent="0.25">
      <c r="A338" s="42">
        <f t="shared" si="46"/>
        <v>2048</v>
      </c>
      <c r="B338" s="63">
        <f t="shared" si="47"/>
        <v>54363</v>
      </c>
      <c r="C338" s="67">
        <v>48.39</v>
      </c>
      <c r="D338" s="68">
        <v>47.07</v>
      </c>
      <c r="E338" s="68">
        <v>48.39</v>
      </c>
      <c r="F338" s="68">
        <v>45.99</v>
      </c>
      <c r="G338" s="68">
        <v>48.87</v>
      </c>
      <c r="H338" s="68">
        <v>46.46</v>
      </c>
      <c r="I338" s="68">
        <v>51.04</v>
      </c>
      <c r="J338" s="68">
        <v>48.11</v>
      </c>
      <c r="K338" s="68">
        <v>51.04</v>
      </c>
      <c r="L338" s="68">
        <v>48.23</v>
      </c>
      <c r="M338" s="68">
        <v>50.89</v>
      </c>
      <c r="N338" s="75">
        <v>47.08</v>
      </c>
      <c r="P338" s="67">
        <v>146.608</v>
      </c>
      <c r="Q338" s="68">
        <v>146.608</v>
      </c>
      <c r="R338" s="68">
        <v>174.15299999999999</v>
      </c>
      <c r="S338" s="68">
        <v>146.608</v>
      </c>
      <c r="T338" s="68">
        <v>78.073999999999998</v>
      </c>
      <c r="U338" s="68">
        <v>98.921999999999997</v>
      </c>
      <c r="V338" s="68">
        <v>75.298000000000002</v>
      </c>
      <c r="W338" s="68">
        <v>24.431999999999999</v>
      </c>
      <c r="X338" s="68">
        <v>24.431999999999999</v>
      </c>
      <c r="Y338" s="75">
        <v>84.349000000000004</v>
      </c>
      <c r="AA338" s="67">
        <v>7.17</v>
      </c>
      <c r="AB338" s="68">
        <v>6.43</v>
      </c>
      <c r="AC338" s="68">
        <v>6.16</v>
      </c>
      <c r="AD338" s="68">
        <v>6.79</v>
      </c>
      <c r="AE338" s="68">
        <v>7.17</v>
      </c>
      <c r="AF338" s="68">
        <v>6.63</v>
      </c>
      <c r="AG338" s="68">
        <v>0.46136545347222957</v>
      </c>
      <c r="AI338" s="69">
        <f ca="1">VLOOKUP($A338,'Y2020H2 Annual_Prices-Nominal'!$A$4:$AM$33,28,0)</f>
        <v>5.9074999999999998</v>
      </c>
      <c r="AK338" s="70">
        <v>0</v>
      </c>
      <c r="AL338" s="71">
        <v>0</v>
      </c>
      <c r="AM338" s="72">
        <v>0</v>
      </c>
      <c r="AN338" s="73">
        <v>0</v>
      </c>
      <c r="AO338" s="74">
        <v>0</v>
      </c>
      <c r="AP338" s="75">
        <f ca="1">VLOOKUP($A338,'Y2020H2 Annual_Prices-Nominal'!$A$4:$AM$33,33,0)</f>
        <v>0</v>
      </c>
      <c r="AR338" s="67">
        <f t="shared" si="40"/>
        <v>7.5256609642301715</v>
      </c>
      <c r="AS338" s="68">
        <f t="shared" si="41"/>
        <v>7.2986425339366514</v>
      </c>
      <c r="AT338" s="68">
        <f t="shared" si="42"/>
        <v>7.3710407239819</v>
      </c>
      <c r="AU338" s="68">
        <f t="shared" si="43"/>
        <v>7.1185495118549511</v>
      </c>
      <c r="AV338" s="68">
        <f>+K338/AE338</f>
        <v>7.1185495118549511</v>
      </c>
      <c r="AW338" s="75">
        <f t="shared" si="45"/>
        <v>7.4948453608247423</v>
      </c>
      <c r="AY338" s="97">
        <v>312.70835231887293</v>
      </c>
      <c r="AZ338" s="75">
        <v>312.70835231887293</v>
      </c>
      <c r="BB338" s="69">
        <f ca="1">VLOOKUP($A338,'Y2020H2 Annual_Prices-Nominal'!$A$4:$AZ$33,41,0)</f>
        <v>8.4345940021438572</v>
      </c>
      <c r="BD338" s="76">
        <f>VLOOKUP($A338,GDP!$A$8:$D$42,3,0)</f>
        <v>2.4669886825046075E-2</v>
      </c>
    </row>
    <row r="339" spans="1:56" ht="15.75" thickBot="1" x14ac:dyDescent="0.3">
      <c r="A339" s="42">
        <f t="shared" si="46"/>
        <v>2048</v>
      </c>
      <c r="B339" s="63">
        <f t="shared" si="47"/>
        <v>54393</v>
      </c>
      <c r="C339" s="67">
        <v>54.01</v>
      </c>
      <c r="D339" s="68">
        <v>50.3</v>
      </c>
      <c r="E339" s="68">
        <v>52.92</v>
      </c>
      <c r="F339" s="68">
        <v>48.61</v>
      </c>
      <c r="G339" s="68">
        <v>53.3</v>
      </c>
      <c r="H339" s="68">
        <v>49.08</v>
      </c>
      <c r="I339" s="68">
        <v>53.39</v>
      </c>
      <c r="J339" s="68">
        <v>50.51</v>
      </c>
      <c r="K339" s="68">
        <v>53.9</v>
      </c>
      <c r="L339" s="68">
        <v>50.9</v>
      </c>
      <c r="M339" s="68">
        <v>54.07</v>
      </c>
      <c r="N339" s="75">
        <v>50.48</v>
      </c>
      <c r="P339" s="67">
        <v>147.05799999999999</v>
      </c>
      <c r="Q339" s="68">
        <v>147.05799999999999</v>
      </c>
      <c r="R339" s="68">
        <v>174.66499999999999</v>
      </c>
      <c r="S339" s="68">
        <v>147.05799999999999</v>
      </c>
      <c r="T339" s="68">
        <v>78.149000000000001</v>
      </c>
      <c r="U339" s="68">
        <v>99.171999999999997</v>
      </c>
      <c r="V339" s="68">
        <v>75.427999999999997</v>
      </c>
      <c r="W339" s="68">
        <v>24.481999999999999</v>
      </c>
      <c r="X339" s="68">
        <v>24.481999999999999</v>
      </c>
      <c r="Y339" s="75">
        <v>84.551000000000002</v>
      </c>
      <c r="AA339" s="67">
        <v>7.34</v>
      </c>
      <c r="AB339" s="68">
        <v>6.94</v>
      </c>
      <c r="AC339" s="68">
        <v>6.55</v>
      </c>
      <c r="AD339" s="68">
        <v>7.31</v>
      </c>
      <c r="AE339" s="68">
        <v>7.36</v>
      </c>
      <c r="AF339" s="68">
        <v>6.82</v>
      </c>
      <c r="AG339" s="68">
        <v>0.46136545347222957</v>
      </c>
      <c r="AI339" s="69">
        <f ca="1">VLOOKUP($A339,'Y2020H2 Annual_Prices-Nominal'!$A$4:$AM$33,28,0)</f>
        <v>5.9074999999999998</v>
      </c>
      <c r="AK339" s="70">
        <v>0</v>
      </c>
      <c r="AL339" s="71">
        <v>0</v>
      </c>
      <c r="AM339" s="72">
        <v>0</v>
      </c>
      <c r="AN339" s="73">
        <v>0</v>
      </c>
      <c r="AO339" s="74">
        <v>0</v>
      </c>
      <c r="AP339" s="75">
        <f ca="1">VLOOKUP($A339,'Y2020H2 Annual_Prices-Nominal'!$A$4:$AM$33,33,0)</f>
        <v>0</v>
      </c>
      <c r="AR339" s="67">
        <f t="shared" si="40"/>
        <v>7.7824207492795381</v>
      </c>
      <c r="AS339" s="68">
        <f t="shared" si="41"/>
        <v>7.7595307917888565</v>
      </c>
      <c r="AT339" s="68">
        <f t="shared" si="42"/>
        <v>7.8152492668621694</v>
      </c>
      <c r="AU339" s="68">
        <f t="shared" si="43"/>
        <v>7.2540760869565215</v>
      </c>
      <c r="AV339" s="68">
        <f t="shared" si="44"/>
        <v>7.3233695652173907</v>
      </c>
      <c r="AW339" s="75">
        <f t="shared" si="45"/>
        <v>7.39671682626539</v>
      </c>
      <c r="AY339" s="97">
        <v>312.70835231887293</v>
      </c>
      <c r="AZ339" s="75">
        <v>312.70835231887293</v>
      </c>
      <c r="BB339" s="69">
        <f ca="1">VLOOKUP($A339,'Y2020H2 Annual_Prices-Nominal'!$A$4:$AZ$33,41,0)</f>
        <v>8.4345940021438572</v>
      </c>
      <c r="BD339" s="76">
        <f>VLOOKUP($A339,GDP!$A$8:$D$42,3,0)</f>
        <v>2.4669886825046075E-2</v>
      </c>
    </row>
    <row r="340" spans="1:56" ht="15" x14ac:dyDescent="0.25">
      <c r="A340" s="42">
        <f t="shared" si="46"/>
        <v>2049</v>
      </c>
      <c r="B340" s="63">
        <f t="shared" si="47"/>
        <v>54424</v>
      </c>
      <c r="C340" s="64">
        <v>61.54</v>
      </c>
      <c r="D340" s="65">
        <v>55.48</v>
      </c>
      <c r="E340" s="65">
        <v>58.88</v>
      </c>
      <c r="F340" s="65">
        <v>52.26</v>
      </c>
      <c r="G340" s="65">
        <v>59.42</v>
      </c>
      <c r="H340" s="65">
        <v>52.79</v>
      </c>
      <c r="I340" s="65">
        <v>56.22</v>
      </c>
      <c r="J340" s="65">
        <v>53.01</v>
      </c>
      <c r="K340" s="65">
        <v>56.52</v>
      </c>
      <c r="L340" s="65">
        <v>53.13</v>
      </c>
      <c r="M340" s="65">
        <v>55.83</v>
      </c>
      <c r="N340" s="66">
        <v>51.71</v>
      </c>
      <c r="P340" s="64">
        <v>147.50899999999999</v>
      </c>
      <c r="Q340" s="65">
        <v>147.50899999999999</v>
      </c>
      <c r="R340" s="65">
        <v>175.179</v>
      </c>
      <c r="S340" s="65">
        <v>147.50899999999999</v>
      </c>
      <c r="T340" s="65">
        <v>78.224000000000004</v>
      </c>
      <c r="U340" s="65">
        <v>99.421999999999997</v>
      </c>
      <c r="V340" s="65">
        <v>75.558999999999997</v>
      </c>
      <c r="W340" s="65">
        <v>24.532</v>
      </c>
      <c r="X340" s="65">
        <v>24.532</v>
      </c>
      <c r="Y340" s="66">
        <v>84.754000000000005</v>
      </c>
      <c r="AA340" s="67">
        <v>7.78</v>
      </c>
      <c r="AB340" s="68">
        <v>7.26</v>
      </c>
      <c r="AC340" s="68">
        <v>6.78</v>
      </c>
      <c r="AD340" s="68">
        <v>7.64</v>
      </c>
      <c r="AE340" s="68">
        <v>7.8</v>
      </c>
      <c r="AF340" s="68">
        <v>7.35</v>
      </c>
      <c r="AG340" s="68">
        <v>0.469720498605256</v>
      </c>
      <c r="AI340" s="69">
        <f ca="1">VLOOKUP($A340,'Y2020H2 Annual_Prices-Nominal'!$A$4:$AM$33,28,0)</f>
        <v>6.0991666666666662</v>
      </c>
      <c r="AK340" s="70">
        <v>0</v>
      </c>
      <c r="AL340" s="71">
        <v>0</v>
      </c>
      <c r="AM340" s="72">
        <v>0</v>
      </c>
      <c r="AN340" s="73">
        <v>0</v>
      </c>
      <c r="AO340" s="74">
        <v>0</v>
      </c>
      <c r="AP340" s="75">
        <f ca="1">VLOOKUP($A340,'Y2020H2 Annual_Prices-Nominal'!$A$4:$AM$33,33,0)</f>
        <v>0</v>
      </c>
      <c r="AR340" s="67">
        <f t="shared" si="40"/>
        <v>8.4765840220385673</v>
      </c>
      <c r="AS340" s="68">
        <f t="shared" si="41"/>
        <v>8.0108843537414973</v>
      </c>
      <c r="AT340" s="68">
        <f t="shared" si="42"/>
        <v>8.0843537414965994</v>
      </c>
      <c r="AU340" s="68">
        <f t="shared" si="43"/>
        <v>7.2076923076923078</v>
      </c>
      <c r="AV340" s="68">
        <f t="shared" si="44"/>
        <v>7.2461538461538471</v>
      </c>
      <c r="AW340" s="75">
        <f t="shared" si="45"/>
        <v>7.3075916230366493</v>
      </c>
      <c r="AY340" s="97">
        <v>317.65844531123071</v>
      </c>
      <c r="AZ340" s="75">
        <v>317.65844531123071</v>
      </c>
      <c r="BB340" s="69">
        <f ca="1">VLOOKUP($A340,'Y2020H2 Annual_Prices-Nominal'!$A$4:$AZ$33,41,0)</f>
        <v>8.4342119836609051</v>
      </c>
      <c r="BD340" s="76">
        <f>VLOOKUP($A340,GDP!$A$8:$D$42,3,0)</f>
        <v>2.4851973420496172E-2</v>
      </c>
    </row>
    <row r="341" spans="1:56" ht="15" x14ac:dyDescent="0.25">
      <c r="A341" s="42">
        <f t="shared" si="46"/>
        <v>2049</v>
      </c>
      <c r="B341" s="63">
        <f t="shared" si="47"/>
        <v>54455</v>
      </c>
      <c r="C341" s="67">
        <v>53.98</v>
      </c>
      <c r="D341" s="68">
        <v>52.06</v>
      </c>
      <c r="E341" s="68">
        <v>51.67</v>
      </c>
      <c r="F341" s="68">
        <v>49.58</v>
      </c>
      <c r="G341" s="68">
        <v>52.19</v>
      </c>
      <c r="H341" s="68">
        <v>50.08</v>
      </c>
      <c r="I341" s="68">
        <v>52.74</v>
      </c>
      <c r="J341" s="68">
        <v>50.31</v>
      </c>
      <c r="K341" s="68">
        <v>52.76</v>
      </c>
      <c r="L341" s="68">
        <v>50.31</v>
      </c>
      <c r="M341" s="68">
        <v>51.23</v>
      </c>
      <c r="N341" s="75">
        <v>48.74</v>
      </c>
      <c r="P341" s="67">
        <v>147.96100000000001</v>
      </c>
      <c r="Q341" s="68">
        <v>147.96100000000001</v>
      </c>
      <c r="R341" s="68">
        <v>175.69399999999999</v>
      </c>
      <c r="S341" s="68">
        <v>147.96100000000001</v>
      </c>
      <c r="T341" s="68">
        <v>78.299000000000007</v>
      </c>
      <c r="U341" s="68">
        <v>99.673000000000002</v>
      </c>
      <c r="V341" s="68">
        <v>75.69</v>
      </c>
      <c r="W341" s="68">
        <v>24.582000000000001</v>
      </c>
      <c r="X341" s="68">
        <v>24.582000000000001</v>
      </c>
      <c r="Y341" s="75">
        <v>84.956999999999994</v>
      </c>
      <c r="AA341" s="67">
        <v>7.66</v>
      </c>
      <c r="AB341" s="68">
        <v>6.97</v>
      </c>
      <c r="AC341" s="68">
        <v>6.6</v>
      </c>
      <c r="AD341" s="68">
        <v>7.34</v>
      </c>
      <c r="AE341" s="68">
        <v>7.7</v>
      </c>
      <c r="AF341" s="68">
        <v>7.11</v>
      </c>
      <c r="AG341" s="68">
        <v>0.469720498605256</v>
      </c>
      <c r="AI341" s="69">
        <f ca="1">VLOOKUP($A341,'Y2020H2 Annual_Prices-Nominal'!$A$4:$AM$33,28,0)</f>
        <v>6.0991666666666662</v>
      </c>
      <c r="AK341" s="70">
        <v>0</v>
      </c>
      <c r="AL341" s="71">
        <v>0</v>
      </c>
      <c r="AM341" s="72">
        <v>0</v>
      </c>
      <c r="AN341" s="73">
        <v>0</v>
      </c>
      <c r="AO341" s="74">
        <v>0</v>
      </c>
      <c r="AP341" s="75">
        <f ca="1">VLOOKUP($A341,'Y2020H2 Annual_Prices-Nominal'!$A$4:$AM$33,33,0)</f>
        <v>0</v>
      </c>
      <c r="AR341" s="67">
        <f t="shared" si="40"/>
        <v>7.7446197991391674</v>
      </c>
      <c r="AS341" s="68">
        <f t="shared" si="41"/>
        <v>7.2672292545710269</v>
      </c>
      <c r="AT341" s="68">
        <f t="shared" si="42"/>
        <v>7.3403656821378336</v>
      </c>
      <c r="AU341" s="68">
        <f t="shared" si="43"/>
        <v>6.8493506493506491</v>
      </c>
      <c r="AV341" s="68">
        <f t="shared" si="44"/>
        <v>6.8519480519480513</v>
      </c>
      <c r="AW341" s="75">
        <f t="shared" si="45"/>
        <v>6.9795640326975477</v>
      </c>
      <c r="AY341" s="97">
        <v>317.65844531123071</v>
      </c>
      <c r="AZ341" s="75">
        <v>317.65844531123071</v>
      </c>
      <c r="BB341" s="69">
        <f ca="1">VLOOKUP($A341,'Y2020H2 Annual_Prices-Nominal'!$A$4:$AZ$33,41,0)</f>
        <v>8.4342119836609051</v>
      </c>
      <c r="BD341" s="76">
        <f>VLOOKUP($A341,GDP!$A$8:$D$42,3,0)</f>
        <v>2.4851973420496172E-2</v>
      </c>
    </row>
    <row r="342" spans="1:56" ht="15" x14ac:dyDescent="0.25">
      <c r="A342" s="42">
        <f t="shared" si="46"/>
        <v>2049</v>
      </c>
      <c r="B342" s="63">
        <f t="shared" si="47"/>
        <v>54483</v>
      </c>
      <c r="C342" s="67">
        <v>49.78</v>
      </c>
      <c r="D342" s="68">
        <v>48.76</v>
      </c>
      <c r="E342" s="68">
        <v>47.26</v>
      </c>
      <c r="F342" s="68">
        <v>46</v>
      </c>
      <c r="G342" s="68">
        <v>47.73</v>
      </c>
      <c r="H342" s="68">
        <v>46.47</v>
      </c>
      <c r="I342" s="68">
        <v>49.92</v>
      </c>
      <c r="J342" s="68">
        <v>47.86</v>
      </c>
      <c r="K342" s="68">
        <v>49.93</v>
      </c>
      <c r="L342" s="68">
        <v>47.96</v>
      </c>
      <c r="M342" s="68">
        <v>48.43</v>
      </c>
      <c r="N342" s="75">
        <v>46.41</v>
      </c>
      <c r="P342" s="67">
        <v>148.41499999999999</v>
      </c>
      <c r="Q342" s="68">
        <v>148.41499999999999</v>
      </c>
      <c r="R342" s="68">
        <v>176.21100000000001</v>
      </c>
      <c r="S342" s="68">
        <v>148.41499999999999</v>
      </c>
      <c r="T342" s="68">
        <v>78.373999999999995</v>
      </c>
      <c r="U342" s="68">
        <v>99.924999999999997</v>
      </c>
      <c r="V342" s="68">
        <v>75.820999999999998</v>
      </c>
      <c r="W342" s="68">
        <v>24.632000000000001</v>
      </c>
      <c r="X342" s="68">
        <v>24.632000000000001</v>
      </c>
      <c r="Y342" s="75">
        <v>85.161000000000001</v>
      </c>
      <c r="AA342" s="67">
        <v>7.37</v>
      </c>
      <c r="AB342" s="68">
        <v>6.32</v>
      </c>
      <c r="AC342" s="68">
        <v>6.06</v>
      </c>
      <c r="AD342" s="68">
        <v>6.68</v>
      </c>
      <c r="AE342" s="68">
        <v>7.34</v>
      </c>
      <c r="AF342" s="68">
        <v>6.84</v>
      </c>
      <c r="AG342" s="68">
        <v>0.469720498605256</v>
      </c>
      <c r="AI342" s="69">
        <f ca="1">VLOOKUP($A342,'Y2020H2 Annual_Prices-Nominal'!$A$4:$AM$33,28,0)</f>
        <v>6.0991666666666662</v>
      </c>
      <c r="AK342" s="70">
        <v>0</v>
      </c>
      <c r="AL342" s="71">
        <v>0</v>
      </c>
      <c r="AM342" s="72">
        <v>0</v>
      </c>
      <c r="AN342" s="73">
        <v>0</v>
      </c>
      <c r="AO342" s="74">
        <v>0</v>
      </c>
      <c r="AP342" s="75">
        <f ca="1">VLOOKUP($A342,'Y2020H2 Annual_Prices-Nominal'!$A$4:$AM$33,33,0)</f>
        <v>0</v>
      </c>
      <c r="AR342" s="67">
        <f t="shared" si="40"/>
        <v>7.8765822784810124</v>
      </c>
      <c r="AS342" s="68">
        <f t="shared" si="41"/>
        <v>6.9093567251461989</v>
      </c>
      <c r="AT342" s="68">
        <f t="shared" si="42"/>
        <v>6.9780701754385959</v>
      </c>
      <c r="AU342" s="68">
        <f t="shared" si="43"/>
        <v>6.8010899182561309</v>
      </c>
      <c r="AV342" s="68">
        <f t="shared" si="44"/>
        <v>6.8024523160762946</v>
      </c>
      <c r="AW342" s="75">
        <f t="shared" si="45"/>
        <v>7.25</v>
      </c>
      <c r="AY342" s="97">
        <v>317.65844531123071</v>
      </c>
      <c r="AZ342" s="75">
        <v>317.65844531123071</v>
      </c>
      <c r="BB342" s="69">
        <f ca="1">VLOOKUP($A342,'Y2020H2 Annual_Prices-Nominal'!$A$4:$AZ$33,41,0)</f>
        <v>8.4342119836609051</v>
      </c>
      <c r="BD342" s="76">
        <f>VLOOKUP($A342,GDP!$A$8:$D$42,3,0)</f>
        <v>2.4851973420496172E-2</v>
      </c>
    </row>
    <row r="343" spans="1:56" ht="15" x14ac:dyDescent="0.25">
      <c r="A343" s="42">
        <f t="shared" si="46"/>
        <v>2049</v>
      </c>
      <c r="B343" s="63">
        <f t="shared" si="47"/>
        <v>54514</v>
      </c>
      <c r="C343" s="67">
        <v>46.55</v>
      </c>
      <c r="D343" s="68">
        <v>45.37</v>
      </c>
      <c r="E343" s="68">
        <v>45.14</v>
      </c>
      <c r="F343" s="68">
        <v>44.32</v>
      </c>
      <c r="G343" s="68">
        <v>45.51</v>
      </c>
      <c r="H343" s="68">
        <v>44.77</v>
      </c>
      <c r="I343" s="68">
        <v>48.43</v>
      </c>
      <c r="J343" s="68">
        <v>45.94</v>
      </c>
      <c r="K343" s="68">
        <v>48.43</v>
      </c>
      <c r="L343" s="68">
        <v>45.99</v>
      </c>
      <c r="M343" s="68">
        <v>46.87</v>
      </c>
      <c r="N343" s="75">
        <v>44.42</v>
      </c>
      <c r="P343" s="67">
        <v>148.87</v>
      </c>
      <c r="Q343" s="68">
        <v>148.87</v>
      </c>
      <c r="R343" s="68">
        <v>176.72900000000001</v>
      </c>
      <c r="S343" s="68">
        <v>148.87</v>
      </c>
      <c r="T343" s="68">
        <v>78.448999999999998</v>
      </c>
      <c r="U343" s="68">
        <v>100.17700000000001</v>
      </c>
      <c r="V343" s="68">
        <v>75.951999999999998</v>
      </c>
      <c r="W343" s="68">
        <v>24.681999999999999</v>
      </c>
      <c r="X343" s="68">
        <v>24.681999999999999</v>
      </c>
      <c r="Y343" s="75">
        <v>85.364999999999995</v>
      </c>
      <c r="AA343" s="67">
        <v>7.08</v>
      </c>
      <c r="AB343" s="68">
        <v>6.22</v>
      </c>
      <c r="AC343" s="68">
        <v>5.99</v>
      </c>
      <c r="AD343" s="68">
        <v>6.5</v>
      </c>
      <c r="AE343" s="68">
        <v>7.03</v>
      </c>
      <c r="AF343" s="68">
        <v>6.58</v>
      </c>
      <c r="AG343" s="68">
        <v>0.469720498605256</v>
      </c>
      <c r="AI343" s="69">
        <f ca="1">VLOOKUP($A343,'Y2020H2 Annual_Prices-Nominal'!$A$4:$AM$33,28,0)</f>
        <v>6.0991666666666662</v>
      </c>
      <c r="AK343" s="70">
        <v>0</v>
      </c>
      <c r="AL343" s="71">
        <v>0</v>
      </c>
      <c r="AM343" s="72">
        <v>0</v>
      </c>
      <c r="AN343" s="73">
        <v>0</v>
      </c>
      <c r="AO343" s="74">
        <v>0</v>
      </c>
      <c r="AP343" s="75">
        <f ca="1">VLOOKUP($A343,'Y2020H2 Annual_Prices-Nominal'!$A$4:$AM$33,33,0)</f>
        <v>0</v>
      </c>
      <c r="AR343" s="67">
        <f t="shared" si="40"/>
        <v>7.4839228295819931</v>
      </c>
      <c r="AS343" s="68">
        <f t="shared" si="41"/>
        <v>6.8601823708206684</v>
      </c>
      <c r="AT343" s="68">
        <f t="shared" si="42"/>
        <v>6.9164133738601823</v>
      </c>
      <c r="AU343" s="68">
        <f t="shared" si="43"/>
        <v>6.8890469416785205</v>
      </c>
      <c r="AV343" s="68">
        <f t="shared" si="44"/>
        <v>6.8890469416785205</v>
      </c>
      <c r="AW343" s="75">
        <f t="shared" si="45"/>
        <v>7.2107692307692304</v>
      </c>
      <c r="AY343" s="97">
        <v>317.65844531123071</v>
      </c>
      <c r="AZ343" s="75">
        <v>317.65844531123071</v>
      </c>
      <c r="BB343" s="69">
        <f ca="1">VLOOKUP($A343,'Y2020H2 Annual_Prices-Nominal'!$A$4:$AZ$33,41,0)</f>
        <v>8.4342119836609051</v>
      </c>
      <c r="BD343" s="76">
        <f>VLOOKUP($A343,GDP!$A$8:$D$42,3,0)</f>
        <v>2.4851973420496172E-2</v>
      </c>
    </row>
    <row r="344" spans="1:56" ht="15" x14ac:dyDescent="0.25">
      <c r="A344" s="42">
        <f t="shared" si="46"/>
        <v>2049</v>
      </c>
      <c r="B344" s="63">
        <f t="shared" si="47"/>
        <v>54544</v>
      </c>
      <c r="C344" s="67">
        <v>47.3</v>
      </c>
      <c r="D344" s="68">
        <v>44.76</v>
      </c>
      <c r="E344" s="68">
        <v>48.16</v>
      </c>
      <c r="F344" s="68">
        <v>45.32</v>
      </c>
      <c r="G344" s="68">
        <v>48.5</v>
      </c>
      <c r="H344" s="68">
        <v>45.75</v>
      </c>
      <c r="I344" s="68">
        <v>54.65</v>
      </c>
      <c r="J344" s="68">
        <v>47.68</v>
      </c>
      <c r="K344" s="68">
        <v>55.36</v>
      </c>
      <c r="L344" s="68">
        <v>48.89</v>
      </c>
      <c r="M344" s="68">
        <v>55.37</v>
      </c>
      <c r="N344" s="75">
        <v>47.79</v>
      </c>
      <c r="P344" s="67">
        <v>149.327</v>
      </c>
      <c r="Q344" s="68">
        <v>149.327</v>
      </c>
      <c r="R344" s="68">
        <v>177.249</v>
      </c>
      <c r="S344" s="68">
        <v>149.327</v>
      </c>
      <c r="T344" s="68">
        <v>78.524000000000001</v>
      </c>
      <c r="U344" s="68">
        <v>100.43</v>
      </c>
      <c r="V344" s="68">
        <v>76.084000000000003</v>
      </c>
      <c r="W344" s="68">
        <v>24.733000000000001</v>
      </c>
      <c r="X344" s="68">
        <v>24.733000000000001</v>
      </c>
      <c r="Y344" s="75">
        <v>85.569000000000003</v>
      </c>
      <c r="AA344" s="67">
        <v>6.99</v>
      </c>
      <c r="AB344" s="68">
        <v>6.05</v>
      </c>
      <c r="AC344" s="68">
        <v>5.82</v>
      </c>
      <c r="AD344" s="68">
        <v>6.33</v>
      </c>
      <c r="AE344" s="68">
        <v>6.96</v>
      </c>
      <c r="AF344" s="68">
        <v>6.34</v>
      </c>
      <c r="AG344" s="68">
        <v>0.469720498605256</v>
      </c>
      <c r="AI344" s="69">
        <f ca="1">VLOOKUP($A344,'Y2020H2 Annual_Prices-Nominal'!$A$4:$AM$33,28,0)</f>
        <v>6.0991666666666662</v>
      </c>
      <c r="AK344" s="70">
        <v>0</v>
      </c>
      <c r="AL344" s="71">
        <v>0</v>
      </c>
      <c r="AM344" s="72">
        <v>0</v>
      </c>
      <c r="AN344" s="73">
        <v>0</v>
      </c>
      <c r="AO344" s="74">
        <v>0</v>
      </c>
      <c r="AP344" s="75">
        <f ca="1">VLOOKUP($A344,'Y2020H2 Annual_Prices-Nominal'!$A$4:$AM$33,33,0)</f>
        <v>0</v>
      </c>
      <c r="AR344" s="67">
        <f t="shared" si="40"/>
        <v>7.8181818181818183</v>
      </c>
      <c r="AS344" s="68">
        <f t="shared" si="41"/>
        <v>7.5962145110410093</v>
      </c>
      <c r="AT344" s="68">
        <f t="shared" si="42"/>
        <v>7.6498422712933758</v>
      </c>
      <c r="AU344" s="68">
        <f t="shared" si="43"/>
        <v>7.8520114942528734</v>
      </c>
      <c r="AV344" s="68">
        <f t="shared" si="44"/>
        <v>7.9540229885057467</v>
      </c>
      <c r="AW344" s="75">
        <f t="shared" si="45"/>
        <v>8.7472353870458139</v>
      </c>
      <c r="AY344" s="97">
        <v>317.65844531123071</v>
      </c>
      <c r="AZ344" s="75">
        <v>317.65844531123071</v>
      </c>
      <c r="BB344" s="69">
        <f ca="1">VLOOKUP($A344,'Y2020H2 Annual_Prices-Nominal'!$A$4:$AZ$33,41,0)</f>
        <v>8.4342119836609051</v>
      </c>
      <c r="BD344" s="76">
        <f>VLOOKUP($A344,GDP!$A$8:$D$42,3,0)</f>
        <v>2.4851973420496172E-2</v>
      </c>
    </row>
    <row r="345" spans="1:56" ht="15" x14ac:dyDescent="0.25">
      <c r="A345" s="42">
        <f t="shared" si="46"/>
        <v>2049</v>
      </c>
      <c r="B345" s="63">
        <f t="shared" si="47"/>
        <v>54575</v>
      </c>
      <c r="C345" s="67">
        <v>54.73</v>
      </c>
      <c r="D345" s="68">
        <v>46.84</v>
      </c>
      <c r="E345" s="68">
        <v>57.39</v>
      </c>
      <c r="F345" s="68">
        <v>48.6</v>
      </c>
      <c r="G345" s="68">
        <v>57.96</v>
      </c>
      <c r="H345" s="68">
        <v>49.27</v>
      </c>
      <c r="I345" s="68">
        <v>65.930000000000007</v>
      </c>
      <c r="J345" s="68">
        <v>53.22</v>
      </c>
      <c r="K345" s="68">
        <v>66.510000000000005</v>
      </c>
      <c r="L345" s="68">
        <v>53.96</v>
      </c>
      <c r="M345" s="68">
        <v>67.3</v>
      </c>
      <c r="N345" s="75">
        <v>53.09</v>
      </c>
      <c r="P345" s="67">
        <v>149.783984332188</v>
      </c>
      <c r="Q345" s="68">
        <v>149.783984332188</v>
      </c>
      <c r="R345" s="68">
        <v>177.76770458832601</v>
      </c>
      <c r="S345" s="68">
        <v>149.783984332188</v>
      </c>
      <c r="T345" s="68">
        <v>78.598740184764196</v>
      </c>
      <c r="U345" s="68">
        <v>100.683938446841</v>
      </c>
      <c r="V345" s="68">
        <v>76.216255164426201</v>
      </c>
      <c r="W345" s="68">
        <v>24.783548419481601</v>
      </c>
      <c r="X345" s="68">
        <v>24.783548419481601</v>
      </c>
      <c r="Y345" s="75">
        <v>85.773287842919601</v>
      </c>
      <c r="AA345" s="67">
        <v>7</v>
      </c>
      <c r="AB345" s="68">
        <v>5.91</v>
      </c>
      <c r="AC345" s="68">
        <v>5.68</v>
      </c>
      <c r="AD345" s="68">
        <v>6.19</v>
      </c>
      <c r="AE345" s="68">
        <v>7.02</v>
      </c>
      <c r="AF345" s="68">
        <v>6.33</v>
      </c>
      <c r="AG345" s="68">
        <v>0.469720498605256</v>
      </c>
      <c r="AI345" s="69">
        <f ca="1">VLOOKUP($A345,'Y2020H2 Annual_Prices-Nominal'!$A$4:$AM$33,28,0)</f>
        <v>6.0991666666666662</v>
      </c>
      <c r="AK345" s="70">
        <v>0</v>
      </c>
      <c r="AL345" s="71">
        <v>0</v>
      </c>
      <c r="AM345" s="72">
        <v>0</v>
      </c>
      <c r="AN345" s="73">
        <v>0</v>
      </c>
      <c r="AO345" s="74">
        <v>0</v>
      </c>
      <c r="AP345" s="75">
        <f ca="1">VLOOKUP($A345,'Y2020H2 Annual_Prices-Nominal'!$A$4:$AM$33,33,0)</f>
        <v>0</v>
      </c>
      <c r="AR345" s="67">
        <f t="shared" si="40"/>
        <v>9.260575296108291</v>
      </c>
      <c r="AS345" s="68">
        <f t="shared" si="41"/>
        <v>9.0663507109004744</v>
      </c>
      <c r="AT345" s="68">
        <f t="shared" si="42"/>
        <v>9.1563981042654028</v>
      </c>
      <c r="AU345" s="68">
        <f t="shared" si="43"/>
        <v>9.3917378917378933</v>
      </c>
      <c r="AV345" s="68">
        <f t="shared" si="44"/>
        <v>9.4743589743589762</v>
      </c>
      <c r="AW345" s="75">
        <f t="shared" si="45"/>
        <v>10.872374798061388</v>
      </c>
      <c r="AY345" s="97">
        <v>317.65844531123071</v>
      </c>
      <c r="AZ345" s="75">
        <v>317.65844531123071</v>
      </c>
      <c r="BB345" s="69">
        <f ca="1">VLOOKUP($A345,'Y2020H2 Annual_Prices-Nominal'!$A$4:$AZ$33,41,0)</f>
        <v>8.4342119836609051</v>
      </c>
      <c r="BD345" s="76">
        <f>VLOOKUP($A345,GDP!$A$8:$D$42,3,0)</f>
        <v>2.4851973420496172E-2</v>
      </c>
    </row>
    <row r="346" spans="1:56" ht="15" x14ac:dyDescent="0.25">
      <c r="A346" s="42">
        <f t="shared" si="46"/>
        <v>2049</v>
      </c>
      <c r="B346" s="63">
        <f t="shared" si="47"/>
        <v>54605</v>
      </c>
      <c r="C346" s="67">
        <v>67.05</v>
      </c>
      <c r="D346" s="68">
        <v>52.57</v>
      </c>
      <c r="E346" s="68">
        <v>68.73</v>
      </c>
      <c r="F346" s="68">
        <v>57.23</v>
      </c>
      <c r="G346" s="68">
        <v>69.39</v>
      </c>
      <c r="H346" s="68">
        <v>57.64</v>
      </c>
      <c r="I346" s="68">
        <v>73.5</v>
      </c>
      <c r="J346" s="68">
        <v>56.71</v>
      </c>
      <c r="K346" s="68">
        <v>73.64</v>
      </c>
      <c r="L346" s="68">
        <v>56.99</v>
      </c>
      <c r="M346" s="68">
        <v>74.959999999999994</v>
      </c>
      <c r="N346" s="75">
        <v>56.66</v>
      </c>
      <c r="P346" s="67">
        <v>150.233</v>
      </c>
      <c r="Q346" s="68">
        <v>150.233</v>
      </c>
      <c r="R346" s="68">
        <v>178.28</v>
      </c>
      <c r="S346" s="68">
        <v>150.233</v>
      </c>
      <c r="T346" s="68">
        <v>78.665999999999997</v>
      </c>
      <c r="U346" s="68">
        <v>101.065</v>
      </c>
      <c r="V346" s="68">
        <v>76.349000000000004</v>
      </c>
      <c r="W346" s="68">
        <v>24.832999999999998</v>
      </c>
      <c r="X346" s="68">
        <v>24.832999999999998</v>
      </c>
      <c r="Y346" s="75">
        <v>85.972999999999999</v>
      </c>
      <c r="AA346" s="67">
        <v>7.12</v>
      </c>
      <c r="AB346" s="68">
        <v>6.2</v>
      </c>
      <c r="AC346" s="68">
        <v>5.95</v>
      </c>
      <c r="AD346" s="68">
        <v>6.48</v>
      </c>
      <c r="AE346" s="68">
        <v>7.2</v>
      </c>
      <c r="AF346" s="68">
        <v>6.43</v>
      </c>
      <c r="AG346" s="68">
        <v>0.469720498605256</v>
      </c>
      <c r="AI346" s="69">
        <f ca="1">VLOOKUP($A346,'Y2020H2 Annual_Prices-Nominal'!$A$4:$AM$33,28,0)</f>
        <v>6.0991666666666662</v>
      </c>
      <c r="AK346" s="70">
        <v>0</v>
      </c>
      <c r="AL346" s="71">
        <v>0</v>
      </c>
      <c r="AM346" s="72">
        <v>0</v>
      </c>
      <c r="AN346" s="73">
        <v>0</v>
      </c>
      <c r="AO346" s="74">
        <v>0</v>
      </c>
      <c r="AP346" s="75">
        <f ca="1">VLOOKUP($A346,'Y2020H2 Annual_Prices-Nominal'!$A$4:$AM$33,33,0)</f>
        <v>0</v>
      </c>
      <c r="AR346" s="67">
        <f t="shared" si="40"/>
        <v>10.814516129032258</v>
      </c>
      <c r="AS346" s="68">
        <f t="shared" si="41"/>
        <v>10.688958009331261</v>
      </c>
      <c r="AT346" s="68">
        <f t="shared" si="42"/>
        <v>10.791601866251945</v>
      </c>
      <c r="AU346" s="68">
        <f t="shared" si="43"/>
        <v>10.208333333333334</v>
      </c>
      <c r="AV346" s="68">
        <f t="shared" si="44"/>
        <v>10.227777777777778</v>
      </c>
      <c r="AW346" s="75">
        <f t="shared" si="45"/>
        <v>11.5679012345679</v>
      </c>
      <c r="AY346" s="97">
        <v>317.65844531123071</v>
      </c>
      <c r="AZ346" s="75">
        <v>317.65844531123071</v>
      </c>
      <c r="BB346" s="69">
        <f ca="1">VLOOKUP($A346,'Y2020H2 Annual_Prices-Nominal'!$A$4:$AZ$33,41,0)</f>
        <v>8.4342119836609051</v>
      </c>
      <c r="BD346" s="76">
        <f>VLOOKUP($A346,GDP!$A$8:$D$42,3,0)</f>
        <v>2.4851973420496172E-2</v>
      </c>
    </row>
    <row r="347" spans="1:56" ht="15" x14ac:dyDescent="0.25">
      <c r="A347" s="42">
        <f t="shared" si="46"/>
        <v>2049</v>
      </c>
      <c r="B347" s="63">
        <f t="shared" si="47"/>
        <v>54636</v>
      </c>
      <c r="C347" s="67">
        <v>61.67</v>
      </c>
      <c r="D347" s="68">
        <v>49.23</v>
      </c>
      <c r="E347" s="68">
        <v>65.16</v>
      </c>
      <c r="F347" s="68">
        <v>53.49</v>
      </c>
      <c r="G347" s="68">
        <v>65.489999999999995</v>
      </c>
      <c r="H347" s="68">
        <v>53.61</v>
      </c>
      <c r="I347" s="68">
        <v>81.03</v>
      </c>
      <c r="J347" s="68">
        <v>56.54</v>
      </c>
      <c r="K347" s="68">
        <v>81.25</v>
      </c>
      <c r="L347" s="68">
        <v>57.1</v>
      </c>
      <c r="M347" s="68">
        <v>82.29</v>
      </c>
      <c r="N347" s="75">
        <v>56.51</v>
      </c>
      <c r="P347" s="67">
        <v>150.68299999999999</v>
      </c>
      <c r="Q347" s="68">
        <v>150.68299999999999</v>
      </c>
      <c r="R347" s="68">
        <v>178.79300000000001</v>
      </c>
      <c r="S347" s="68">
        <v>150.68299999999999</v>
      </c>
      <c r="T347" s="68">
        <v>78.733000000000004</v>
      </c>
      <c r="U347" s="68">
        <v>101.44799999999999</v>
      </c>
      <c r="V347" s="68">
        <v>76.481999999999999</v>
      </c>
      <c r="W347" s="68">
        <v>24.882000000000001</v>
      </c>
      <c r="X347" s="68">
        <v>24.882000000000001</v>
      </c>
      <c r="Y347" s="75">
        <v>86.173000000000002</v>
      </c>
      <c r="AA347" s="67">
        <v>7.11</v>
      </c>
      <c r="AB347" s="68">
        <v>6.08</v>
      </c>
      <c r="AC347" s="68">
        <v>5.85</v>
      </c>
      <c r="AD347" s="68">
        <v>6.36</v>
      </c>
      <c r="AE347" s="68">
        <v>7.19</v>
      </c>
      <c r="AF347" s="68">
        <v>6.58</v>
      </c>
      <c r="AG347" s="68">
        <v>0.469720498605256</v>
      </c>
      <c r="AI347" s="69">
        <f ca="1">VLOOKUP($A347,'Y2020H2 Annual_Prices-Nominal'!$A$4:$AM$33,28,0)</f>
        <v>6.0991666666666662</v>
      </c>
      <c r="AK347" s="70">
        <v>0</v>
      </c>
      <c r="AL347" s="71">
        <v>0</v>
      </c>
      <c r="AM347" s="72">
        <v>0</v>
      </c>
      <c r="AN347" s="73">
        <v>0</v>
      </c>
      <c r="AO347" s="74">
        <v>0</v>
      </c>
      <c r="AP347" s="75">
        <f ca="1">VLOOKUP($A347,'Y2020H2 Annual_Prices-Nominal'!$A$4:$AM$33,33,0)</f>
        <v>0</v>
      </c>
      <c r="AR347" s="67">
        <f t="shared" si="40"/>
        <v>10.143092105263158</v>
      </c>
      <c r="AS347" s="68">
        <f t="shared" si="41"/>
        <v>9.9027355623100295</v>
      </c>
      <c r="AT347" s="68">
        <f t="shared" si="42"/>
        <v>9.9528875379939201</v>
      </c>
      <c r="AU347" s="68">
        <f t="shared" si="43"/>
        <v>11.269819193324061</v>
      </c>
      <c r="AV347" s="68">
        <f t="shared" si="44"/>
        <v>11.300417246175243</v>
      </c>
      <c r="AW347" s="75">
        <f t="shared" si="45"/>
        <v>12.938679245283019</v>
      </c>
      <c r="AY347" s="97">
        <v>317.65844531123071</v>
      </c>
      <c r="AZ347" s="75">
        <v>317.65844531123071</v>
      </c>
      <c r="BB347" s="69">
        <f ca="1">VLOOKUP($A347,'Y2020H2 Annual_Prices-Nominal'!$A$4:$AZ$33,41,0)</f>
        <v>8.4342119836609051</v>
      </c>
      <c r="BD347" s="76">
        <f>VLOOKUP($A347,GDP!$A$8:$D$42,3,0)</f>
        <v>2.4851973420496172E-2</v>
      </c>
    </row>
    <row r="348" spans="1:56" ht="15" x14ac:dyDescent="0.25">
      <c r="A348" s="42">
        <f t="shared" si="46"/>
        <v>2049</v>
      </c>
      <c r="B348" s="63">
        <f t="shared" si="47"/>
        <v>54667</v>
      </c>
      <c r="C348" s="67">
        <v>49.91</v>
      </c>
      <c r="D348" s="68">
        <v>44.66</v>
      </c>
      <c r="E348" s="68">
        <v>53.52</v>
      </c>
      <c r="F348" s="68">
        <v>48.85</v>
      </c>
      <c r="G348" s="68">
        <v>53.82</v>
      </c>
      <c r="H348" s="68">
        <v>49.03</v>
      </c>
      <c r="I348" s="68">
        <v>57.83</v>
      </c>
      <c r="J348" s="68">
        <v>49.34</v>
      </c>
      <c r="K348" s="68">
        <v>58.85</v>
      </c>
      <c r="L348" s="68">
        <v>50.83</v>
      </c>
      <c r="M348" s="68">
        <v>59.49</v>
      </c>
      <c r="N348" s="75">
        <v>50.9</v>
      </c>
      <c r="P348" s="67">
        <v>151.13499999999999</v>
      </c>
      <c r="Q348" s="68">
        <v>151.13499999999999</v>
      </c>
      <c r="R348" s="68">
        <v>179.30799999999999</v>
      </c>
      <c r="S348" s="68">
        <v>151.13499999999999</v>
      </c>
      <c r="T348" s="68">
        <v>78.8</v>
      </c>
      <c r="U348" s="68">
        <v>101.83199999999999</v>
      </c>
      <c r="V348" s="68">
        <v>76.614999999999995</v>
      </c>
      <c r="W348" s="68">
        <v>24.931000000000001</v>
      </c>
      <c r="X348" s="68">
        <v>24.931000000000001</v>
      </c>
      <c r="Y348" s="75">
        <v>86.373000000000005</v>
      </c>
      <c r="AA348" s="67">
        <v>7.03</v>
      </c>
      <c r="AB348" s="68">
        <v>5.77</v>
      </c>
      <c r="AC348" s="68">
        <v>5.55</v>
      </c>
      <c r="AD348" s="68">
        <v>6.05</v>
      </c>
      <c r="AE348" s="68">
        <v>7.04</v>
      </c>
      <c r="AF348" s="68">
        <v>6.47</v>
      </c>
      <c r="AG348" s="68">
        <v>0.469720498605256</v>
      </c>
      <c r="AI348" s="69">
        <f ca="1">VLOOKUP($A348,'Y2020H2 Annual_Prices-Nominal'!$A$4:$AM$33,28,0)</f>
        <v>6.0991666666666662</v>
      </c>
      <c r="AK348" s="70">
        <v>0</v>
      </c>
      <c r="AL348" s="71">
        <v>0</v>
      </c>
      <c r="AM348" s="72">
        <v>0</v>
      </c>
      <c r="AN348" s="73">
        <v>0</v>
      </c>
      <c r="AO348" s="74">
        <v>0</v>
      </c>
      <c r="AP348" s="75">
        <f ca="1">VLOOKUP($A348,'Y2020H2 Annual_Prices-Nominal'!$A$4:$AM$33,33,0)</f>
        <v>0</v>
      </c>
      <c r="AR348" s="67">
        <f t="shared" si="40"/>
        <v>8.6499133448873486</v>
      </c>
      <c r="AS348" s="68">
        <f t="shared" si="41"/>
        <v>8.2720247295208669</v>
      </c>
      <c r="AT348" s="68">
        <f t="shared" si="42"/>
        <v>8.3183925811437405</v>
      </c>
      <c r="AU348" s="68">
        <f t="shared" si="43"/>
        <v>8.2144886363636367</v>
      </c>
      <c r="AV348" s="68">
        <f t="shared" si="44"/>
        <v>8.359375</v>
      </c>
      <c r="AW348" s="75">
        <f t="shared" si="45"/>
        <v>9.8330578512396709</v>
      </c>
      <c r="AY348" s="97">
        <v>317.65844531123071</v>
      </c>
      <c r="AZ348" s="75">
        <v>317.65844531123071</v>
      </c>
      <c r="BB348" s="69">
        <f ca="1">VLOOKUP($A348,'Y2020H2 Annual_Prices-Nominal'!$A$4:$AZ$33,41,0)</f>
        <v>8.4342119836609051</v>
      </c>
      <c r="BD348" s="76">
        <f>VLOOKUP($A348,GDP!$A$8:$D$42,3,0)</f>
        <v>2.4851973420496172E-2</v>
      </c>
    </row>
    <row r="349" spans="1:56" ht="15" x14ac:dyDescent="0.25">
      <c r="A349" s="42">
        <f t="shared" si="46"/>
        <v>2049</v>
      </c>
      <c r="B349" s="63">
        <f t="shared" si="47"/>
        <v>54697</v>
      </c>
      <c r="C349" s="67">
        <v>46.2</v>
      </c>
      <c r="D349" s="68">
        <v>44.34</v>
      </c>
      <c r="E349" s="68">
        <v>46.4</v>
      </c>
      <c r="F349" s="68">
        <v>45.05</v>
      </c>
      <c r="G349" s="68">
        <v>46.79</v>
      </c>
      <c r="H349" s="68">
        <v>45.49</v>
      </c>
      <c r="I349" s="68">
        <v>50.14</v>
      </c>
      <c r="J349" s="68">
        <v>46.84</v>
      </c>
      <c r="K349" s="68">
        <v>50.59</v>
      </c>
      <c r="L349" s="68">
        <v>47.22</v>
      </c>
      <c r="M349" s="68">
        <v>49.02</v>
      </c>
      <c r="N349" s="75">
        <v>45.68</v>
      </c>
      <c r="P349" s="67">
        <v>151.58799999999999</v>
      </c>
      <c r="Q349" s="68">
        <v>151.58799999999999</v>
      </c>
      <c r="R349" s="68">
        <v>179.82400000000001</v>
      </c>
      <c r="S349" s="68">
        <v>151.58799999999999</v>
      </c>
      <c r="T349" s="68">
        <v>78.867000000000004</v>
      </c>
      <c r="U349" s="68">
        <v>102.217</v>
      </c>
      <c r="V349" s="68">
        <v>76.748000000000005</v>
      </c>
      <c r="W349" s="68">
        <v>24.981000000000002</v>
      </c>
      <c r="X349" s="68">
        <v>24.981000000000002</v>
      </c>
      <c r="Y349" s="75">
        <v>86.573999999999998</v>
      </c>
      <c r="AA349" s="67">
        <v>7.11</v>
      </c>
      <c r="AB349" s="68">
        <v>6.01</v>
      </c>
      <c r="AC349" s="68">
        <v>5.8</v>
      </c>
      <c r="AD349" s="68">
        <v>6.29</v>
      </c>
      <c r="AE349" s="68">
        <v>7.09</v>
      </c>
      <c r="AF349" s="68">
        <v>6.52</v>
      </c>
      <c r="AG349" s="68">
        <v>0.469720498605256</v>
      </c>
      <c r="AI349" s="69">
        <f ca="1">VLOOKUP($A349,'Y2020H2 Annual_Prices-Nominal'!$A$4:$AM$33,28,0)</f>
        <v>6.0991666666666662</v>
      </c>
      <c r="AK349" s="70">
        <v>0</v>
      </c>
      <c r="AL349" s="71">
        <v>0</v>
      </c>
      <c r="AM349" s="72">
        <v>0</v>
      </c>
      <c r="AN349" s="73">
        <v>0</v>
      </c>
      <c r="AO349" s="74">
        <v>0</v>
      </c>
      <c r="AP349" s="75">
        <f ca="1">VLOOKUP($A349,'Y2020H2 Annual_Prices-Nominal'!$A$4:$AM$33,33,0)</f>
        <v>0</v>
      </c>
      <c r="AR349" s="67">
        <f t="shared" si="40"/>
        <v>7.6871880199667233</v>
      </c>
      <c r="AS349" s="68">
        <f t="shared" si="41"/>
        <v>7.1165644171779148</v>
      </c>
      <c r="AT349" s="68">
        <f t="shared" si="42"/>
        <v>7.1763803680981599</v>
      </c>
      <c r="AU349" s="68">
        <f t="shared" si="43"/>
        <v>7.071932299012694</v>
      </c>
      <c r="AV349" s="68">
        <f t="shared" si="44"/>
        <v>7.1354019746121304</v>
      </c>
      <c r="AW349" s="75">
        <f t="shared" si="45"/>
        <v>7.7933227344992053</v>
      </c>
      <c r="AY349" s="97">
        <v>317.65844531123071</v>
      </c>
      <c r="AZ349" s="75">
        <v>317.65844531123071</v>
      </c>
      <c r="BB349" s="69">
        <f ca="1">VLOOKUP($A349,'Y2020H2 Annual_Prices-Nominal'!$A$4:$AZ$33,41,0)</f>
        <v>8.4342119836609051</v>
      </c>
      <c r="BD349" s="76">
        <f>VLOOKUP($A349,GDP!$A$8:$D$42,3,0)</f>
        <v>2.4851973420496172E-2</v>
      </c>
    </row>
    <row r="350" spans="1:56" ht="15" x14ac:dyDescent="0.25">
      <c r="A350" s="42">
        <f t="shared" si="46"/>
        <v>2049</v>
      </c>
      <c r="B350" s="63">
        <f t="shared" si="47"/>
        <v>54728</v>
      </c>
      <c r="C350" s="67">
        <v>49.8</v>
      </c>
      <c r="D350" s="68">
        <v>48.44</v>
      </c>
      <c r="E350" s="68">
        <v>50.13</v>
      </c>
      <c r="F350" s="68">
        <v>47.7</v>
      </c>
      <c r="G350" s="68">
        <v>50.62</v>
      </c>
      <c r="H350" s="68">
        <v>48.18</v>
      </c>
      <c r="I350" s="68">
        <v>51.92</v>
      </c>
      <c r="J350" s="68">
        <v>48.91</v>
      </c>
      <c r="K350" s="68">
        <v>52.56</v>
      </c>
      <c r="L350" s="68">
        <v>50.11</v>
      </c>
      <c r="M350" s="68">
        <v>52.34</v>
      </c>
      <c r="N350" s="75">
        <v>48.88</v>
      </c>
      <c r="P350" s="67">
        <v>152.042</v>
      </c>
      <c r="Q350" s="68">
        <v>152.042</v>
      </c>
      <c r="R350" s="68">
        <v>180.34200000000001</v>
      </c>
      <c r="S350" s="68">
        <v>152.042</v>
      </c>
      <c r="T350" s="68">
        <v>78.933999999999997</v>
      </c>
      <c r="U350" s="68">
        <v>102.604</v>
      </c>
      <c r="V350" s="68">
        <v>76.881</v>
      </c>
      <c r="W350" s="68">
        <v>25.030999999999999</v>
      </c>
      <c r="X350" s="68">
        <v>25.030999999999999</v>
      </c>
      <c r="Y350" s="75">
        <v>86.775000000000006</v>
      </c>
      <c r="AA350" s="67">
        <v>7.38</v>
      </c>
      <c r="AB350" s="68">
        <v>6.63</v>
      </c>
      <c r="AC350" s="68">
        <v>6.36</v>
      </c>
      <c r="AD350" s="68">
        <v>6.99</v>
      </c>
      <c r="AE350" s="68">
        <v>7.39</v>
      </c>
      <c r="AF350" s="68">
        <v>6.9</v>
      </c>
      <c r="AG350" s="68">
        <v>0.469720498605256</v>
      </c>
      <c r="AI350" s="69">
        <f ca="1">VLOOKUP($A350,'Y2020H2 Annual_Prices-Nominal'!$A$4:$AM$33,28,0)</f>
        <v>6.0991666666666662</v>
      </c>
      <c r="AK350" s="70">
        <v>0</v>
      </c>
      <c r="AL350" s="71">
        <v>0</v>
      </c>
      <c r="AM350" s="72">
        <v>0</v>
      </c>
      <c r="AN350" s="73">
        <v>0</v>
      </c>
      <c r="AO350" s="74">
        <v>0</v>
      </c>
      <c r="AP350" s="75">
        <f ca="1">VLOOKUP($A350,'Y2020H2 Annual_Prices-Nominal'!$A$4:$AM$33,33,0)</f>
        <v>0</v>
      </c>
      <c r="AR350" s="67">
        <f t="shared" si="40"/>
        <v>7.5113122171945701</v>
      </c>
      <c r="AS350" s="68">
        <f t="shared" si="41"/>
        <v>7.2652173913043478</v>
      </c>
      <c r="AT350" s="68">
        <f t="shared" si="42"/>
        <v>7.3362318840579706</v>
      </c>
      <c r="AU350" s="68">
        <f t="shared" si="43"/>
        <v>7.025710419485792</v>
      </c>
      <c r="AV350" s="68">
        <f t="shared" si="44"/>
        <v>7.1123139377537221</v>
      </c>
      <c r="AW350" s="75">
        <f t="shared" si="45"/>
        <v>7.4878397711015738</v>
      </c>
      <c r="AY350" s="97">
        <v>317.65844531123071</v>
      </c>
      <c r="AZ350" s="75">
        <v>317.65844531123071</v>
      </c>
      <c r="BB350" s="69">
        <f ca="1">VLOOKUP($A350,'Y2020H2 Annual_Prices-Nominal'!$A$4:$AZ$33,41,0)</f>
        <v>8.4342119836609051</v>
      </c>
      <c r="BD350" s="76">
        <f>VLOOKUP($A350,GDP!$A$8:$D$42,3,0)</f>
        <v>2.4851973420496172E-2</v>
      </c>
    </row>
    <row r="351" spans="1:56" ht="15" x14ac:dyDescent="0.25">
      <c r="A351" s="42">
        <f t="shared" si="46"/>
        <v>2049</v>
      </c>
      <c r="B351" s="63">
        <f t="shared" si="47"/>
        <v>54758</v>
      </c>
      <c r="C351" s="67">
        <v>55.37</v>
      </c>
      <c r="D351" s="68">
        <v>51.84</v>
      </c>
      <c r="E351" s="68">
        <v>54.4</v>
      </c>
      <c r="F351" s="68">
        <v>50.24</v>
      </c>
      <c r="G351" s="68">
        <v>54.77</v>
      </c>
      <c r="H351" s="68">
        <v>50.72</v>
      </c>
      <c r="I351" s="68">
        <v>54.21</v>
      </c>
      <c r="J351" s="68">
        <v>51.58</v>
      </c>
      <c r="K351" s="68">
        <v>55</v>
      </c>
      <c r="L351" s="68">
        <v>52.43</v>
      </c>
      <c r="M351" s="68">
        <v>55.12</v>
      </c>
      <c r="N351" s="75">
        <v>52.21</v>
      </c>
      <c r="P351" s="67">
        <v>152.49799999999999</v>
      </c>
      <c r="Q351" s="68">
        <v>152.49799999999999</v>
      </c>
      <c r="R351" s="68">
        <v>180.86099999999999</v>
      </c>
      <c r="S351" s="68">
        <v>152.49799999999999</v>
      </c>
      <c r="T351" s="68">
        <v>79.001000000000005</v>
      </c>
      <c r="U351" s="68">
        <v>102.992</v>
      </c>
      <c r="V351" s="68">
        <v>77.015000000000001</v>
      </c>
      <c r="W351" s="68">
        <v>25.081</v>
      </c>
      <c r="X351" s="68">
        <v>25.081</v>
      </c>
      <c r="Y351" s="75">
        <v>86.977000000000004</v>
      </c>
      <c r="AA351" s="67">
        <v>7.56</v>
      </c>
      <c r="AB351" s="68">
        <v>7.15</v>
      </c>
      <c r="AC351" s="68">
        <v>6.75</v>
      </c>
      <c r="AD351" s="68">
        <v>7.53</v>
      </c>
      <c r="AE351" s="68">
        <v>7.56</v>
      </c>
      <c r="AF351" s="68">
        <v>7.06</v>
      </c>
      <c r="AG351" s="68">
        <v>0.469720498605256</v>
      </c>
      <c r="AI351" s="69">
        <f ca="1">VLOOKUP($A351,'Y2020H2 Annual_Prices-Nominal'!$A$4:$AM$33,28,0)</f>
        <v>6.0991666666666662</v>
      </c>
      <c r="AK351" s="70">
        <v>0</v>
      </c>
      <c r="AL351" s="71">
        <v>0</v>
      </c>
      <c r="AM351" s="72">
        <v>0</v>
      </c>
      <c r="AN351" s="73">
        <v>0</v>
      </c>
      <c r="AO351" s="74">
        <v>0</v>
      </c>
      <c r="AP351" s="75">
        <f ca="1">VLOOKUP($A351,'Y2020H2 Annual_Prices-Nominal'!$A$4:$AM$33,33,0)</f>
        <v>0</v>
      </c>
      <c r="AR351" s="67">
        <f t="shared" si="40"/>
        <v>7.7440559440559431</v>
      </c>
      <c r="AS351" s="68">
        <f t="shared" si="41"/>
        <v>7.7053824362606234</v>
      </c>
      <c r="AT351" s="68">
        <f t="shared" si="42"/>
        <v>7.7577903682719551</v>
      </c>
      <c r="AU351" s="68">
        <f t="shared" si="43"/>
        <v>7.1706349206349209</v>
      </c>
      <c r="AV351" s="68">
        <f t="shared" si="44"/>
        <v>7.2751322751322753</v>
      </c>
      <c r="AW351" s="75">
        <f t="shared" si="45"/>
        <v>7.3200531208499333</v>
      </c>
      <c r="AY351" s="97">
        <v>317.65844531123071</v>
      </c>
      <c r="AZ351" s="75">
        <v>317.65844531123071</v>
      </c>
      <c r="BB351" s="69">
        <f ca="1">VLOOKUP($A351,'Y2020H2 Annual_Prices-Nominal'!$A$4:$AZ$33,41,0)</f>
        <v>8.4342119836609051</v>
      </c>
      <c r="BD351" s="76">
        <f>VLOOKUP($A351,GDP!$A$8:$D$42,3,0)</f>
        <v>2.4851973420496172E-2</v>
      </c>
    </row>
    <row r="352" spans="1:56" ht="15" x14ac:dyDescent="0.25">
      <c r="A352" s="42">
        <f t="shared" si="46"/>
        <v>2050</v>
      </c>
      <c r="B352" s="63">
        <f t="shared" si="47"/>
        <v>54789</v>
      </c>
      <c r="C352" s="67">
        <v>63.33</v>
      </c>
      <c r="D352" s="68">
        <v>57.44</v>
      </c>
      <c r="E352" s="68">
        <v>59.17</v>
      </c>
      <c r="F352" s="68">
        <v>53.65</v>
      </c>
      <c r="G352" s="68">
        <v>59.75</v>
      </c>
      <c r="H352" s="68">
        <v>54.19</v>
      </c>
      <c r="I352" s="68">
        <v>56.91</v>
      </c>
      <c r="J352" s="68">
        <v>54.39</v>
      </c>
      <c r="K352" s="68">
        <v>57.2</v>
      </c>
      <c r="L352" s="68">
        <v>54.48</v>
      </c>
      <c r="M352" s="68">
        <v>56.67</v>
      </c>
      <c r="N352" s="75">
        <v>53.09</v>
      </c>
      <c r="P352" s="67">
        <v>152.95500000000001</v>
      </c>
      <c r="Q352" s="68">
        <v>152.95500000000001</v>
      </c>
      <c r="R352" s="68">
        <v>181.38200000000001</v>
      </c>
      <c r="S352" s="68">
        <v>152.95500000000001</v>
      </c>
      <c r="T352" s="68">
        <v>79.067999999999998</v>
      </c>
      <c r="U352" s="68">
        <v>103.38200000000001</v>
      </c>
      <c r="V352" s="68">
        <v>77.149000000000001</v>
      </c>
      <c r="W352" s="68">
        <v>25.131</v>
      </c>
      <c r="X352" s="68">
        <v>25.131</v>
      </c>
      <c r="Y352" s="75">
        <v>87.179000000000002</v>
      </c>
      <c r="AA352" s="67">
        <v>8.06</v>
      </c>
      <c r="AB352" s="68">
        <v>7.52</v>
      </c>
      <c r="AC352" s="68">
        <v>7.03</v>
      </c>
      <c r="AD352" s="68">
        <v>7.91</v>
      </c>
      <c r="AE352" s="68">
        <v>8.02</v>
      </c>
      <c r="AF352" s="68">
        <v>7.62</v>
      </c>
      <c r="AG352" s="68">
        <v>0.47972049860525601</v>
      </c>
      <c r="AI352" s="69">
        <f ca="1">VLOOKUP($A352,'Y2020H2 Annual_Prices-Nominal'!$A$4:$AM$33,28,0)</f>
        <v>6.347500000000001</v>
      </c>
      <c r="AK352" s="70">
        <v>0</v>
      </c>
      <c r="AL352" s="71">
        <v>0</v>
      </c>
      <c r="AM352" s="72">
        <v>0</v>
      </c>
      <c r="AN352" s="73">
        <v>0</v>
      </c>
      <c r="AO352" s="74">
        <v>0</v>
      </c>
      <c r="AP352" s="75">
        <f ca="1">VLOOKUP($A352,'Y2020H2 Annual_Prices-Nominal'!$A$4:$AM$33,33,0)</f>
        <v>0</v>
      </c>
      <c r="AR352" s="67">
        <f t="shared" si="40"/>
        <v>8.4215425531914896</v>
      </c>
      <c r="AS352" s="68">
        <f t="shared" si="41"/>
        <v>7.7650918635170605</v>
      </c>
      <c r="AT352" s="68">
        <f t="shared" si="42"/>
        <v>7.8412073490813645</v>
      </c>
      <c r="AU352" s="68">
        <f t="shared" si="43"/>
        <v>7.0960099750623442</v>
      </c>
      <c r="AV352" s="68">
        <f t="shared" si="44"/>
        <v>7.1321695760598507</v>
      </c>
      <c r="AW352" s="75">
        <f t="shared" si="45"/>
        <v>7.1643489254108728</v>
      </c>
      <c r="AY352" s="97">
        <v>322.69082794224357</v>
      </c>
      <c r="AZ352" s="75">
        <v>322.69082794224357</v>
      </c>
      <c r="BB352" s="69">
        <f ca="1">VLOOKUP($A352,'Y2020H2 Annual_Prices-Nominal'!$A$4:$AZ$33,41,0)</f>
        <v>8.3303972877971635</v>
      </c>
      <c r="BD352" s="76">
        <f>VLOOKUP($A352,GDP!$A$8:$D$42,3,0)</f>
        <v>2.449607399467351E-2</v>
      </c>
    </row>
    <row r="353" spans="1:56" ht="15" x14ac:dyDescent="0.25">
      <c r="A353" s="42">
        <f t="shared" si="46"/>
        <v>2050</v>
      </c>
      <c r="B353" s="63">
        <f t="shared" si="47"/>
        <v>54820</v>
      </c>
      <c r="C353" s="67">
        <v>55.66</v>
      </c>
      <c r="D353" s="68">
        <v>53.87</v>
      </c>
      <c r="E353" s="68">
        <v>52.63</v>
      </c>
      <c r="F353" s="68">
        <v>50.68</v>
      </c>
      <c r="G353" s="68">
        <v>53.16</v>
      </c>
      <c r="H353" s="68">
        <v>51.2</v>
      </c>
      <c r="I353" s="68">
        <v>54.59</v>
      </c>
      <c r="J353" s="68">
        <v>52.43</v>
      </c>
      <c r="K353" s="68">
        <v>54.61</v>
      </c>
      <c r="L353" s="68">
        <v>52.43</v>
      </c>
      <c r="M353" s="68">
        <v>53.09</v>
      </c>
      <c r="N353" s="75">
        <v>50.81</v>
      </c>
      <c r="P353" s="67">
        <v>153.41399999999999</v>
      </c>
      <c r="Q353" s="68">
        <v>153.41399999999999</v>
      </c>
      <c r="R353" s="68">
        <v>181.904</v>
      </c>
      <c r="S353" s="68">
        <v>153.41399999999999</v>
      </c>
      <c r="T353" s="68">
        <v>79.135000000000005</v>
      </c>
      <c r="U353" s="68">
        <v>103.773</v>
      </c>
      <c r="V353" s="68">
        <v>77.283000000000001</v>
      </c>
      <c r="W353" s="68">
        <v>25.181000000000001</v>
      </c>
      <c r="X353" s="68">
        <v>25.181000000000001</v>
      </c>
      <c r="Y353" s="75">
        <v>87.382000000000005</v>
      </c>
      <c r="AA353" s="67">
        <v>7.94</v>
      </c>
      <c r="AB353" s="68">
        <v>7.23</v>
      </c>
      <c r="AC353" s="68">
        <v>6.86</v>
      </c>
      <c r="AD353" s="68">
        <v>7.61</v>
      </c>
      <c r="AE353" s="68">
        <v>7.97</v>
      </c>
      <c r="AF353" s="68">
        <v>7.39</v>
      </c>
      <c r="AG353" s="68">
        <v>0.47972049860525601</v>
      </c>
      <c r="AI353" s="69">
        <f ca="1">VLOOKUP($A353,'Y2020H2 Annual_Prices-Nominal'!$A$4:$AM$33,28,0)</f>
        <v>6.347500000000001</v>
      </c>
      <c r="AK353" s="70">
        <v>0</v>
      </c>
      <c r="AL353" s="71">
        <v>0</v>
      </c>
      <c r="AM353" s="72">
        <v>0</v>
      </c>
      <c r="AN353" s="73">
        <v>0</v>
      </c>
      <c r="AO353" s="74">
        <v>0</v>
      </c>
      <c r="AP353" s="75">
        <f ca="1">VLOOKUP($A353,'Y2020H2 Annual_Prices-Nominal'!$A$4:$AM$33,33,0)</f>
        <v>0</v>
      </c>
      <c r="AR353" s="67">
        <f t="shared" si="40"/>
        <v>7.6984785615491003</v>
      </c>
      <c r="AS353" s="68">
        <f t="shared" si="41"/>
        <v>7.1217861975642771</v>
      </c>
      <c r="AT353" s="68">
        <f t="shared" si="42"/>
        <v>7.1935047361299054</v>
      </c>
      <c r="AU353" s="68">
        <f t="shared" si="43"/>
        <v>6.84943538268507</v>
      </c>
      <c r="AV353" s="68">
        <f t="shared" si="44"/>
        <v>6.8519447929736517</v>
      </c>
      <c r="AW353" s="75">
        <f t="shared" si="45"/>
        <v>6.9763469119579504</v>
      </c>
      <c r="AY353" s="97">
        <v>322.69082794224357</v>
      </c>
      <c r="AZ353" s="75">
        <v>322.69082794224357</v>
      </c>
      <c r="BB353" s="69">
        <f ca="1">VLOOKUP($A353,'Y2020H2 Annual_Prices-Nominal'!$A$4:$AZ$33,41,0)</f>
        <v>8.3303972877971635</v>
      </c>
      <c r="BD353" s="76">
        <f>VLOOKUP($A353,GDP!$A$8:$D$42,3,0)</f>
        <v>2.449607399467351E-2</v>
      </c>
    </row>
    <row r="354" spans="1:56" ht="15" x14ac:dyDescent="0.25">
      <c r="A354" s="42">
        <f t="shared" si="46"/>
        <v>2050</v>
      </c>
      <c r="B354" s="63">
        <f t="shared" si="47"/>
        <v>54848</v>
      </c>
      <c r="C354" s="67">
        <v>51.51</v>
      </c>
      <c r="D354" s="68">
        <v>50.62</v>
      </c>
      <c r="E354" s="68">
        <v>48.29</v>
      </c>
      <c r="F354" s="68">
        <v>47.6</v>
      </c>
      <c r="G354" s="68">
        <v>48.77</v>
      </c>
      <c r="H354" s="68">
        <v>48.08</v>
      </c>
      <c r="I354" s="68">
        <v>51.95</v>
      </c>
      <c r="J354" s="68">
        <v>50.41</v>
      </c>
      <c r="K354" s="68">
        <v>51.97</v>
      </c>
      <c r="L354" s="68">
        <v>50.43</v>
      </c>
      <c r="M354" s="68">
        <v>50.42</v>
      </c>
      <c r="N354" s="75">
        <v>48.83</v>
      </c>
      <c r="P354" s="67">
        <v>153.874</v>
      </c>
      <c r="Q354" s="68">
        <v>153.874</v>
      </c>
      <c r="R354" s="68">
        <v>182.428</v>
      </c>
      <c r="S354" s="68">
        <v>153.874</v>
      </c>
      <c r="T354" s="68">
        <v>79.201999999999998</v>
      </c>
      <c r="U354" s="68">
        <v>104.166</v>
      </c>
      <c r="V354" s="68">
        <v>77.417000000000002</v>
      </c>
      <c r="W354" s="68">
        <v>25.231000000000002</v>
      </c>
      <c r="X354" s="68">
        <v>25.231000000000002</v>
      </c>
      <c r="Y354" s="75">
        <v>87.584999999999994</v>
      </c>
      <c r="AA354" s="67">
        <v>7.64</v>
      </c>
      <c r="AB354" s="68">
        <v>6.57</v>
      </c>
      <c r="AC354" s="68">
        <v>6.3</v>
      </c>
      <c r="AD354" s="68">
        <v>6.94</v>
      </c>
      <c r="AE354" s="68">
        <v>7.64</v>
      </c>
      <c r="AF354" s="68">
        <v>7.13</v>
      </c>
      <c r="AG354" s="68">
        <v>0.47972049860525601</v>
      </c>
      <c r="AI354" s="69">
        <f ca="1">VLOOKUP($A354,'Y2020H2 Annual_Prices-Nominal'!$A$4:$AM$33,28,0)</f>
        <v>6.347500000000001</v>
      </c>
      <c r="AK354" s="70">
        <v>0</v>
      </c>
      <c r="AL354" s="71">
        <v>0</v>
      </c>
      <c r="AM354" s="72">
        <v>0</v>
      </c>
      <c r="AN354" s="73">
        <v>0</v>
      </c>
      <c r="AO354" s="74">
        <v>0</v>
      </c>
      <c r="AP354" s="75">
        <f ca="1">VLOOKUP($A354,'Y2020H2 Annual_Prices-Nominal'!$A$4:$AM$33,33,0)</f>
        <v>0</v>
      </c>
      <c r="AR354" s="67">
        <f t="shared" si="40"/>
        <v>7.840182648401826</v>
      </c>
      <c r="AS354" s="68">
        <f t="shared" si="41"/>
        <v>6.7727910238429176</v>
      </c>
      <c r="AT354" s="68">
        <f t="shared" si="42"/>
        <v>6.8401122019635352</v>
      </c>
      <c r="AU354" s="68">
        <f t="shared" si="43"/>
        <v>6.7997382198952883</v>
      </c>
      <c r="AV354" s="68">
        <f t="shared" si="44"/>
        <v>6.8023560209424083</v>
      </c>
      <c r="AW354" s="75">
        <f t="shared" si="45"/>
        <v>7.2651296829971184</v>
      </c>
      <c r="AY354" s="97">
        <v>322.69082794224357</v>
      </c>
      <c r="AZ354" s="75">
        <v>322.69082794224357</v>
      </c>
      <c r="BB354" s="69">
        <f ca="1">VLOOKUP($A354,'Y2020H2 Annual_Prices-Nominal'!$A$4:$AZ$33,41,0)</f>
        <v>8.3303972877971635</v>
      </c>
      <c r="BD354" s="76">
        <f>VLOOKUP($A354,GDP!$A$8:$D$42,3,0)</f>
        <v>2.449607399467351E-2</v>
      </c>
    </row>
    <row r="355" spans="1:56" ht="15" x14ac:dyDescent="0.25">
      <c r="A355" s="42">
        <f t="shared" si="46"/>
        <v>2050</v>
      </c>
      <c r="B355" s="63">
        <f t="shared" si="47"/>
        <v>54879</v>
      </c>
      <c r="C355" s="67">
        <v>48.06</v>
      </c>
      <c r="D355" s="68">
        <v>46.93</v>
      </c>
      <c r="E355" s="68">
        <v>46.35</v>
      </c>
      <c r="F355" s="68">
        <v>45.63</v>
      </c>
      <c r="G355" s="68">
        <v>46.74</v>
      </c>
      <c r="H355" s="68">
        <v>46.09</v>
      </c>
      <c r="I355" s="68">
        <v>50.25</v>
      </c>
      <c r="J355" s="68">
        <v>48.22</v>
      </c>
      <c r="K355" s="68">
        <v>50.25</v>
      </c>
      <c r="L355" s="68">
        <v>48.22</v>
      </c>
      <c r="M355" s="68">
        <v>48.66</v>
      </c>
      <c r="N355" s="75">
        <v>46.64</v>
      </c>
      <c r="P355" s="67">
        <v>154.33500000000001</v>
      </c>
      <c r="Q355" s="68">
        <v>154.33500000000001</v>
      </c>
      <c r="R355" s="68">
        <v>182.953</v>
      </c>
      <c r="S355" s="68">
        <v>154.33500000000001</v>
      </c>
      <c r="T355" s="68">
        <v>79.269000000000005</v>
      </c>
      <c r="U355" s="68">
        <v>104.56</v>
      </c>
      <c r="V355" s="68">
        <v>77.551000000000002</v>
      </c>
      <c r="W355" s="68">
        <v>25.280999999999999</v>
      </c>
      <c r="X355" s="68">
        <v>25.280999999999999</v>
      </c>
      <c r="Y355" s="75">
        <v>87.787999999999997</v>
      </c>
      <c r="AA355" s="67">
        <v>7.35</v>
      </c>
      <c r="AB355" s="68">
        <v>6.47</v>
      </c>
      <c r="AC355" s="68">
        <v>6.24</v>
      </c>
      <c r="AD355" s="68">
        <v>6.76</v>
      </c>
      <c r="AE355" s="68">
        <v>7.29</v>
      </c>
      <c r="AF355" s="68">
        <v>6.83</v>
      </c>
      <c r="AG355" s="68">
        <v>0.47972049860525601</v>
      </c>
      <c r="AI355" s="69">
        <f ca="1">VLOOKUP($A355,'Y2020H2 Annual_Prices-Nominal'!$A$4:$AM$33,28,0)</f>
        <v>6.347500000000001</v>
      </c>
      <c r="AK355" s="70">
        <v>0</v>
      </c>
      <c r="AL355" s="71">
        <v>0</v>
      </c>
      <c r="AM355" s="72">
        <v>0</v>
      </c>
      <c r="AN355" s="73">
        <v>0</v>
      </c>
      <c r="AO355" s="74">
        <v>0</v>
      </c>
      <c r="AP355" s="75">
        <f ca="1">VLOOKUP($A355,'Y2020H2 Annual_Prices-Nominal'!$A$4:$AM$33,33,0)</f>
        <v>0</v>
      </c>
      <c r="AR355" s="67">
        <f t="shared" si="40"/>
        <v>7.4281298299845444</v>
      </c>
      <c r="AS355" s="68">
        <f t="shared" si="41"/>
        <v>6.7862371888726205</v>
      </c>
      <c r="AT355" s="68">
        <f t="shared" si="42"/>
        <v>6.8433382137628112</v>
      </c>
      <c r="AU355" s="68">
        <f t="shared" si="43"/>
        <v>6.8930041152263373</v>
      </c>
      <c r="AV355" s="68">
        <f t="shared" si="44"/>
        <v>6.8930041152263373</v>
      </c>
      <c r="AW355" s="75">
        <f t="shared" si="45"/>
        <v>7.1982248520710055</v>
      </c>
      <c r="AY355" s="97">
        <v>322.69082794224357</v>
      </c>
      <c r="AZ355" s="75">
        <v>322.69082794224357</v>
      </c>
      <c r="BB355" s="69">
        <f ca="1">VLOOKUP($A355,'Y2020H2 Annual_Prices-Nominal'!$A$4:$AZ$33,41,0)</f>
        <v>8.3303972877971635</v>
      </c>
      <c r="BD355" s="76">
        <f>VLOOKUP($A355,GDP!$A$8:$D$42,3,0)</f>
        <v>2.449607399467351E-2</v>
      </c>
    </row>
    <row r="356" spans="1:56" ht="15" x14ac:dyDescent="0.25">
      <c r="A356" s="42">
        <f t="shared" si="46"/>
        <v>2050</v>
      </c>
      <c r="B356" s="63">
        <f t="shared" si="47"/>
        <v>54909</v>
      </c>
      <c r="C356" s="67">
        <v>49.11</v>
      </c>
      <c r="D356" s="68">
        <v>46.21</v>
      </c>
      <c r="E356" s="68">
        <v>49.3</v>
      </c>
      <c r="F356" s="68">
        <v>46.37</v>
      </c>
      <c r="G356" s="68">
        <v>49.66</v>
      </c>
      <c r="H356" s="68">
        <v>46.8</v>
      </c>
      <c r="I356" s="68">
        <v>57.22</v>
      </c>
      <c r="J356" s="68">
        <v>49.99</v>
      </c>
      <c r="K356" s="68">
        <v>57.57</v>
      </c>
      <c r="L356" s="68">
        <v>50.39</v>
      </c>
      <c r="M356" s="68">
        <v>57.97</v>
      </c>
      <c r="N356" s="75">
        <v>49.5</v>
      </c>
      <c r="P356" s="67">
        <v>154.798</v>
      </c>
      <c r="Q356" s="68">
        <v>154.798</v>
      </c>
      <c r="R356" s="68">
        <v>183.48</v>
      </c>
      <c r="S356" s="68">
        <v>154.798</v>
      </c>
      <c r="T356" s="68">
        <v>79.335999999999999</v>
      </c>
      <c r="U356" s="68">
        <v>104.956</v>
      </c>
      <c r="V356" s="68">
        <v>77.686000000000007</v>
      </c>
      <c r="W356" s="68">
        <v>25.331</v>
      </c>
      <c r="X356" s="68">
        <v>25.331</v>
      </c>
      <c r="Y356" s="75">
        <v>87.992000000000004</v>
      </c>
      <c r="AA356" s="67">
        <v>7.26</v>
      </c>
      <c r="AB356" s="68">
        <v>6.3</v>
      </c>
      <c r="AC356" s="68">
        <v>6.07</v>
      </c>
      <c r="AD356" s="68">
        <v>6.58</v>
      </c>
      <c r="AE356" s="68">
        <v>7.22</v>
      </c>
      <c r="AF356" s="68">
        <v>6.59</v>
      </c>
      <c r="AG356" s="68">
        <v>0.47972049860525601</v>
      </c>
      <c r="AI356" s="69">
        <f ca="1">VLOOKUP($A356,'Y2020H2 Annual_Prices-Nominal'!$A$4:$AM$33,28,0)</f>
        <v>6.347500000000001</v>
      </c>
      <c r="AK356" s="70">
        <v>0</v>
      </c>
      <c r="AL356" s="71">
        <v>0</v>
      </c>
      <c r="AM356" s="72">
        <v>0</v>
      </c>
      <c r="AN356" s="73">
        <v>0</v>
      </c>
      <c r="AO356" s="74">
        <v>0</v>
      </c>
      <c r="AP356" s="75">
        <f ca="1">VLOOKUP($A356,'Y2020H2 Annual_Prices-Nominal'!$A$4:$AM$33,33,0)</f>
        <v>0</v>
      </c>
      <c r="AR356" s="67">
        <f t="shared" si="40"/>
        <v>7.7952380952380951</v>
      </c>
      <c r="AS356" s="68">
        <f t="shared" si="41"/>
        <v>7.48103186646434</v>
      </c>
      <c r="AT356" s="68">
        <f t="shared" si="42"/>
        <v>7.535660091047041</v>
      </c>
      <c r="AU356" s="68">
        <f t="shared" si="43"/>
        <v>7.9252077562326875</v>
      </c>
      <c r="AV356" s="68">
        <f t="shared" si="44"/>
        <v>7.9736842105263159</v>
      </c>
      <c r="AW356" s="75">
        <f t="shared" si="45"/>
        <v>8.8100303951367778</v>
      </c>
      <c r="AY356" s="97">
        <v>322.69082794224357</v>
      </c>
      <c r="AZ356" s="75">
        <v>322.69082794224357</v>
      </c>
      <c r="BB356" s="69">
        <f ca="1">VLOOKUP($A356,'Y2020H2 Annual_Prices-Nominal'!$A$4:$AZ$33,41,0)</f>
        <v>8.3303972877971635</v>
      </c>
      <c r="BD356" s="76">
        <f>VLOOKUP($A356,GDP!$A$8:$D$42,3,0)</f>
        <v>2.449607399467351E-2</v>
      </c>
    </row>
    <row r="357" spans="1:56" ht="15" x14ac:dyDescent="0.25">
      <c r="A357" s="42">
        <f t="shared" si="46"/>
        <v>2050</v>
      </c>
      <c r="B357" s="63">
        <f t="shared" si="47"/>
        <v>54940</v>
      </c>
      <c r="C357" s="67">
        <v>56.36</v>
      </c>
      <c r="D357" s="68">
        <v>48.28</v>
      </c>
      <c r="E357" s="68">
        <v>58.62</v>
      </c>
      <c r="F357" s="68">
        <v>49.58</v>
      </c>
      <c r="G357" s="68">
        <v>59.16</v>
      </c>
      <c r="H357" s="68">
        <v>50.09</v>
      </c>
      <c r="I357" s="68">
        <v>71.42</v>
      </c>
      <c r="J357" s="68">
        <v>56.06</v>
      </c>
      <c r="K357" s="68">
        <v>71.739999999999995</v>
      </c>
      <c r="L357" s="68">
        <v>56.24</v>
      </c>
      <c r="M357" s="68">
        <v>72.989999999999995</v>
      </c>
      <c r="N357" s="75">
        <v>55.62</v>
      </c>
      <c r="P357" s="67">
        <v>155.26256248809599</v>
      </c>
      <c r="Q357" s="68">
        <v>155.26256248809599</v>
      </c>
      <c r="R357" s="68">
        <v>184.00768192366701</v>
      </c>
      <c r="S357" s="68">
        <v>155.26256248809599</v>
      </c>
      <c r="T357" s="68">
        <v>79.404174889499302</v>
      </c>
      <c r="U357" s="68">
        <v>105.353095263578</v>
      </c>
      <c r="V357" s="68">
        <v>77.820217253861301</v>
      </c>
      <c r="W357" s="68">
        <v>25.381136722255601</v>
      </c>
      <c r="X357" s="68">
        <v>25.381136722255601</v>
      </c>
      <c r="Y357" s="75">
        <v>88.195120377306097</v>
      </c>
      <c r="AA357" s="67">
        <v>7.28</v>
      </c>
      <c r="AB357" s="68">
        <v>6.16</v>
      </c>
      <c r="AC357" s="68">
        <v>5.92</v>
      </c>
      <c r="AD357" s="68">
        <v>6.44</v>
      </c>
      <c r="AE357" s="68">
        <v>7.29</v>
      </c>
      <c r="AF357" s="68">
        <v>6.57</v>
      </c>
      <c r="AG357" s="68">
        <v>0.47972049860525601</v>
      </c>
      <c r="AI357" s="69">
        <f ca="1">VLOOKUP($A357,'Y2020H2 Annual_Prices-Nominal'!$A$4:$AM$33,28,0)</f>
        <v>6.347500000000001</v>
      </c>
      <c r="AK357" s="70">
        <v>0</v>
      </c>
      <c r="AL357" s="71">
        <v>0</v>
      </c>
      <c r="AM357" s="72">
        <v>0</v>
      </c>
      <c r="AN357" s="73">
        <v>0</v>
      </c>
      <c r="AO357" s="74">
        <v>0</v>
      </c>
      <c r="AP357" s="75">
        <f ca="1">VLOOKUP($A357,'Y2020H2 Annual_Prices-Nominal'!$A$4:$AM$33,33,0)</f>
        <v>0</v>
      </c>
      <c r="AR357" s="67">
        <f t="shared" si="40"/>
        <v>9.1493506493506498</v>
      </c>
      <c r="AS357" s="68">
        <f t="shared" si="41"/>
        <v>8.9223744292237441</v>
      </c>
      <c r="AT357" s="68">
        <f t="shared" si="42"/>
        <v>9.0045662100456614</v>
      </c>
      <c r="AU357" s="68">
        <f t="shared" si="43"/>
        <v>9.7969821673525388</v>
      </c>
      <c r="AV357" s="68">
        <f t="shared" si="44"/>
        <v>9.8408779149519887</v>
      </c>
      <c r="AW357" s="75">
        <f t="shared" si="45"/>
        <v>11.333850931677016</v>
      </c>
      <c r="AY357" s="97">
        <v>322.69082794224357</v>
      </c>
      <c r="AZ357" s="75">
        <v>322.69082794224357</v>
      </c>
      <c r="BB357" s="69">
        <f ca="1">VLOOKUP($A357,'Y2020H2 Annual_Prices-Nominal'!$A$4:$AZ$33,41,0)</f>
        <v>8.3303972877971635</v>
      </c>
      <c r="BD357" s="76">
        <f>VLOOKUP($A357,GDP!$A$8:$D$42,3,0)</f>
        <v>2.449607399467351E-2</v>
      </c>
    </row>
    <row r="358" spans="1:56" ht="15" x14ac:dyDescent="0.25">
      <c r="A358" s="42">
        <f t="shared" si="46"/>
        <v>2050</v>
      </c>
      <c r="B358" s="63">
        <f t="shared" si="47"/>
        <v>54970</v>
      </c>
      <c r="C358" s="67">
        <v>68.95</v>
      </c>
      <c r="D358" s="68">
        <v>54.36</v>
      </c>
      <c r="E358" s="68">
        <v>70.48</v>
      </c>
      <c r="F358" s="68">
        <v>58.79</v>
      </c>
      <c r="G358" s="68">
        <v>71.13</v>
      </c>
      <c r="H358" s="68">
        <v>59.21</v>
      </c>
      <c r="I358" s="68">
        <v>84.65</v>
      </c>
      <c r="J358" s="68">
        <v>62.32</v>
      </c>
      <c r="K358" s="68">
        <v>84.7</v>
      </c>
      <c r="L358" s="68">
        <v>62.35</v>
      </c>
      <c r="M358" s="68">
        <v>86.2</v>
      </c>
      <c r="N358" s="75">
        <v>62.32</v>
      </c>
      <c r="P358" s="67">
        <v>155.494</v>
      </c>
      <c r="Q358" s="68">
        <v>155.494</v>
      </c>
      <c r="R358" s="68">
        <v>184.28100000000001</v>
      </c>
      <c r="S358" s="68">
        <v>155.494</v>
      </c>
      <c r="T358" s="68">
        <v>79.522000000000006</v>
      </c>
      <c r="U358" s="68">
        <v>105.51</v>
      </c>
      <c r="V358" s="68">
        <v>77.936000000000007</v>
      </c>
      <c r="W358" s="68">
        <v>25.419</v>
      </c>
      <c r="X358" s="68">
        <v>25.419</v>
      </c>
      <c r="Y358" s="75">
        <v>88.325999999999993</v>
      </c>
      <c r="AA358" s="67">
        <v>7.39</v>
      </c>
      <c r="AB358" s="68">
        <v>6.45</v>
      </c>
      <c r="AC358" s="68">
        <v>6.2</v>
      </c>
      <c r="AD358" s="68">
        <v>6.74</v>
      </c>
      <c r="AE358" s="68">
        <v>7.48</v>
      </c>
      <c r="AF358" s="68">
        <v>6.77</v>
      </c>
      <c r="AG358" s="68">
        <v>0.47972049860525601</v>
      </c>
      <c r="AI358" s="69">
        <f ca="1">VLOOKUP($A358,'Y2020H2 Annual_Prices-Nominal'!$A$4:$AM$33,28,0)</f>
        <v>6.347500000000001</v>
      </c>
      <c r="AK358" s="70">
        <v>0</v>
      </c>
      <c r="AL358" s="71">
        <v>0</v>
      </c>
      <c r="AM358" s="72">
        <v>0</v>
      </c>
      <c r="AN358" s="73">
        <v>0</v>
      </c>
      <c r="AO358" s="74">
        <v>0</v>
      </c>
      <c r="AP358" s="75">
        <f ca="1">VLOOKUP($A358,'Y2020H2 Annual_Prices-Nominal'!$A$4:$AM$33,33,0)</f>
        <v>0</v>
      </c>
      <c r="AR358" s="67">
        <f t="shared" si="40"/>
        <v>10.689922480620154</v>
      </c>
      <c r="AS358" s="68">
        <f t="shared" si="41"/>
        <v>10.410635155096013</v>
      </c>
      <c r="AT358" s="68">
        <f t="shared" si="42"/>
        <v>10.506646971935007</v>
      </c>
      <c r="AU358" s="68">
        <f t="shared" si="43"/>
        <v>11.316844919786096</v>
      </c>
      <c r="AV358" s="68">
        <f t="shared" si="44"/>
        <v>11.323529411764705</v>
      </c>
      <c r="AW358" s="75">
        <f t="shared" si="45"/>
        <v>12.789317507418398</v>
      </c>
      <c r="AY358" s="97">
        <v>322.69082794224357</v>
      </c>
      <c r="AZ358" s="75">
        <v>322.69082794224357</v>
      </c>
      <c r="BB358" s="69">
        <f ca="1">VLOOKUP($A358,'Y2020H2 Annual_Prices-Nominal'!$A$4:$AZ$33,41,0)</f>
        <v>8.3303972877971635</v>
      </c>
      <c r="BD358" s="76">
        <f>VLOOKUP($A358,GDP!$A$8:$D$42,3,0)</f>
        <v>2.449607399467351E-2</v>
      </c>
    </row>
    <row r="359" spans="1:56" ht="15" x14ac:dyDescent="0.25">
      <c r="A359" s="42">
        <f t="shared" si="46"/>
        <v>2050</v>
      </c>
      <c r="B359" s="63">
        <f t="shared" si="47"/>
        <v>55001</v>
      </c>
      <c r="C359" s="67">
        <v>62.77</v>
      </c>
      <c r="D359" s="68">
        <v>49.96</v>
      </c>
      <c r="E359" s="68">
        <v>65.94</v>
      </c>
      <c r="F359" s="68">
        <v>53.44</v>
      </c>
      <c r="G359" s="68">
        <v>66.3</v>
      </c>
      <c r="H359" s="68">
        <v>53.52</v>
      </c>
      <c r="I359" s="68">
        <v>83.4</v>
      </c>
      <c r="J359" s="68">
        <v>58.8</v>
      </c>
      <c r="K359" s="68">
        <v>83.72</v>
      </c>
      <c r="L359" s="68">
        <v>59.08</v>
      </c>
      <c r="M359" s="68">
        <v>84.46</v>
      </c>
      <c r="N359" s="75">
        <v>58.51</v>
      </c>
      <c r="P359" s="67">
        <v>155.72499999999999</v>
      </c>
      <c r="Q359" s="68">
        <v>155.72499999999999</v>
      </c>
      <c r="R359" s="68">
        <v>184.55500000000001</v>
      </c>
      <c r="S359" s="68">
        <v>155.72499999999999</v>
      </c>
      <c r="T359" s="68">
        <v>79.64</v>
      </c>
      <c r="U359" s="68">
        <v>105.667</v>
      </c>
      <c r="V359" s="68">
        <v>78.052000000000007</v>
      </c>
      <c r="W359" s="68">
        <v>25.457000000000001</v>
      </c>
      <c r="X359" s="68">
        <v>25.457000000000001</v>
      </c>
      <c r="Y359" s="75">
        <v>88.456999999999994</v>
      </c>
      <c r="AA359" s="67">
        <v>7.38</v>
      </c>
      <c r="AB359" s="68">
        <v>6.33</v>
      </c>
      <c r="AC359" s="68">
        <v>6.09</v>
      </c>
      <c r="AD359" s="68">
        <v>6.62</v>
      </c>
      <c r="AE359" s="68">
        <v>7.46</v>
      </c>
      <c r="AF359" s="68">
        <v>6.82</v>
      </c>
      <c r="AG359" s="68">
        <v>0.47972049860525601</v>
      </c>
      <c r="AI359" s="69">
        <f ca="1">VLOOKUP($A359,'Y2020H2 Annual_Prices-Nominal'!$A$4:$AM$33,28,0)</f>
        <v>6.347500000000001</v>
      </c>
      <c r="AK359" s="70">
        <v>0</v>
      </c>
      <c r="AL359" s="71">
        <v>0</v>
      </c>
      <c r="AM359" s="72">
        <v>0</v>
      </c>
      <c r="AN359" s="73">
        <v>0</v>
      </c>
      <c r="AO359" s="74">
        <v>0</v>
      </c>
      <c r="AP359" s="75">
        <f ca="1">VLOOKUP($A359,'Y2020H2 Annual_Prices-Nominal'!$A$4:$AM$33,33,0)</f>
        <v>0</v>
      </c>
      <c r="AR359" s="67">
        <f t="shared" si="40"/>
        <v>9.9162717219589265</v>
      </c>
      <c r="AS359" s="68">
        <f t="shared" si="41"/>
        <v>9.6686217008797648</v>
      </c>
      <c r="AT359" s="68">
        <f t="shared" si="42"/>
        <v>9.7214076246334304</v>
      </c>
      <c r="AU359" s="68">
        <f t="shared" si="43"/>
        <v>11.179624664879357</v>
      </c>
      <c r="AV359" s="68">
        <f t="shared" si="44"/>
        <v>11.222520107238605</v>
      </c>
      <c r="AW359" s="75">
        <f t="shared" si="45"/>
        <v>12.758308157099696</v>
      </c>
      <c r="AY359" s="97">
        <v>322.69082794224357</v>
      </c>
      <c r="AZ359" s="75">
        <v>322.69082794224357</v>
      </c>
      <c r="BB359" s="69">
        <f ca="1">VLOOKUP($A359,'Y2020H2 Annual_Prices-Nominal'!$A$4:$AZ$33,41,0)</f>
        <v>8.3303972877971635</v>
      </c>
      <c r="BD359" s="76">
        <f>VLOOKUP($A359,GDP!$A$8:$D$42,3,0)</f>
        <v>2.449607399467351E-2</v>
      </c>
    </row>
    <row r="360" spans="1:56" ht="15" x14ac:dyDescent="0.25">
      <c r="A360" s="42">
        <f t="shared" si="46"/>
        <v>2050</v>
      </c>
      <c r="B360" s="63">
        <f t="shared" si="47"/>
        <v>55032</v>
      </c>
      <c r="C360" s="67">
        <v>50.46</v>
      </c>
      <c r="D360" s="68">
        <v>45.9</v>
      </c>
      <c r="E360" s="68">
        <v>53.66</v>
      </c>
      <c r="F360" s="68">
        <v>49.48</v>
      </c>
      <c r="G360" s="68">
        <v>53.93</v>
      </c>
      <c r="H360" s="68">
        <v>49.75</v>
      </c>
      <c r="I360" s="68">
        <v>61.23</v>
      </c>
      <c r="J360" s="68">
        <v>52.3</v>
      </c>
      <c r="K360" s="68">
        <v>62.18</v>
      </c>
      <c r="L360" s="68">
        <v>53.23</v>
      </c>
      <c r="M360" s="68">
        <v>62.95</v>
      </c>
      <c r="N360" s="75">
        <v>53.93</v>
      </c>
      <c r="P360" s="67">
        <v>155.95699999999999</v>
      </c>
      <c r="Q360" s="68">
        <v>155.95699999999999</v>
      </c>
      <c r="R360" s="68">
        <v>184.83</v>
      </c>
      <c r="S360" s="68">
        <v>155.95699999999999</v>
      </c>
      <c r="T360" s="68">
        <v>79.757999999999996</v>
      </c>
      <c r="U360" s="68">
        <v>105.824</v>
      </c>
      <c r="V360" s="68">
        <v>78.168000000000006</v>
      </c>
      <c r="W360" s="68">
        <v>25.495000000000001</v>
      </c>
      <c r="X360" s="68">
        <v>25.495000000000001</v>
      </c>
      <c r="Y360" s="75">
        <v>88.588999999999999</v>
      </c>
      <c r="AA360" s="67">
        <v>7.3</v>
      </c>
      <c r="AB360" s="68">
        <v>6.02</v>
      </c>
      <c r="AC360" s="68">
        <v>5.8</v>
      </c>
      <c r="AD360" s="68">
        <v>6.3</v>
      </c>
      <c r="AE360" s="68">
        <v>7.31</v>
      </c>
      <c r="AF360" s="68">
        <v>6.69</v>
      </c>
      <c r="AG360" s="68">
        <v>0.47972049860525601</v>
      </c>
      <c r="AI360" s="69">
        <f ca="1">VLOOKUP($A360,'Y2020H2 Annual_Prices-Nominal'!$A$4:$AM$33,28,0)</f>
        <v>6.347500000000001</v>
      </c>
      <c r="AK360" s="70">
        <v>0</v>
      </c>
      <c r="AL360" s="71">
        <v>0</v>
      </c>
      <c r="AM360" s="72">
        <v>0</v>
      </c>
      <c r="AN360" s="73">
        <v>0</v>
      </c>
      <c r="AO360" s="74">
        <v>0</v>
      </c>
      <c r="AP360" s="75">
        <f ca="1">VLOOKUP($A360,'Y2020H2 Annual_Prices-Nominal'!$A$4:$AM$33,33,0)</f>
        <v>0</v>
      </c>
      <c r="AR360" s="67">
        <f t="shared" si="40"/>
        <v>8.382059800664452</v>
      </c>
      <c r="AS360" s="68">
        <f t="shared" si="41"/>
        <v>8.0209267563527646</v>
      </c>
      <c r="AT360" s="68">
        <f t="shared" si="42"/>
        <v>8.0612855007473829</v>
      </c>
      <c r="AU360" s="68">
        <f t="shared" si="43"/>
        <v>8.3761969904240772</v>
      </c>
      <c r="AV360" s="68">
        <f t="shared" si="44"/>
        <v>8.5061559507523938</v>
      </c>
      <c r="AW360" s="75">
        <f t="shared" si="45"/>
        <v>9.9920634920634921</v>
      </c>
      <c r="AY360" s="97">
        <v>322.69082794224357</v>
      </c>
      <c r="AZ360" s="75">
        <v>322.69082794224357</v>
      </c>
      <c r="BB360" s="69">
        <f ca="1">VLOOKUP($A360,'Y2020H2 Annual_Prices-Nominal'!$A$4:$AZ$33,41,0)</f>
        <v>8.3303972877971635</v>
      </c>
      <c r="BD360" s="76">
        <f>VLOOKUP($A360,GDP!$A$8:$D$42,3,0)</f>
        <v>2.449607399467351E-2</v>
      </c>
    </row>
    <row r="361" spans="1:56" ht="15" x14ac:dyDescent="0.25">
      <c r="A361" s="42">
        <f t="shared" si="46"/>
        <v>2050</v>
      </c>
      <c r="B361" s="63">
        <f t="shared" si="47"/>
        <v>55062</v>
      </c>
      <c r="C361" s="67">
        <v>47.71</v>
      </c>
      <c r="D361" s="68">
        <v>45.85</v>
      </c>
      <c r="E361" s="68">
        <v>47.56</v>
      </c>
      <c r="F361" s="68">
        <v>46.44</v>
      </c>
      <c r="G361" s="68">
        <v>47.98</v>
      </c>
      <c r="H361" s="68">
        <v>46.86</v>
      </c>
      <c r="I361" s="68">
        <v>52.16</v>
      </c>
      <c r="J361" s="68">
        <v>49.28</v>
      </c>
      <c r="K361" s="68">
        <v>52.46</v>
      </c>
      <c r="L361" s="68">
        <v>49.43</v>
      </c>
      <c r="M361" s="68">
        <v>50.89</v>
      </c>
      <c r="N361" s="75">
        <v>47.84</v>
      </c>
      <c r="P361" s="67">
        <v>156.18899999999999</v>
      </c>
      <c r="Q361" s="68">
        <v>156.18899999999999</v>
      </c>
      <c r="R361" s="68">
        <v>185.10499999999999</v>
      </c>
      <c r="S361" s="68">
        <v>156.18899999999999</v>
      </c>
      <c r="T361" s="68">
        <v>79.876999999999995</v>
      </c>
      <c r="U361" s="68">
        <v>105.98099999999999</v>
      </c>
      <c r="V361" s="68">
        <v>78.284000000000006</v>
      </c>
      <c r="W361" s="68">
        <v>25.533000000000001</v>
      </c>
      <c r="X361" s="68">
        <v>25.533000000000001</v>
      </c>
      <c r="Y361" s="75">
        <v>88.721000000000004</v>
      </c>
      <c r="AA361" s="67">
        <v>7.38</v>
      </c>
      <c r="AB361" s="68">
        <v>6.26</v>
      </c>
      <c r="AC361" s="68">
        <v>6.04</v>
      </c>
      <c r="AD361" s="68">
        <v>6.55</v>
      </c>
      <c r="AE361" s="68">
        <v>7.37</v>
      </c>
      <c r="AF361" s="68">
        <v>6.8</v>
      </c>
      <c r="AG361" s="68">
        <v>0.47972049860525601</v>
      </c>
      <c r="AI361" s="69">
        <f ca="1">VLOOKUP($A361,'Y2020H2 Annual_Prices-Nominal'!$A$4:$AM$33,28,0)</f>
        <v>6.347500000000001</v>
      </c>
      <c r="AK361" s="70">
        <v>0</v>
      </c>
      <c r="AL361" s="71">
        <v>0</v>
      </c>
      <c r="AM361" s="72">
        <v>0</v>
      </c>
      <c r="AN361" s="73">
        <v>0</v>
      </c>
      <c r="AO361" s="74">
        <v>0</v>
      </c>
      <c r="AP361" s="75">
        <f ca="1">VLOOKUP($A361,'Y2020H2 Annual_Prices-Nominal'!$A$4:$AM$33,33,0)</f>
        <v>0</v>
      </c>
      <c r="AR361" s="67">
        <f t="shared" si="40"/>
        <v>7.6214057507987221</v>
      </c>
      <c r="AS361" s="68">
        <f t="shared" si="41"/>
        <v>6.9941176470588244</v>
      </c>
      <c r="AT361" s="68">
        <f t="shared" si="42"/>
        <v>7.0558823529411763</v>
      </c>
      <c r="AU361" s="68">
        <f t="shared" si="43"/>
        <v>7.0773405698778831</v>
      </c>
      <c r="AV361" s="68">
        <f t="shared" si="44"/>
        <v>7.1180461329715063</v>
      </c>
      <c r="AW361" s="75">
        <f t="shared" si="45"/>
        <v>7.769465648854962</v>
      </c>
      <c r="AY361" s="97">
        <v>322.69082794224357</v>
      </c>
      <c r="AZ361" s="75">
        <v>322.69082794224357</v>
      </c>
      <c r="BB361" s="69">
        <f ca="1">VLOOKUP($A361,'Y2020H2 Annual_Prices-Nominal'!$A$4:$AZ$33,41,0)</f>
        <v>8.3303972877971635</v>
      </c>
      <c r="BD361" s="76">
        <f>VLOOKUP($A361,GDP!$A$8:$D$42,3,0)</f>
        <v>2.449607399467351E-2</v>
      </c>
    </row>
    <row r="362" spans="1:56" ht="15" x14ac:dyDescent="0.25">
      <c r="A362" s="42">
        <f t="shared" si="46"/>
        <v>2050</v>
      </c>
      <c r="B362" s="63">
        <f t="shared" si="47"/>
        <v>55093</v>
      </c>
      <c r="C362" s="67">
        <v>51.54</v>
      </c>
      <c r="D362" s="68">
        <v>50.26</v>
      </c>
      <c r="E362" s="68">
        <v>51.02</v>
      </c>
      <c r="F362" s="68">
        <v>48.95</v>
      </c>
      <c r="G362" s="68">
        <v>51.52</v>
      </c>
      <c r="H362" s="68">
        <v>49.44</v>
      </c>
      <c r="I362" s="68">
        <v>53.71</v>
      </c>
      <c r="J362" s="68">
        <v>51.62</v>
      </c>
      <c r="K362" s="68">
        <v>53.98</v>
      </c>
      <c r="L362" s="68">
        <v>52.19</v>
      </c>
      <c r="M362" s="68">
        <v>53.99</v>
      </c>
      <c r="N362" s="75">
        <v>51.1</v>
      </c>
      <c r="P362" s="67">
        <v>156.42099999999999</v>
      </c>
      <c r="Q362" s="68">
        <v>156.42099999999999</v>
      </c>
      <c r="R362" s="68">
        <v>185.38</v>
      </c>
      <c r="S362" s="68">
        <v>156.42099999999999</v>
      </c>
      <c r="T362" s="68">
        <v>79.995999999999995</v>
      </c>
      <c r="U362" s="68">
        <v>106.139</v>
      </c>
      <c r="V362" s="68">
        <v>78.400000000000006</v>
      </c>
      <c r="W362" s="68">
        <v>25.571000000000002</v>
      </c>
      <c r="X362" s="68">
        <v>25.571000000000002</v>
      </c>
      <c r="Y362" s="75">
        <v>88.852999999999994</v>
      </c>
      <c r="AA362" s="67">
        <v>7.66</v>
      </c>
      <c r="AB362" s="68">
        <v>6.89</v>
      </c>
      <c r="AC362" s="68">
        <v>6.61</v>
      </c>
      <c r="AD362" s="68">
        <v>7.26</v>
      </c>
      <c r="AE362" s="68">
        <v>7.7</v>
      </c>
      <c r="AF362" s="68">
        <v>7.15</v>
      </c>
      <c r="AG362" s="68">
        <v>0.47972049860525601</v>
      </c>
      <c r="AI362" s="69">
        <f ca="1">VLOOKUP($A362,'Y2020H2 Annual_Prices-Nominal'!$A$4:$AM$33,28,0)</f>
        <v>6.347500000000001</v>
      </c>
      <c r="AK362" s="70">
        <v>0</v>
      </c>
      <c r="AL362" s="71">
        <v>0</v>
      </c>
      <c r="AM362" s="72">
        <v>0</v>
      </c>
      <c r="AN362" s="73">
        <v>0</v>
      </c>
      <c r="AO362" s="74">
        <v>0</v>
      </c>
      <c r="AP362" s="75">
        <f ca="1">VLOOKUP($A362,'Y2020H2 Annual_Prices-Nominal'!$A$4:$AM$33,33,0)</f>
        <v>0</v>
      </c>
      <c r="AR362" s="67">
        <f t="shared" si="40"/>
        <v>7.4804063860667638</v>
      </c>
      <c r="AS362" s="68">
        <f t="shared" si="41"/>
        <v>7.1356643356643357</v>
      </c>
      <c r="AT362" s="68">
        <f t="shared" si="42"/>
        <v>7.2055944055944057</v>
      </c>
      <c r="AU362" s="68">
        <f t="shared" si="43"/>
        <v>6.9753246753246749</v>
      </c>
      <c r="AV362" s="68">
        <f t="shared" si="44"/>
        <v>7.0103896103896099</v>
      </c>
      <c r="AW362" s="75">
        <f t="shared" si="45"/>
        <v>7.4366391184573004</v>
      </c>
      <c r="AY362" s="97">
        <v>322.69082794224357</v>
      </c>
      <c r="AZ362" s="75">
        <v>322.69082794224357</v>
      </c>
      <c r="BB362" s="69">
        <f ca="1">VLOOKUP($A362,'Y2020H2 Annual_Prices-Nominal'!$A$4:$AZ$33,41,0)</f>
        <v>8.3303972877971635</v>
      </c>
      <c r="BD362" s="76">
        <f>VLOOKUP($A362,GDP!$A$8:$D$42,3,0)</f>
        <v>2.449607399467351E-2</v>
      </c>
    </row>
    <row r="363" spans="1:56" ht="15" x14ac:dyDescent="0.25">
      <c r="A363" s="42">
        <f t="shared" si="46"/>
        <v>2050</v>
      </c>
      <c r="B363" s="63">
        <f t="shared" si="47"/>
        <v>55123</v>
      </c>
      <c r="C363" s="67">
        <v>55.96</v>
      </c>
      <c r="D363" s="68">
        <v>52.72</v>
      </c>
      <c r="E363" s="68">
        <v>54.6</v>
      </c>
      <c r="F363" s="68">
        <v>50.98</v>
      </c>
      <c r="G363" s="68">
        <v>55.01</v>
      </c>
      <c r="H363" s="68">
        <v>51.48</v>
      </c>
      <c r="I363" s="68">
        <v>57.06</v>
      </c>
      <c r="J363" s="68">
        <v>53.85</v>
      </c>
      <c r="K363" s="68">
        <v>57.56</v>
      </c>
      <c r="L363" s="68">
        <v>54.18</v>
      </c>
      <c r="M363" s="68">
        <v>57.95</v>
      </c>
      <c r="N363" s="75">
        <v>54.54</v>
      </c>
      <c r="P363" s="67">
        <v>156.654</v>
      </c>
      <c r="Q363" s="68">
        <v>156.654</v>
      </c>
      <c r="R363" s="68">
        <v>185.65600000000001</v>
      </c>
      <c r="S363" s="68">
        <v>156.654</v>
      </c>
      <c r="T363" s="68">
        <v>80.114999999999995</v>
      </c>
      <c r="U363" s="68">
        <v>106.297</v>
      </c>
      <c r="V363" s="68">
        <v>78.516999999999996</v>
      </c>
      <c r="W363" s="68">
        <v>25.609000000000002</v>
      </c>
      <c r="X363" s="68">
        <v>25.609000000000002</v>
      </c>
      <c r="Y363" s="75">
        <v>88.984999999999999</v>
      </c>
      <c r="AA363" s="67">
        <v>7.84</v>
      </c>
      <c r="AB363" s="68">
        <v>7.42</v>
      </c>
      <c r="AC363" s="68">
        <v>7.01</v>
      </c>
      <c r="AD363" s="68">
        <v>7.8</v>
      </c>
      <c r="AE363" s="68">
        <v>7.87</v>
      </c>
      <c r="AF363" s="68">
        <v>7.32</v>
      </c>
      <c r="AG363" s="68">
        <v>0.47972049860525601</v>
      </c>
      <c r="AI363" s="69">
        <f ca="1">VLOOKUP($A363,'Y2020H2 Annual_Prices-Nominal'!$A$4:$AM$33,28,0)</f>
        <v>6.347500000000001</v>
      </c>
      <c r="AK363" s="70">
        <v>0</v>
      </c>
      <c r="AL363" s="71">
        <v>0</v>
      </c>
      <c r="AM363" s="72">
        <v>0</v>
      </c>
      <c r="AN363" s="73">
        <v>0</v>
      </c>
      <c r="AO363" s="74">
        <v>0</v>
      </c>
      <c r="AP363" s="75">
        <f ca="1">VLOOKUP($A363,'Y2020H2 Annual_Prices-Nominal'!$A$4:$AM$33,33,0)</f>
        <v>0</v>
      </c>
      <c r="AR363" s="67">
        <f t="shared" si="40"/>
        <v>7.5417789757412397</v>
      </c>
      <c r="AS363" s="68">
        <f t="shared" si="41"/>
        <v>7.4590163934426226</v>
      </c>
      <c r="AT363" s="68">
        <f t="shared" si="42"/>
        <v>7.5150273224043707</v>
      </c>
      <c r="AU363" s="68">
        <f t="shared" si="43"/>
        <v>7.2503176620076237</v>
      </c>
      <c r="AV363" s="68">
        <f t="shared" si="44"/>
        <v>7.313850063532402</v>
      </c>
      <c r="AW363" s="75">
        <f t="shared" si="45"/>
        <v>7.4294871794871797</v>
      </c>
      <c r="AY363" s="97">
        <v>322.69082794224357</v>
      </c>
      <c r="AZ363" s="75">
        <v>322.69082794224357</v>
      </c>
      <c r="BB363" s="69">
        <f ca="1">VLOOKUP($A363,'Y2020H2 Annual_Prices-Nominal'!$A$4:$AZ$33,41,0)</f>
        <v>8.3303972877971635</v>
      </c>
      <c r="BD363" s="76">
        <f>VLOOKUP($A363,GDP!$A$8:$D$42,3,0)</f>
        <v>2.449607399467351E-2</v>
      </c>
    </row>
  </sheetData>
  <mergeCells count="16">
    <mergeCell ref="AY1:AZ2"/>
    <mergeCell ref="BB1:BB3"/>
    <mergeCell ref="BD1:BD3"/>
    <mergeCell ref="AK1:AO1"/>
    <mergeCell ref="AP1:AP2"/>
    <mergeCell ref="AR1:AW1"/>
    <mergeCell ref="P1:Y1"/>
    <mergeCell ref="AA1:AG1"/>
    <mergeCell ref="AI1:AI3"/>
    <mergeCell ref="C2:D2"/>
    <mergeCell ref="E2:F2"/>
    <mergeCell ref="G2:H2"/>
    <mergeCell ref="I2:J2"/>
    <mergeCell ref="K2:L2"/>
    <mergeCell ref="M2:N2"/>
    <mergeCell ref="C1:N1"/>
  </mergeCells>
  <conditionalFormatting sqref="B4:F27 AY4:AZ363 AA4:AG363 P4:Y363 AR4:AT363 BD4:BD363 AI4:AI363 BB4:BB363 AK4:AP363 B28:N363 AU28:AW363">
    <cfRule type="expression" dxfId="7" priority="25" stopIfTrue="1">
      <formula>MOD(YEAR($B4),2)=1</formula>
    </cfRule>
    <cfRule type="expression" dxfId="6" priority="26" stopIfTrue="1">
      <formula>MOD(YEAR($B4),2)=0</formula>
    </cfRule>
  </conditionalFormatting>
  <conditionalFormatting sqref="G4:H27">
    <cfRule type="expression" dxfId="5" priority="21" stopIfTrue="1">
      <formula>MOD(YEAR($B4),2)=1</formula>
    </cfRule>
    <cfRule type="expression" dxfId="4" priority="22" stopIfTrue="1">
      <formula>MOD(YEAR($B4),2)=0</formula>
    </cfRule>
  </conditionalFormatting>
  <conditionalFormatting sqref="I4:N27">
    <cfRule type="expression" dxfId="3" priority="7" stopIfTrue="1">
      <formula>MOD(YEAR($B4),2)=1</formula>
    </cfRule>
    <cfRule type="expression" dxfId="2" priority="8" stopIfTrue="1">
      <formula>MOD(YEAR($B4),2)=0</formula>
    </cfRule>
  </conditionalFormatting>
  <conditionalFormatting sqref="AU4:AW27">
    <cfRule type="expression" dxfId="1" priority="3" stopIfTrue="1">
      <formula>MOD(YEAR($B4),2)=1</formula>
    </cfRule>
    <cfRule type="expression" dxfId="0" priority="4" stopIfTrue="1">
      <formula>MOD(YEAR($B4),2)=0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E363"/>
  <sheetViews>
    <sheetView zoomScale="85" workbookViewId="0">
      <pane xSplit="1" ySplit="3" topLeftCell="L4" activePane="bottomRight" state="frozen"/>
      <selection activeCell="I43" sqref="I43"/>
      <selection pane="topRight" activeCell="I43" sqref="I43"/>
      <selection pane="bottomLeft" activeCell="I43" sqref="I43"/>
      <selection pane="bottomRight" activeCell="Q4" sqref="Q4:AE363"/>
    </sheetView>
  </sheetViews>
  <sheetFormatPr defaultColWidth="9.140625" defaultRowHeight="12.75" x14ac:dyDescent="0.2"/>
  <cols>
    <col min="1" max="1" width="7.140625" style="90" bestFit="1" customWidth="1"/>
    <col min="2" max="31" width="19.28515625" style="90" customWidth="1"/>
    <col min="32" max="16384" width="9.140625" style="90"/>
  </cols>
  <sheetData>
    <row r="1" spans="1:31" s="78" customFormat="1" ht="13.5" thickBot="1" x14ac:dyDescent="0.25">
      <c r="A1" s="43"/>
      <c r="B1" s="102" t="s">
        <v>17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</row>
    <row r="2" spans="1:31" s="78" customFormat="1" x14ac:dyDescent="0.2">
      <c r="A2" s="43"/>
      <c r="B2" s="156" t="s">
        <v>74</v>
      </c>
      <c r="C2" s="156"/>
      <c r="D2" s="156"/>
      <c r="E2" s="156"/>
      <c r="F2" s="158"/>
      <c r="G2" s="159" t="s">
        <v>75</v>
      </c>
      <c r="H2" s="156"/>
      <c r="I2" s="156"/>
      <c r="J2" s="156"/>
      <c r="K2" s="158"/>
      <c r="L2" s="159" t="s">
        <v>76</v>
      </c>
      <c r="M2" s="156"/>
      <c r="N2" s="156"/>
      <c r="O2" s="156"/>
      <c r="P2" s="158"/>
      <c r="Q2" s="159" t="s">
        <v>91</v>
      </c>
      <c r="R2" s="156"/>
      <c r="S2" s="156"/>
      <c r="T2" s="156"/>
      <c r="U2" s="158"/>
      <c r="V2" s="159" t="s">
        <v>92</v>
      </c>
      <c r="W2" s="156"/>
      <c r="X2" s="156"/>
      <c r="Y2" s="156"/>
      <c r="Z2" s="158"/>
      <c r="AA2" s="156" t="s">
        <v>93</v>
      </c>
      <c r="AB2" s="156"/>
      <c r="AC2" s="156"/>
      <c r="AD2" s="156"/>
      <c r="AE2" s="157"/>
    </row>
    <row r="3" spans="1:31" s="78" customFormat="1" x14ac:dyDescent="0.2">
      <c r="A3" s="50" t="s">
        <v>68</v>
      </c>
      <c r="B3" s="79" t="s">
        <v>6</v>
      </c>
      <c r="C3" s="79" t="s">
        <v>77</v>
      </c>
      <c r="D3" s="79" t="s">
        <v>10</v>
      </c>
      <c r="E3" s="79" t="s">
        <v>12</v>
      </c>
      <c r="F3" s="80" t="s">
        <v>14</v>
      </c>
      <c r="G3" s="81" t="s">
        <v>6</v>
      </c>
      <c r="H3" s="79" t="s">
        <v>77</v>
      </c>
      <c r="I3" s="79" t="s">
        <v>10</v>
      </c>
      <c r="J3" s="79" t="s">
        <v>12</v>
      </c>
      <c r="K3" s="80" t="s">
        <v>14</v>
      </c>
      <c r="L3" s="81" t="s">
        <v>6</v>
      </c>
      <c r="M3" s="79" t="s">
        <v>77</v>
      </c>
      <c r="N3" s="79" t="s">
        <v>10</v>
      </c>
      <c r="O3" s="79" t="s">
        <v>12</v>
      </c>
      <c r="P3" s="80" t="s">
        <v>14</v>
      </c>
      <c r="Q3" s="81" t="s">
        <v>6</v>
      </c>
      <c r="R3" s="79" t="s">
        <v>77</v>
      </c>
      <c r="S3" s="79" t="s">
        <v>10</v>
      </c>
      <c r="T3" s="79" t="s">
        <v>12</v>
      </c>
      <c r="U3" s="80" t="s">
        <v>14</v>
      </c>
      <c r="V3" s="81" t="s">
        <v>6</v>
      </c>
      <c r="W3" s="79" t="s">
        <v>77</v>
      </c>
      <c r="X3" s="79" t="s">
        <v>10</v>
      </c>
      <c r="Y3" s="79" t="s">
        <v>12</v>
      </c>
      <c r="Z3" s="80" t="s">
        <v>14</v>
      </c>
      <c r="AA3" s="79" t="s">
        <v>6</v>
      </c>
      <c r="AB3" s="79" t="s">
        <v>77</v>
      </c>
      <c r="AC3" s="79" t="s">
        <v>10</v>
      </c>
      <c r="AD3" s="79" t="s">
        <v>12</v>
      </c>
      <c r="AE3" s="117" t="s">
        <v>14</v>
      </c>
    </row>
    <row r="4" spans="1:31" s="78" customFormat="1" x14ac:dyDescent="0.2">
      <c r="A4" s="82">
        <v>44197</v>
      </c>
      <c r="B4" s="83">
        <v>23.28</v>
      </c>
      <c r="C4" s="77">
        <v>23.89</v>
      </c>
      <c r="D4" s="77">
        <v>24.49</v>
      </c>
      <c r="E4" s="77">
        <v>23.32</v>
      </c>
      <c r="F4" s="84">
        <v>23.81</v>
      </c>
      <c r="G4" s="85">
        <v>17.940000000000001</v>
      </c>
      <c r="H4" s="77">
        <v>19.43</v>
      </c>
      <c r="I4" s="77">
        <v>20.55</v>
      </c>
      <c r="J4" s="77">
        <v>18.489999999999998</v>
      </c>
      <c r="K4" s="84">
        <v>19.190000000000001</v>
      </c>
      <c r="L4" s="85">
        <v>17.760000000000002</v>
      </c>
      <c r="M4" s="77">
        <v>19.27</v>
      </c>
      <c r="N4" s="77">
        <v>20.39</v>
      </c>
      <c r="O4" s="77">
        <v>18.309999999999999</v>
      </c>
      <c r="P4" s="84">
        <v>19.03</v>
      </c>
      <c r="Q4" s="85">
        <v>17.29</v>
      </c>
      <c r="R4" s="77">
        <v>19.5</v>
      </c>
      <c r="S4" s="77">
        <v>21.01</v>
      </c>
      <c r="T4" s="77">
        <v>17.86</v>
      </c>
      <c r="U4" s="84">
        <v>19.18</v>
      </c>
      <c r="V4" s="85">
        <v>17.29</v>
      </c>
      <c r="W4" s="77">
        <v>19.53</v>
      </c>
      <c r="X4" s="77">
        <v>21.05</v>
      </c>
      <c r="Y4" s="77">
        <v>17.86</v>
      </c>
      <c r="Z4" s="84">
        <v>19.2</v>
      </c>
      <c r="AA4" s="85">
        <v>16.55</v>
      </c>
      <c r="AB4" s="77">
        <v>18.739999999999998</v>
      </c>
      <c r="AC4" s="77">
        <v>20.23</v>
      </c>
      <c r="AD4" s="77">
        <v>17.12</v>
      </c>
      <c r="AE4" s="118">
        <v>18.420000000000002</v>
      </c>
    </row>
    <row r="5" spans="1:31" s="78" customFormat="1" x14ac:dyDescent="0.2">
      <c r="A5" s="82">
        <f>EDATE(A4,1)</f>
        <v>44228</v>
      </c>
      <c r="B5" s="83">
        <v>22.38</v>
      </c>
      <c r="C5" s="77">
        <v>22.93</v>
      </c>
      <c r="D5" s="77">
        <v>23.29</v>
      </c>
      <c r="E5" s="77">
        <v>22.17</v>
      </c>
      <c r="F5" s="84">
        <v>22.85</v>
      </c>
      <c r="G5" s="85">
        <v>17.63</v>
      </c>
      <c r="H5" s="77">
        <v>18.71</v>
      </c>
      <c r="I5" s="77">
        <v>19.55</v>
      </c>
      <c r="J5" s="77">
        <v>17.940000000000001</v>
      </c>
      <c r="K5" s="84">
        <v>18.55</v>
      </c>
      <c r="L5" s="85">
        <v>17.46</v>
      </c>
      <c r="M5" s="77">
        <v>18.59</v>
      </c>
      <c r="N5" s="77">
        <v>19.45</v>
      </c>
      <c r="O5" s="77">
        <v>17.760000000000002</v>
      </c>
      <c r="P5" s="84">
        <v>18.420000000000002</v>
      </c>
      <c r="Q5" s="85">
        <v>14.62</v>
      </c>
      <c r="R5" s="77">
        <v>17.43</v>
      </c>
      <c r="S5" s="77">
        <v>19.38</v>
      </c>
      <c r="T5" s="77">
        <v>15.58</v>
      </c>
      <c r="U5" s="84">
        <v>16.79</v>
      </c>
      <c r="V5" s="85">
        <v>14.62</v>
      </c>
      <c r="W5" s="77">
        <v>17.43</v>
      </c>
      <c r="X5" s="77">
        <v>19.38</v>
      </c>
      <c r="Y5" s="77">
        <v>15.58</v>
      </c>
      <c r="Z5" s="84">
        <v>16.79</v>
      </c>
      <c r="AA5" s="85">
        <v>13.91</v>
      </c>
      <c r="AB5" s="77">
        <v>16.7</v>
      </c>
      <c r="AC5" s="77">
        <v>18.63</v>
      </c>
      <c r="AD5" s="77">
        <v>14.86</v>
      </c>
      <c r="AE5" s="118">
        <v>16.059999999999999</v>
      </c>
    </row>
    <row r="6" spans="1:31" s="78" customFormat="1" x14ac:dyDescent="0.2">
      <c r="A6" s="82">
        <f t="shared" ref="A6:A69" si="0">EDATE(A5,1)</f>
        <v>44256</v>
      </c>
      <c r="B6" s="83">
        <v>19.82</v>
      </c>
      <c r="C6" s="77">
        <v>20.36</v>
      </c>
      <c r="D6" s="77">
        <v>20.84</v>
      </c>
      <c r="E6" s="77">
        <v>19.75</v>
      </c>
      <c r="F6" s="84">
        <v>20.25</v>
      </c>
      <c r="G6" s="85">
        <v>14.16</v>
      </c>
      <c r="H6" s="77">
        <v>16.420000000000002</v>
      </c>
      <c r="I6" s="77">
        <v>17.920000000000002</v>
      </c>
      <c r="J6" s="77">
        <v>14.63</v>
      </c>
      <c r="K6" s="84">
        <v>15.95</v>
      </c>
      <c r="L6" s="85">
        <v>14.03</v>
      </c>
      <c r="M6" s="77">
        <v>16.47</v>
      </c>
      <c r="N6" s="77">
        <v>18.04</v>
      </c>
      <c r="O6" s="77">
        <v>14.49</v>
      </c>
      <c r="P6" s="84">
        <v>15.97</v>
      </c>
      <c r="Q6" s="85">
        <v>11.72</v>
      </c>
      <c r="R6" s="77">
        <v>15.98</v>
      </c>
      <c r="S6" s="77">
        <v>18.079999999999998</v>
      </c>
      <c r="T6" s="77">
        <v>11.78</v>
      </c>
      <c r="U6" s="84">
        <v>15.22</v>
      </c>
      <c r="V6" s="85">
        <v>11.72</v>
      </c>
      <c r="W6" s="77">
        <v>16.07</v>
      </c>
      <c r="X6" s="77">
        <v>18.22</v>
      </c>
      <c r="Y6" s="77">
        <v>11.79</v>
      </c>
      <c r="Z6" s="84">
        <v>15.29</v>
      </c>
      <c r="AA6" s="85">
        <v>11.04</v>
      </c>
      <c r="AB6" s="77">
        <v>15.26</v>
      </c>
      <c r="AC6" s="77">
        <v>17.34</v>
      </c>
      <c r="AD6" s="77">
        <v>11.1</v>
      </c>
      <c r="AE6" s="118">
        <v>14.5</v>
      </c>
    </row>
    <row r="7" spans="1:31" s="78" customFormat="1" x14ac:dyDescent="0.2">
      <c r="A7" s="82">
        <f t="shared" si="0"/>
        <v>44287</v>
      </c>
      <c r="B7" s="83">
        <v>17.18</v>
      </c>
      <c r="C7" s="77">
        <v>17.8</v>
      </c>
      <c r="D7" s="77">
        <v>18.28</v>
      </c>
      <c r="E7" s="77">
        <v>17.2</v>
      </c>
      <c r="F7" s="84">
        <v>17.690000000000001</v>
      </c>
      <c r="G7" s="85">
        <v>12.91</v>
      </c>
      <c r="H7" s="77">
        <v>15.12</v>
      </c>
      <c r="I7" s="77">
        <v>16.38</v>
      </c>
      <c r="J7" s="77">
        <v>13.01</v>
      </c>
      <c r="K7" s="84">
        <v>14.81</v>
      </c>
      <c r="L7" s="85">
        <v>12.99</v>
      </c>
      <c r="M7" s="77">
        <v>15.26</v>
      </c>
      <c r="N7" s="77">
        <v>16.55</v>
      </c>
      <c r="O7" s="77">
        <v>13.09</v>
      </c>
      <c r="P7" s="84">
        <v>14.95</v>
      </c>
      <c r="Q7" s="85">
        <v>9.76</v>
      </c>
      <c r="R7" s="77">
        <v>13.84</v>
      </c>
      <c r="S7" s="77">
        <v>16.100000000000001</v>
      </c>
      <c r="T7" s="77">
        <v>9.91</v>
      </c>
      <c r="U7" s="84">
        <v>13.25</v>
      </c>
      <c r="V7" s="85">
        <v>9.83</v>
      </c>
      <c r="W7" s="77">
        <v>14.15</v>
      </c>
      <c r="X7" s="77">
        <v>16.52</v>
      </c>
      <c r="Y7" s="77">
        <v>9.98</v>
      </c>
      <c r="Z7" s="84">
        <v>13.53</v>
      </c>
      <c r="AA7" s="85">
        <v>9.1</v>
      </c>
      <c r="AB7" s="77">
        <v>13.14</v>
      </c>
      <c r="AC7" s="77">
        <v>15.38</v>
      </c>
      <c r="AD7" s="77">
        <v>9.25</v>
      </c>
      <c r="AE7" s="118">
        <v>12.56</v>
      </c>
    </row>
    <row r="8" spans="1:31" s="78" customFormat="1" x14ac:dyDescent="0.2">
      <c r="A8" s="82">
        <f t="shared" si="0"/>
        <v>44317</v>
      </c>
      <c r="B8" s="83">
        <v>16.13</v>
      </c>
      <c r="C8" s="77">
        <v>18.98</v>
      </c>
      <c r="D8" s="77">
        <v>20.49</v>
      </c>
      <c r="E8" s="77">
        <v>16.399999999999999</v>
      </c>
      <c r="F8" s="84">
        <v>18.59</v>
      </c>
      <c r="G8" s="85">
        <v>13.49</v>
      </c>
      <c r="H8" s="77">
        <v>16.72</v>
      </c>
      <c r="I8" s="77">
        <v>18.440000000000001</v>
      </c>
      <c r="J8" s="77">
        <v>13.78</v>
      </c>
      <c r="K8" s="84">
        <v>16.21</v>
      </c>
      <c r="L8" s="85">
        <v>13.54</v>
      </c>
      <c r="M8" s="77">
        <v>16.87</v>
      </c>
      <c r="N8" s="77">
        <v>18.63</v>
      </c>
      <c r="O8" s="77">
        <v>13.81</v>
      </c>
      <c r="P8" s="84">
        <v>16.34</v>
      </c>
      <c r="Q8" s="85">
        <v>12.38</v>
      </c>
      <c r="R8" s="77">
        <v>15.04</v>
      </c>
      <c r="S8" s="77">
        <v>16.440000000000001</v>
      </c>
      <c r="T8" s="77">
        <v>12.75</v>
      </c>
      <c r="U8" s="84">
        <v>14.54</v>
      </c>
      <c r="V8" s="85">
        <v>12.47</v>
      </c>
      <c r="W8" s="77">
        <v>15.14</v>
      </c>
      <c r="X8" s="77">
        <v>16.53</v>
      </c>
      <c r="Y8" s="77">
        <v>12.84</v>
      </c>
      <c r="Z8" s="84">
        <v>14.63</v>
      </c>
      <c r="AA8" s="85">
        <v>11.69</v>
      </c>
      <c r="AB8" s="77">
        <v>14.33</v>
      </c>
      <c r="AC8" s="77">
        <v>15.71</v>
      </c>
      <c r="AD8" s="77">
        <v>12.06</v>
      </c>
      <c r="AE8" s="118">
        <v>13.83</v>
      </c>
    </row>
    <row r="9" spans="1:31" s="78" customFormat="1" x14ac:dyDescent="0.2">
      <c r="A9" s="82">
        <f t="shared" si="0"/>
        <v>44348</v>
      </c>
      <c r="B9" s="83">
        <v>15.93</v>
      </c>
      <c r="C9" s="77">
        <v>21.36</v>
      </c>
      <c r="D9" s="77">
        <v>24.13</v>
      </c>
      <c r="E9" s="77">
        <v>16.37</v>
      </c>
      <c r="F9" s="84">
        <v>20.65</v>
      </c>
      <c r="G9" s="85">
        <v>13.98</v>
      </c>
      <c r="H9" s="77">
        <v>19.03</v>
      </c>
      <c r="I9" s="77">
        <v>21.67</v>
      </c>
      <c r="J9" s="77">
        <v>14.09</v>
      </c>
      <c r="K9" s="84">
        <v>18.3</v>
      </c>
      <c r="L9" s="85">
        <v>14.05</v>
      </c>
      <c r="M9" s="77">
        <v>19.18</v>
      </c>
      <c r="N9" s="77">
        <v>21.88</v>
      </c>
      <c r="O9" s="77">
        <v>14.18</v>
      </c>
      <c r="P9" s="84">
        <v>18.440000000000001</v>
      </c>
      <c r="Q9" s="85">
        <v>13.47</v>
      </c>
      <c r="R9" s="77">
        <v>16.350000000000001</v>
      </c>
      <c r="S9" s="77">
        <v>17.86</v>
      </c>
      <c r="T9" s="77">
        <v>13.43</v>
      </c>
      <c r="U9" s="84">
        <v>16</v>
      </c>
      <c r="V9" s="85">
        <v>13.47</v>
      </c>
      <c r="W9" s="77">
        <v>16.36</v>
      </c>
      <c r="X9" s="77">
        <v>17.86</v>
      </c>
      <c r="Y9" s="77">
        <v>13.43</v>
      </c>
      <c r="Z9" s="84">
        <v>16.010000000000002</v>
      </c>
      <c r="AA9" s="85">
        <v>12.77</v>
      </c>
      <c r="AB9" s="77">
        <v>15.63</v>
      </c>
      <c r="AC9" s="77">
        <v>17.12</v>
      </c>
      <c r="AD9" s="77">
        <v>12.73</v>
      </c>
      <c r="AE9" s="118">
        <v>15.28</v>
      </c>
    </row>
    <row r="10" spans="1:31" s="78" customFormat="1" x14ac:dyDescent="0.2">
      <c r="A10" s="82">
        <f t="shared" si="0"/>
        <v>44378</v>
      </c>
      <c r="B10" s="83">
        <v>17.239999999999998</v>
      </c>
      <c r="C10" s="77">
        <v>25.6</v>
      </c>
      <c r="D10" s="77">
        <v>29.94</v>
      </c>
      <c r="E10" s="77">
        <v>18.010000000000002</v>
      </c>
      <c r="F10" s="84">
        <v>24.55</v>
      </c>
      <c r="G10" s="85">
        <v>16.600000000000001</v>
      </c>
      <c r="H10" s="77">
        <v>25.36</v>
      </c>
      <c r="I10" s="77">
        <v>29.88</v>
      </c>
      <c r="J10" s="77">
        <v>16.72</v>
      </c>
      <c r="K10" s="84">
        <v>24.18</v>
      </c>
      <c r="L10" s="85">
        <v>16.690000000000001</v>
      </c>
      <c r="M10" s="77">
        <v>25.56</v>
      </c>
      <c r="N10" s="77">
        <v>30.12</v>
      </c>
      <c r="O10" s="77">
        <v>16.8</v>
      </c>
      <c r="P10" s="84">
        <v>24.36</v>
      </c>
      <c r="Q10" s="85">
        <v>14.8</v>
      </c>
      <c r="R10" s="77">
        <v>17.87</v>
      </c>
      <c r="S10" s="77">
        <v>19.600000000000001</v>
      </c>
      <c r="T10" s="77">
        <v>14.92</v>
      </c>
      <c r="U10" s="84">
        <v>17.5</v>
      </c>
      <c r="V10" s="85">
        <v>14.8</v>
      </c>
      <c r="W10" s="77">
        <v>17.829999999999998</v>
      </c>
      <c r="X10" s="77">
        <v>19.54</v>
      </c>
      <c r="Y10" s="77">
        <v>14.92</v>
      </c>
      <c r="Z10" s="84">
        <v>17.46</v>
      </c>
      <c r="AA10" s="85">
        <v>14.09</v>
      </c>
      <c r="AB10" s="77">
        <v>17.13</v>
      </c>
      <c r="AC10" s="77">
        <v>18.84</v>
      </c>
      <c r="AD10" s="77">
        <v>14.21</v>
      </c>
      <c r="AE10" s="118">
        <v>16.760000000000002</v>
      </c>
    </row>
    <row r="11" spans="1:31" s="78" customFormat="1" x14ac:dyDescent="0.2">
      <c r="A11" s="82">
        <f t="shared" si="0"/>
        <v>44409</v>
      </c>
      <c r="B11" s="83">
        <v>16.29</v>
      </c>
      <c r="C11" s="77">
        <v>22.13</v>
      </c>
      <c r="D11" s="77">
        <v>25.13</v>
      </c>
      <c r="E11" s="77">
        <v>17.010000000000002</v>
      </c>
      <c r="F11" s="84">
        <v>21.26</v>
      </c>
      <c r="G11" s="85">
        <v>15.71</v>
      </c>
      <c r="H11" s="77">
        <v>21.3</v>
      </c>
      <c r="I11" s="77">
        <v>24.22</v>
      </c>
      <c r="J11" s="77">
        <v>15.92</v>
      </c>
      <c r="K11" s="84">
        <v>20.420000000000002</v>
      </c>
      <c r="L11" s="85">
        <v>15.62</v>
      </c>
      <c r="M11" s="77">
        <v>21.24</v>
      </c>
      <c r="N11" s="77">
        <v>24.17</v>
      </c>
      <c r="O11" s="77">
        <v>15.83</v>
      </c>
      <c r="P11" s="84">
        <v>20.350000000000001</v>
      </c>
      <c r="Q11" s="85">
        <v>15.06</v>
      </c>
      <c r="R11" s="77">
        <v>17.579999999999998</v>
      </c>
      <c r="S11" s="77">
        <v>19.100000000000001</v>
      </c>
      <c r="T11" s="77">
        <v>15.21</v>
      </c>
      <c r="U11" s="84">
        <v>17.27</v>
      </c>
      <c r="V11" s="85">
        <v>15.08</v>
      </c>
      <c r="W11" s="77">
        <v>17.579999999999998</v>
      </c>
      <c r="X11" s="77">
        <v>19.100000000000001</v>
      </c>
      <c r="Y11" s="77">
        <v>15.23</v>
      </c>
      <c r="Z11" s="84">
        <v>17.28</v>
      </c>
      <c r="AA11" s="85">
        <v>14.34</v>
      </c>
      <c r="AB11" s="77">
        <v>16.84</v>
      </c>
      <c r="AC11" s="77">
        <v>18.350000000000001</v>
      </c>
      <c r="AD11" s="77">
        <v>14.49</v>
      </c>
      <c r="AE11" s="118">
        <v>16.53</v>
      </c>
    </row>
    <row r="12" spans="1:31" s="78" customFormat="1" x14ac:dyDescent="0.2">
      <c r="A12" s="82">
        <f t="shared" si="0"/>
        <v>44440</v>
      </c>
      <c r="B12" s="83">
        <v>15.19</v>
      </c>
      <c r="C12" s="77">
        <v>19.690000000000001</v>
      </c>
      <c r="D12" s="77">
        <v>21.98</v>
      </c>
      <c r="E12" s="77">
        <v>15.34</v>
      </c>
      <c r="F12" s="84">
        <v>19.100000000000001</v>
      </c>
      <c r="G12" s="85">
        <v>14.89</v>
      </c>
      <c r="H12" s="77">
        <v>19.079999999999998</v>
      </c>
      <c r="I12" s="77">
        <v>21.2</v>
      </c>
      <c r="J12" s="77">
        <v>14.86</v>
      </c>
      <c r="K12" s="84">
        <v>18.510000000000002</v>
      </c>
      <c r="L12" s="85">
        <v>14.78</v>
      </c>
      <c r="M12" s="77">
        <v>19.100000000000001</v>
      </c>
      <c r="N12" s="77">
        <v>21.29</v>
      </c>
      <c r="O12" s="77">
        <v>14.75</v>
      </c>
      <c r="P12" s="84">
        <v>18.52</v>
      </c>
      <c r="Q12" s="85">
        <v>14.84</v>
      </c>
      <c r="R12" s="77">
        <v>16.21</v>
      </c>
      <c r="S12" s="77">
        <v>17.170000000000002</v>
      </c>
      <c r="T12" s="77">
        <v>15.07</v>
      </c>
      <c r="U12" s="84">
        <v>16.03</v>
      </c>
      <c r="V12" s="85">
        <v>14.85</v>
      </c>
      <c r="W12" s="77">
        <v>16.23</v>
      </c>
      <c r="X12" s="77">
        <v>17.190000000000001</v>
      </c>
      <c r="Y12" s="77">
        <v>15.08</v>
      </c>
      <c r="Z12" s="84">
        <v>16.04</v>
      </c>
      <c r="AA12" s="85">
        <v>14.13</v>
      </c>
      <c r="AB12" s="77">
        <v>15.49</v>
      </c>
      <c r="AC12" s="77">
        <v>16.440000000000001</v>
      </c>
      <c r="AD12" s="77">
        <v>14.35</v>
      </c>
      <c r="AE12" s="118">
        <v>15.3</v>
      </c>
    </row>
    <row r="13" spans="1:31" s="78" customFormat="1" x14ac:dyDescent="0.2">
      <c r="A13" s="82">
        <f t="shared" si="0"/>
        <v>44470</v>
      </c>
      <c r="B13" s="83">
        <v>16.16</v>
      </c>
      <c r="C13" s="77">
        <v>17.63</v>
      </c>
      <c r="D13" s="77">
        <v>18.510000000000002</v>
      </c>
      <c r="E13" s="77">
        <v>16.27</v>
      </c>
      <c r="F13" s="84">
        <v>17.43</v>
      </c>
      <c r="G13" s="85">
        <v>13.52</v>
      </c>
      <c r="H13" s="77">
        <v>15.19</v>
      </c>
      <c r="I13" s="77">
        <v>16.47</v>
      </c>
      <c r="J13" s="77">
        <v>14.09</v>
      </c>
      <c r="K13" s="84">
        <v>14.96</v>
      </c>
      <c r="L13" s="85">
        <v>13.56</v>
      </c>
      <c r="M13" s="77">
        <v>15.3</v>
      </c>
      <c r="N13" s="77">
        <v>16.62</v>
      </c>
      <c r="O13" s="77">
        <v>14.14</v>
      </c>
      <c r="P13" s="84">
        <v>15.06</v>
      </c>
      <c r="Q13" s="85">
        <v>11.38</v>
      </c>
      <c r="R13" s="77">
        <v>15.09</v>
      </c>
      <c r="S13" s="77">
        <v>17.149999999999999</v>
      </c>
      <c r="T13" s="77">
        <v>11.64</v>
      </c>
      <c r="U13" s="84">
        <v>14.62</v>
      </c>
      <c r="V13" s="85">
        <v>11.38</v>
      </c>
      <c r="W13" s="77">
        <v>15.18</v>
      </c>
      <c r="X13" s="77">
        <v>17.28</v>
      </c>
      <c r="Y13" s="77">
        <v>11.64</v>
      </c>
      <c r="Z13" s="84">
        <v>14.69</v>
      </c>
      <c r="AA13" s="85">
        <v>10.7</v>
      </c>
      <c r="AB13" s="77">
        <v>14.38</v>
      </c>
      <c r="AC13" s="77">
        <v>16.420000000000002</v>
      </c>
      <c r="AD13" s="77">
        <v>10.97</v>
      </c>
      <c r="AE13" s="118">
        <v>13.91</v>
      </c>
    </row>
    <row r="14" spans="1:31" s="78" customFormat="1" x14ac:dyDescent="0.2">
      <c r="A14" s="82">
        <f t="shared" si="0"/>
        <v>44501</v>
      </c>
      <c r="B14" s="83">
        <v>19.63</v>
      </c>
      <c r="C14" s="77">
        <v>21.07</v>
      </c>
      <c r="D14" s="77">
        <v>22.05</v>
      </c>
      <c r="E14" s="77">
        <v>19.559999999999999</v>
      </c>
      <c r="F14" s="84">
        <v>20.78</v>
      </c>
      <c r="G14" s="85">
        <v>15.67</v>
      </c>
      <c r="H14" s="77">
        <v>17.71</v>
      </c>
      <c r="I14" s="77">
        <v>18.77</v>
      </c>
      <c r="J14" s="77">
        <v>15.89</v>
      </c>
      <c r="K14" s="84">
        <v>17.260000000000002</v>
      </c>
      <c r="L14" s="85">
        <v>15.56</v>
      </c>
      <c r="M14" s="77">
        <v>17.75</v>
      </c>
      <c r="N14" s="77">
        <v>18.91</v>
      </c>
      <c r="O14" s="77">
        <v>15.78</v>
      </c>
      <c r="P14" s="84">
        <v>17.28</v>
      </c>
      <c r="Q14" s="85">
        <v>14.99</v>
      </c>
      <c r="R14" s="77">
        <v>17.36</v>
      </c>
      <c r="S14" s="77">
        <v>18.55</v>
      </c>
      <c r="T14" s="77">
        <v>15.27</v>
      </c>
      <c r="U14" s="84">
        <v>16.809999999999999</v>
      </c>
      <c r="V14" s="85">
        <v>15.01</v>
      </c>
      <c r="W14" s="77">
        <v>17.57</v>
      </c>
      <c r="X14" s="77">
        <v>18.86</v>
      </c>
      <c r="Y14" s="77">
        <v>15.28</v>
      </c>
      <c r="Z14" s="84">
        <v>16.98</v>
      </c>
      <c r="AA14" s="85">
        <v>14.28</v>
      </c>
      <c r="AB14" s="77">
        <v>16.62</v>
      </c>
      <c r="AC14" s="77">
        <v>17.8</v>
      </c>
      <c r="AD14" s="77">
        <v>14.55</v>
      </c>
      <c r="AE14" s="118">
        <v>16.079999999999998</v>
      </c>
    </row>
    <row r="15" spans="1:31" s="78" customFormat="1" x14ac:dyDescent="0.2">
      <c r="A15" s="82">
        <f t="shared" si="0"/>
        <v>44531</v>
      </c>
      <c r="B15" s="83">
        <v>21.41</v>
      </c>
      <c r="C15" s="77">
        <v>22.4</v>
      </c>
      <c r="D15" s="77">
        <v>23.16</v>
      </c>
      <c r="E15" s="77">
        <v>21.63</v>
      </c>
      <c r="F15" s="84">
        <v>22.21</v>
      </c>
      <c r="G15" s="85">
        <v>17.48</v>
      </c>
      <c r="H15" s="77">
        <v>18.82</v>
      </c>
      <c r="I15" s="77">
        <v>19.809999999999999</v>
      </c>
      <c r="J15" s="77">
        <v>17.649999999999999</v>
      </c>
      <c r="K15" s="84">
        <v>18.690000000000001</v>
      </c>
      <c r="L15" s="85">
        <v>17.32</v>
      </c>
      <c r="M15" s="77">
        <v>18.809999999999999</v>
      </c>
      <c r="N15" s="77">
        <v>19.86</v>
      </c>
      <c r="O15" s="77">
        <v>17.48</v>
      </c>
      <c r="P15" s="84">
        <v>18.649999999999999</v>
      </c>
      <c r="Q15" s="85">
        <v>18.489999999999998</v>
      </c>
      <c r="R15" s="77">
        <v>19.38</v>
      </c>
      <c r="S15" s="77">
        <v>19.91</v>
      </c>
      <c r="T15" s="77">
        <v>18.57</v>
      </c>
      <c r="U15" s="84">
        <v>19.239999999999998</v>
      </c>
      <c r="V15" s="85">
        <v>18.5</v>
      </c>
      <c r="W15" s="77">
        <v>19.420000000000002</v>
      </c>
      <c r="X15" s="77">
        <v>19.96</v>
      </c>
      <c r="Y15" s="77">
        <v>18.57</v>
      </c>
      <c r="Z15" s="84">
        <v>19.29</v>
      </c>
      <c r="AA15" s="85">
        <v>17.75</v>
      </c>
      <c r="AB15" s="77">
        <v>18.63</v>
      </c>
      <c r="AC15" s="77">
        <v>19.14</v>
      </c>
      <c r="AD15" s="77">
        <v>17.82</v>
      </c>
      <c r="AE15" s="118">
        <v>18.489999999999998</v>
      </c>
    </row>
    <row r="16" spans="1:31" s="78" customFormat="1" x14ac:dyDescent="0.2">
      <c r="A16" s="86">
        <f t="shared" si="0"/>
        <v>44562</v>
      </c>
      <c r="B16" s="67">
        <v>24.25</v>
      </c>
      <c r="C16" s="68">
        <v>25.04</v>
      </c>
      <c r="D16" s="68">
        <v>25.76</v>
      </c>
      <c r="E16" s="68">
        <v>24.23</v>
      </c>
      <c r="F16" s="87">
        <v>24.91</v>
      </c>
      <c r="G16" s="88">
        <v>18.62</v>
      </c>
      <c r="H16" s="68">
        <v>20.07</v>
      </c>
      <c r="I16" s="68">
        <v>21.12</v>
      </c>
      <c r="J16" s="68">
        <v>19.13</v>
      </c>
      <c r="K16" s="87">
        <v>19.82</v>
      </c>
      <c r="L16" s="88">
        <v>18.43</v>
      </c>
      <c r="M16" s="68">
        <v>19.91</v>
      </c>
      <c r="N16" s="68">
        <v>20.97</v>
      </c>
      <c r="O16" s="68">
        <v>18.940000000000001</v>
      </c>
      <c r="P16" s="87">
        <v>19.649999999999999</v>
      </c>
      <c r="Q16" s="88">
        <v>19.440000000000001</v>
      </c>
      <c r="R16" s="68">
        <v>20.7</v>
      </c>
      <c r="S16" s="68">
        <v>21.41</v>
      </c>
      <c r="T16" s="68">
        <v>19.87</v>
      </c>
      <c r="U16" s="87">
        <v>20.38</v>
      </c>
      <c r="V16" s="88">
        <v>19.440000000000001</v>
      </c>
      <c r="W16" s="68">
        <v>20.7</v>
      </c>
      <c r="X16" s="68">
        <v>21.41</v>
      </c>
      <c r="Y16" s="68">
        <v>19.87</v>
      </c>
      <c r="Z16" s="87">
        <v>20.38</v>
      </c>
      <c r="AA16" s="88">
        <v>18.670000000000002</v>
      </c>
      <c r="AB16" s="68">
        <v>19.91</v>
      </c>
      <c r="AC16" s="68">
        <v>20.62</v>
      </c>
      <c r="AD16" s="68">
        <v>19.100000000000001</v>
      </c>
      <c r="AE16" s="75">
        <v>19.600000000000001</v>
      </c>
    </row>
    <row r="17" spans="1:31" s="78" customFormat="1" x14ac:dyDescent="0.2">
      <c r="A17" s="86">
        <f t="shared" si="0"/>
        <v>44593</v>
      </c>
      <c r="B17" s="67">
        <v>23.11</v>
      </c>
      <c r="C17" s="68">
        <v>23.67</v>
      </c>
      <c r="D17" s="68">
        <v>24.04</v>
      </c>
      <c r="E17" s="68">
        <v>22.87</v>
      </c>
      <c r="F17" s="87">
        <v>23.58</v>
      </c>
      <c r="G17" s="88">
        <v>17.61</v>
      </c>
      <c r="H17" s="68">
        <v>19.010000000000002</v>
      </c>
      <c r="I17" s="68">
        <v>20</v>
      </c>
      <c r="J17" s="68">
        <v>18.02</v>
      </c>
      <c r="K17" s="87">
        <v>18.75</v>
      </c>
      <c r="L17" s="88">
        <v>17.440000000000001</v>
      </c>
      <c r="M17" s="68">
        <v>18.91</v>
      </c>
      <c r="N17" s="68">
        <v>19.940000000000001</v>
      </c>
      <c r="O17" s="68">
        <v>17.84</v>
      </c>
      <c r="P17" s="87">
        <v>18.63</v>
      </c>
      <c r="Q17" s="88">
        <v>16.649999999999999</v>
      </c>
      <c r="R17" s="68">
        <v>19.21</v>
      </c>
      <c r="S17" s="68">
        <v>20.82</v>
      </c>
      <c r="T17" s="68">
        <v>17.55</v>
      </c>
      <c r="U17" s="87">
        <v>18.52</v>
      </c>
      <c r="V17" s="88">
        <v>16.649999999999999</v>
      </c>
      <c r="W17" s="68">
        <v>19.21</v>
      </c>
      <c r="X17" s="68">
        <v>20.82</v>
      </c>
      <c r="Y17" s="68">
        <v>17.55</v>
      </c>
      <c r="Z17" s="87">
        <v>18.52</v>
      </c>
      <c r="AA17" s="88">
        <v>15.91</v>
      </c>
      <c r="AB17" s="68">
        <v>18.440000000000001</v>
      </c>
      <c r="AC17" s="68">
        <v>20.04</v>
      </c>
      <c r="AD17" s="68">
        <v>16.8</v>
      </c>
      <c r="AE17" s="75">
        <v>17.760000000000002</v>
      </c>
    </row>
    <row r="18" spans="1:31" s="78" customFormat="1" x14ac:dyDescent="0.2">
      <c r="A18" s="86">
        <f t="shared" si="0"/>
        <v>44621</v>
      </c>
      <c r="B18" s="67">
        <v>20.34</v>
      </c>
      <c r="C18" s="68">
        <v>20.84</v>
      </c>
      <c r="D18" s="68">
        <v>21.33</v>
      </c>
      <c r="E18" s="68">
        <v>20.21</v>
      </c>
      <c r="F18" s="87">
        <v>20.74</v>
      </c>
      <c r="G18" s="88">
        <v>13.95</v>
      </c>
      <c r="H18" s="68">
        <v>16.36</v>
      </c>
      <c r="I18" s="68">
        <v>18.010000000000002</v>
      </c>
      <c r="J18" s="68">
        <v>14.45</v>
      </c>
      <c r="K18" s="87">
        <v>15.94</v>
      </c>
      <c r="L18" s="88">
        <v>13.82</v>
      </c>
      <c r="M18" s="68">
        <v>16.37</v>
      </c>
      <c r="N18" s="68">
        <v>18.079999999999998</v>
      </c>
      <c r="O18" s="68">
        <v>14.31</v>
      </c>
      <c r="P18" s="87">
        <v>15.93</v>
      </c>
      <c r="Q18" s="88">
        <v>12.6</v>
      </c>
      <c r="R18" s="68">
        <v>17.28</v>
      </c>
      <c r="S18" s="68">
        <v>19.29</v>
      </c>
      <c r="T18" s="68">
        <v>12.22</v>
      </c>
      <c r="U18" s="87">
        <v>16.68</v>
      </c>
      <c r="V18" s="88">
        <v>12.6</v>
      </c>
      <c r="W18" s="68">
        <v>17.309999999999999</v>
      </c>
      <c r="X18" s="68">
        <v>19.34</v>
      </c>
      <c r="Y18" s="68">
        <v>12.22</v>
      </c>
      <c r="Z18" s="87">
        <v>16.71</v>
      </c>
      <c r="AA18" s="88">
        <v>11.9</v>
      </c>
      <c r="AB18" s="68">
        <v>16.53</v>
      </c>
      <c r="AC18" s="68">
        <v>18.52</v>
      </c>
      <c r="AD18" s="68">
        <v>11.52</v>
      </c>
      <c r="AE18" s="75">
        <v>15.93</v>
      </c>
    </row>
    <row r="19" spans="1:31" s="78" customFormat="1" x14ac:dyDescent="0.2">
      <c r="A19" s="86">
        <f t="shared" si="0"/>
        <v>44652</v>
      </c>
      <c r="B19" s="67">
        <v>17.84</v>
      </c>
      <c r="C19" s="68">
        <v>18.48</v>
      </c>
      <c r="D19" s="68">
        <v>18.97</v>
      </c>
      <c r="E19" s="68">
        <v>17.84</v>
      </c>
      <c r="F19" s="87">
        <v>18.37</v>
      </c>
      <c r="G19" s="88">
        <v>12.97</v>
      </c>
      <c r="H19" s="68">
        <v>15.26</v>
      </c>
      <c r="I19" s="68">
        <v>16.62</v>
      </c>
      <c r="J19" s="68">
        <v>13.16</v>
      </c>
      <c r="K19" s="87">
        <v>14.97</v>
      </c>
      <c r="L19" s="88">
        <v>12.96</v>
      </c>
      <c r="M19" s="68">
        <v>15.35</v>
      </c>
      <c r="N19" s="68">
        <v>16.78</v>
      </c>
      <c r="O19" s="68">
        <v>13.16</v>
      </c>
      <c r="P19" s="87">
        <v>15.05</v>
      </c>
      <c r="Q19" s="88">
        <v>10.39</v>
      </c>
      <c r="R19" s="68">
        <v>14.41</v>
      </c>
      <c r="S19" s="68">
        <v>16.5</v>
      </c>
      <c r="T19" s="68">
        <v>10.47</v>
      </c>
      <c r="U19" s="87">
        <v>13.87</v>
      </c>
      <c r="V19" s="88">
        <v>10.41</v>
      </c>
      <c r="W19" s="68">
        <v>14.61</v>
      </c>
      <c r="X19" s="68">
        <v>16.77</v>
      </c>
      <c r="Y19" s="68">
        <v>10.47</v>
      </c>
      <c r="Z19" s="87">
        <v>14.04</v>
      </c>
      <c r="AA19" s="88">
        <v>9.7100000000000009</v>
      </c>
      <c r="AB19" s="68">
        <v>13.69</v>
      </c>
      <c r="AC19" s="68">
        <v>15.76</v>
      </c>
      <c r="AD19" s="68">
        <v>9.7899999999999991</v>
      </c>
      <c r="AE19" s="75">
        <v>13.15</v>
      </c>
    </row>
    <row r="20" spans="1:31" s="78" customFormat="1" x14ac:dyDescent="0.2">
      <c r="A20" s="86">
        <f t="shared" si="0"/>
        <v>44682</v>
      </c>
      <c r="B20" s="67">
        <v>16.63</v>
      </c>
      <c r="C20" s="68">
        <v>19.54</v>
      </c>
      <c r="D20" s="68">
        <v>21.08</v>
      </c>
      <c r="E20" s="68">
        <v>16.95</v>
      </c>
      <c r="F20" s="87">
        <v>19.13</v>
      </c>
      <c r="G20" s="88">
        <v>14.1</v>
      </c>
      <c r="H20" s="68">
        <v>17.2</v>
      </c>
      <c r="I20" s="68">
        <v>18.88</v>
      </c>
      <c r="J20" s="68">
        <v>14.32</v>
      </c>
      <c r="K20" s="87">
        <v>16.690000000000001</v>
      </c>
      <c r="L20" s="88">
        <v>14.17</v>
      </c>
      <c r="M20" s="68">
        <v>17.34</v>
      </c>
      <c r="N20" s="68">
        <v>19.05</v>
      </c>
      <c r="O20" s="68">
        <v>14.4</v>
      </c>
      <c r="P20" s="87">
        <v>16.82</v>
      </c>
      <c r="Q20" s="88">
        <v>12.57</v>
      </c>
      <c r="R20" s="68">
        <v>15.2</v>
      </c>
      <c r="S20" s="68">
        <v>16.86</v>
      </c>
      <c r="T20" s="68">
        <v>12.97</v>
      </c>
      <c r="U20" s="87">
        <v>14.79</v>
      </c>
      <c r="V20" s="88">
        <v>12.61</v>
      </c>
      <c r="W20" s="68">
        <v>15.26</v>
      </c>
      <c r="X20" s="68">
        <v>16.93</v>
      </c>
      <c r="Y20" s="68">
        <v>13</v>
      </c>
      <c r="Z20" s="87">
        <v>14.85</v>
      </c>
      <c r="AA20" s="88">
        <v>11.87</v>
      </c>
      <c r="AB20" s="68">
        <v>14.47</v>
      </c>
      <c r="AC20" s="68">
        <v>16.11</v>
      </c>
      <c r="AD20" s="68">
        <v>12.26</v>
      </c>
      <c r="AE20" s="75">
        <v>14.06</v>
      </c>
    </row>
    <row r="21" spans="1:31" s="78" customFormat="1" x14ac:dyDescent="0.2">
      <c r="A21" s="86">
        <f t="shared" si="0"/>
        <v>44713</v>
      </c>
      <c r="B21" s="67">
        <v>16.41</v>
      </c>
      <c r="C21" s="68">
        <v>22.37</v>
      </c>
      <c r="D21" s="68">
        <v>25.41</v>
      </c>
      <c r="E21" s="68">
        <v>17</v>
      </c>
      <c r="F21" s="87">
        <v>21.62</v>
      </c>
      <c r="G21" s="88">
        <v>14.5</v>
      </c>
      <c r="H21" s="68">
        <v>20</v>
      </c>
      <c r="I21" s="68">
        <v>22.86</v>
      </c>
      <c r="J21" s="68">
        <v>14.63</v>
      </c>
      <c r="K21" s="87">
        <v>19.2</v>
      </c>
      <c r="L21" s="88">
        <v>14.59</v>
      </c>
      <c r="M21" s="68">
        <v>20.18</v>
      </c>
      <c r="N21" s="68">
        <v>23.08</v>
      </c>
      <c r="O21" s="68">
        <v>14.71</v>
      </c>
      <c r="P21" s="87">
        <v>19.36</v>
      </c>
      <c r="Q21" s="88">
        <v>14.47</v>
      </c>
      <c r="R21" s="68">
        <v>17.170000000000002</v>
      </c>
      <c r="S21" s="68">
        <v>18.420000000000002</v>
      </c>
      <c r="T21" s="68">
        <v>14.43</v>
      </c>
      <c r="U21" s="87">
        <v>16.75</v>
      </c>
      <c r="V21" s="88">
        <v>14.47</v>
      </c>
      <c r="W21" s="68">
        <v>17.170000000000002</v>
      </c>
      <c r="X21" s="68">
        <v>18.420000000000002</v>
      </c>
      <c r="Y21" s="68">
        <v>14.43</v>
      </c>
      <c r="Z21" s="87">
        <v>16.75</v>
      </c>
      <c r="AA21" s="88">
        <v>13.74</v>
      </c>
      <c r="AB21" s="68">
        <v>16.43</v>
      </c>
      <c r="AC21" s="68">
        <v>17.66</v>
      </c>
      <c r="AD21" s="68">
        <v>13.71</v>
      </c>
      <c r="AE21" s="75">
        <v>16</v>
      </c>
    </row>
    <row r="22" spans="1:31" s="78" customFormat="1" x14ac:dyDescent="0.2">
      <c r="A22" s="86">
        <f t="shared" si="0"/>
        <v>44743</v>
      </c>
      <c r="B22" s="67">
        <v>17.71</v>
      </c>
      <c r="C22" s="68">
        <v>26.6</v>
      </c>
      <c r="D22" s="68">
        <v>31.22</v>
      </c>
      <c r="E22" s="68">
        <v>18.559999999999999</v>
      </c>
      <c r="F22" s="87">
        <v>25.58</v>
      </c>
      <c r="G22" s="88">
        <v>17.25</v>
      </c>
      <c r="H22" s="68">
        <v>26.75</v>
      </c>
      <c r="I22" s="68">
        <v>31.64</v>
      </c>
      <c r="J22" s="68">
        <v>17.41</v>
      </c>
      <c r="K22" s="87">
        <v>25.57</v>
      </c>
      <c r="L22" s="88">
        <v>17.329999999999998</v>
      </c>
      <c r="M22" s="68">
        <v>26.93</v>
      </c>
      <c r="N22" s="68">
        <v>31.87</v>
      </c>
      <c r="O22" s="68">
        <v>17.489999999999998</v>
      </c>
      <c r="P22" s="87">
        <v>25.74</v>
      </c>
      <c r="Q22" s="88">
        <v>16.43</v>
      </c>
      <c r="R22" s="68">
        <v>19.05</v>
      </c>
      <c r="S22" s="68">
        <v>20.49</v>
      </c>
      <c r="T22" s="68">
        <v>16.489999999999998</v>
      </c>
      <c r="U22" s="87">
        <v>18.77</v>
      </c>
      <c r="V22" s="88">
        <v>16.43</v>
      </c>
      <c r="W22" s="68">
        <v>18.989999999999998</v>
      </c>
      <c r="X22" s="68">
        <v>20.38</v>
      </c>
      <c r="Y22" s="68">
        <v>16.489999999999998</v>
      </c>
      <c r="Z22" s="87">
        <v>18.71</v>
      </c>
      <c r="AA22" s="88">
        <v>15.69</v>
      </c>
      <c r="AB22" s="68">
        <v>18.29</v>
      </c>
      <c r="AC22" s="68">
        <v>19.7</v>
      </c>
      <c r="AD22" s="68">
        <v>15.74</v>
      </c>
      <c r="AE22" s="75">
        <v>18.010000000000002</v>
      </c>
    </row>
    <row r="23" spans="1:31" s="78" customFormat="1" x14ac:dyDescent="0.2">
      <c r="A23" s="86">
        <f t="shared" si="0"/>
        <v>44774</v>
      </c>
      <c r="B23" s="67">
        <v>16.79</v>
      </c>
      <c r="C23" s="68">
        <v>22.16</v>
      </c>
      <c r="D23" s="68">
        <v>25.03</v>
      </c>
      <c r="E23" s="68">
        <v>17.47</v>
      </c>
      <c r="F23" s="87">
        <v>21.33</v>
      </c>
      <c r="G23" s="88">
        <v>16.25</v>
      </c>
      <c r="H23" s="68">
        <v>21.35</v>
      </c>
      <c r="I23" s="68">
        <v>24.1</v>
      </c>
      <c r="J23" s="68">
        <v>16.46</v>
      </c>
      <c r="K23" s="87">
        <v>20.49</v>
      </c>
      <c r="L23" s="88">
        <v>16.14</v>
      </c>
      <c r="M23" s="68">
        <v>21.27</v>
      </c>
      <c r="N23" s="68">
        <v>24.02</v>
      </c>
      <c r="O23" s="68">
        <v>16.34</v>
      </c>
      <c r="P23" s="87">
        <v>20.399999999999999</v>
      </c>
      <c r="Q23" s="88">
        <v>16.77</v>
      </c>
      <c r="R23" s="68">
        <v>19.05</v>
      </c>
      <c r="S23" s="68">
        <v>20.29</v>
      </c>
      <c r="T23" s="68">
        <v>16.8</v>
      </c>
      <c r="U23" s="87">
        <v>18.72</v>
      </c>
      <c r="V23" s="88">
        <v>16.79</v>
      </c>
      <c r="W23" s="68">
        <v>19.059999999999999</v>
      </c>
      <c r="X23" s="68">
        <v>20.29</v>
      </c>
      <c r="Y23" s="68">
        <v>16.8</v>
      </c>
      <c r="Z23" s="87">
        <v>18.73</v>
      </c>
      <c r="AA23" s="88">
        <v>16.03</v>
      </c>
      <c r="AB23" s="68">
        <v>18.29</v>
      </c>
      <c r="AC23" s="68">
        <v>19.510000000000002</v>
      </c>
      <c r="AD23" s="68">
        <v>16.05</v>
      </c>
      <c r="AE23" s="75">
        <v>17.95</v>
      </c>
    </row>
    <row r="24" spans="1:31" s="78" customFormat="1" x14ac:dyDescent="0.2">
      <c r="A24" s="86">
        <f t="shared" si="0"/>
        <v>44805</v>
      </c>
      <c r="B24" s="67">
        <v>15.76</v>
      </c>
      <c r="C24" s="68">
        <v>20.309999999999999</v>
      </c>
      <c r="D24" s="68">
        <v>22.64</v>
      </c>
      <c r="E24" s="68">
        <v>15.96</v>
      </c>
      <c r="F24" s="87">
        <v>19.670000000000002</v>
      </c>
      <c r="G24" s="88">
        <v>15.56</v>
      </c>
      <c r="H24" s="68">
        <v>19.59</v>
      </c>
      <c r="I24" s="68">
        <v>21.63</v>
      </c>
      <c r="J24" s="68">
        <v>15.59</v>
      </c>
      <c r="K24" s="87">
        <v>18.989999999999998</v>
      </c>
      <c r="L24" s="88">
        <v>15.45</v>
      </c>
      <c r="M24" s="68">
        <v>19.61</v>
      </c>
      <c r="N24" s="68">
        <v>21.72</v>
      </c>
      <c r="O24" s="68">
        <v>15.47</v>
      </c>
      <c r="P24" s="87">
        <v>18.989999999999998</v>
      </c>
      <c r="Q24" s="88">
        <v>15.49</v>
      </c>
      <c r="R24" s="68">
        <v>16.88</v>
      </c>
      <c r="S24" s="68">
        <v>17.739999999999998</v>
      </c>
      <c r="T24" s="68">
        <v>15.62</v>
      </c>
      <c r="U24" s="87">
        <v>16.68</v>
      </c>
      <c r="V24" s="88">
        <v>15.5</v>
      </c>
      <c r="W24" s="68">
        <v>16.89</v>
      </c>
      <c r="X24" s="68">
        <v>17.75</v>
      </c>
      <c r="Y24" s="68">
        <v>15.63</v>
      </c>
      <c r="Z24" s="87">
        <v>16.690000000000001</v>
      </c>
      <c r="AA24" s="88">
        <v>14.76</v>
      </c>
      <c r="AB24" s="68">
        <v>16.14</v>
      </c>
      <c r="AC24" s="68">
        <v>16.98</v>
      </c>
      <c r="AD24" s="68">
        <v>14.89</v>
      </c>
      <c r="AE24" s="75">
        <v>15.94</v>
      </c>
    </row>
    <row r="25" spans="1:31" s="78" customFormat="1" x14ac:dyDescent="0.2">
      <c r="A25" s="86">
        <f t="shared" si="0"/>
        <v>44835</v>
      </c>
      <c r="B25" s="67">
        <v>16.63</v>
      </c>
      <c r="C25" s="68">
        <v>17.97</v>
      </c>
      <c r="D25" s="68">
        <v>18.77</v>
      </c>
      <c r="E25" s="68">
        <v>16.71</v>
      </c>
      <c r="F25" s="87">
        <v>17.760000000000002</v>
      </c>
      <c r="G25" s="88">
        <v>14.43</v>
      </c>
      <c r="H25" s="68">
        <v>15.97</v>
      </c>
      <c r="I25" s="68">
        <v>17.100000000000001</v>
      </c>
      <c r="J25" s="68">
        <v>14.95</v>
      </c>
      <c r="K25" s="87">
        <v>15.72</v>
      </c>
      <c r="L25" s="88">
        <v>14.45</v>
      </c>
      <c r="M25" s="68">
        <v>16.09</v>
      </c>
      <c r="N25" s="68">
        <v>17.25</v>
      </c>
      <c r="O25" s="68">
        <v>14.95</v>
      </c>
      <c r="P25" s="87">
        <v>15.83</v>
      </c>
      <c r="Q25" s="88">
        <v>11.74</v>
      </c>
      <c r="R25" s="68">
        <v>15.45</v>
      </c>
      <c r="S25" s="68">
        <v>17.52</v>
      </c>
      <c r="T25" s="68">
        <v>12.26</v>
      </c>
      <c r="U25" s="87">
        <v>14.83</v>
      </c>
      <c r="V25" s="88">
        <v>11.74</v>
      </c>
      <c r="W25" s="68">
        <v>15.53</v>
      </c>
      <c r="X25" s="68">
        <v>17.649999999999999</v>
      </c>
      <c r="Y25" s="68">
        <v>12.26</v>
      </c>
      <c r="Z25" s="87">
        <v>14.9</v>
      </c>
      <c r="AA25" s="88">
        <v>11.05</v>
      </c>
      <c r="AB25" s="68">
        <v>14.72</v>
      </c>
      <c r="AC25" s="68">
        <v>16.77</v>
      </c>
      <c r="AD25" s="68">
        <v>11.56</v>
      </c>
      <c r="AE25" s="75">
        <v>14.1</v>
      </c>
    </row>
    <row r="26" spans="1:31" s="78" customFormat="1" x14ac:dyDescent="0.2">
      <c r="A26" s="86">
        <f t="shared" si="0"/>
        <v>44866</v>
      </c>
      <c r="B26" s="67">
        <v>20.100000000000001</v>
      </c>
      <c r="C26" s="68">
        <v>21.65</v>
      </c>
      <c r="D26" s="68">
        <v>22.69</v>
      </c>
      <c r="E26" s="68">
        <v>19.97</v>
      </c>
      <c r="F26" s="87">
        <v>21.38</v>
      </c>
      <c r="G26" s="88">
        <v>16.82</v>
      </c>
      <c r="H26" s="68">
        <v>18.62</v>
      </c>
      <c r="I26" s="68">
        <v>19.600000000000001</v>
      </c>
      <c r="J26" s="68">
        <v>16.93</v>
      </c>
      <c r="K26" s="87">
        <v>18.329999999999998</v>
      </c>
      <c r="L26" s="88">
        <v>16.95</v>
      </c>
      <c r="M26" s="68">
        <v>18.79</v>
      </c>
      <c r="N26" s="68">
        <v>19.79</v>
      </c>
      <c r="O26" s="68">
        <v>17.07</v>
      </c>
      <c r="P26" s="87">
        <v>18.5</v>
      </c>
      <c r="Q26" s="88">
        <v>15.8</v>
      </c>
      <c r="R26" s="68">
        <v>17.989999999999998</v>
      </c>
      <c r="S26" s="68">
        <v>19.18</v>
      </c>
      <c r="T26" s="68">
        <v>16.05</v>
      </c>
      <c r="U26" s="87">
        <v>17.57</v>
      </c>
      <c r="V26" s="88">
        <v>15.8</v>
      </c>
      <c r="W26" s="68">
        <v>18.04</v>
      </c>
      <c r="X26" s="68">
        <v>19.25</v>
      </c>
      <c r="Y26" s="68">
        <v>16.05</v>
      </c>
      <c r="Z26" s="87">
        <v>17.61</v>
      </c>
      <c r="AA26" s="88">
        <v>15.06</v>
      </c>
      <c r="AB26" s="68">
        <v>17.239999999999998</v>
      </c>
      <c r="AC26" s="68">
        <v>18.420000000000002</v>
      </c>
      <c r="AD26" s="68">
        <v>15.31</v>
      </c>
      <c r="AE26" s="75">
        <v>16.82</v>
      </c>
    </row>
    <row r="27" spans="1:31" s="78" customFormat="1" x14ac:dyDescent="0.2">
      <c r="A27" s="86">
        <f t="shared" si="0"/>
        <v>44896</v>
      </c>
      <c r="B27" s="67">
        <v>22.04</v>
      </c>
      <c r="C27" s="68">
        <v>23.12</v>
      </c>
      <c r="D27" s="68">
        <v>23.91</v>
      </c>
      <c r="E27" s="68">
        <v>22.27</v>
      </c>
      <c r="F27" s="87">
        <v>22.93</v>
      </c>
      <c r="G27" s="88">
        <v>17.989999999999998</v>
      </c>
      <c r="H27" s="68">
        <v>19.260000000000002</v>
      </c>
      <c r="I27" s="68">
        <v>20.239999999999998</v>
      </c>
      <c r="J27" s="68">
        <v>18.23</v>
      </c>
      <c r="K27" s="87">
        <v>19.149999999999999</v>
      </c>
      <c r="L27" s="88">
        <v>17.84</v>
      </c>
      <c r="M27" s="68">
        <v>19.3</v>
      </c>
      <c r="N27" s="68">
        <v>20.36</v>
      </c>
      <c r="O27" s="68">
        <v>18.07</v>
      </c>
      <c r="P27" s="87">
        <v>19.16</v>
      </c>
      <c r="Q27" s="88">
        <v>19.11</v>
      </c>
      <c r="R27" s="68">
        <v>20.079999999999998</v>
      </c>
      <c r="S27" s="68">
        <v>20.5</v>
      </c>
      <c r="T27" s="68">
        <v>19.07</v>
      </c>
      <c r="U27" s="87">
        <v>19.93</v>
      </c>
      <c r="V27" s="88">
        <v>19.12</v>
      </c>
      <c r="W27" s="68">
        <v>20.09</v>
      </c>
      <c r="X27" s="68">
        <v>20.51</v>
      </c>
      <c r="Y27" s="68">
        <v>19.07</v>
      </c>
      <c r="Z27" s="87">
        <v>19.95</v>
      </c>
      <c r="AA27" s="88">
        <v>18.350000000000001</v>
      </c>
      <c r="AB27" s="68">
        <v>19.3</v>
      </c>
      <c r="AC27" s="68">
        <v>19.72</v>
      </c>
      <c r="AD27" s="68">
        <v>18.309999999999999</v>
      </c>
      <c r="AE27" s="75">
        <v>19.16</v>
      </c>
    </row>
    <row r="28" spans="1:31" s="78" customFormat="1" x14ac:dyDescent="0.2">
      <c r="A28" s="82">
        <f t="shared" si="0"/>
        <v>44927</v>
      </c>
      <c r="B28" s="83">
        <v>24.93</v>
      </c>
      <c r="C28" s="77">
        <v>25.71</v>
      </c>
      <c r="D28" s="77">
        <v>26.39</v>
      </c>
      <c r="E28" s="77">
        <v>24.81</v>
      </c>
      <c r="F28" s="84">
        <v>25.54</v>
      </c>
      <c r="G28" s="85">
        <v>19.329999999999998</v>
      </c>
      <c r="H28" s="77">
        <v>20.84</v>
      </c>
      <c r="I28" s="77">
        <v>21.92</v>
      </c>
      <c r="J28" s="77">
        <v>19.77</v>
      </c>
      <c r="K28" s="84">
        <v>20.55</v>
      </c>
      <c r="L28" s="85">
        <v>19.13</v>
      </c>
      <c r="M28" s="77">
        <v>20.68</v>
      </c>
      <c r="N28" s="77">
        <v>21.77</v>
      </c>
      <c r="O28" s="77">
        <v>19.57</v>
      </c>
      <c r="P28" s="84">
        <v>20.39</v>
      </c>
      <c r="Q28" s="85">
        <v>20.66</v>
      </c>
      <c r="R28" s="77">
        <v>21.67</v>
      </c>
      <c r="S28" s="77">
        <v>22.23</v>
      </c>
      <c r="T28" s="77">
        <v>21.13</v>
      </c>
      <c r="U28" s="84">
        <v>21.3</v>
      </c>
      <c r="V28" s="85">
        <v>20.66</v>
      </c>
      <c r="W28" s="77">
        <v>21.67</v>
      </c>
      <c r="X28" s="77">
        <v>22.23</v>
      </c>
      <c r="Y28" s="77">
        <v>21.13</v>
      </c>
      <c r="Z28" s="84">
        <v>21.3</v>
      </c>
      <c r="AA28" s="85">
        <v>19.87</v>
      </c>
      <c r="AB28" s="77">
        <v>20.86</v>
      </c>
      <c r="AC28" s="77">
        <v>21.41</v>
      </c>
      <c r="AD28" s="77">
        <v>20.329999999999998</v>
      </c>
      <c r="AE28" s="118">
        <v>20.49</v>
      </c>
    </row>
    <row r="29" spans="1:31" s="78" customFormat="1" x14ac:dyDescent="0.2">
      <c r="A29" s="82">
        <f t="shared" si="0"/>
        <v>44958</v>
      </c>
      <c r="B29" s="83">
        <v>23.68</v>
      </c>
      <c r="C29" s="77">
        <v>24.36</v>
      </c>
      <c r="D29" s="77">
        <v>24.78</v>
      </c>
      <c r="E29" s="77">
        <v>23.42</v>
      </c>
      <c r="F29" s="84">
        <v>24.28</v>
      </c>
      <c r="G29" s="85">
        <v>18.62</v>
      </c>
      <c r="H29" s="77">
        <v>19.920000000000002</v>
      </c>
      <c r="I29" s="77">
        <v>20.78</v>
      </c>
      <c r="J29" s="77">
        <v>18.97</v>
      </c>
      <c r="K29" s="84">
        <v>19.66</v>
      </c>
      <c r="L29" s="85">
        <v>18.440000000000001</v>
      </c>
      <c r="M29" s="77">
        <v>19.78</v>
      </c>
      <c r="N29" s="77">
        <v>20.66</v>
      </c>
      <c r="O29" s="77">
        <v>18.78</v>
      </c>
      <c r="P29" s="84">
        <v>19.510000000000002</v>
      </c>
      <c r="Q29" s="85">
        <v>18.18</v>
      </c>
      <c r="R29" s="77">
        <v>20.18</v>
      </c>
      <c r="S29" s="77">
        <v>21.58</v>
      </c>
      <c r="T29" s="77">
        <v>19.059999999999999</v>
      </c>
      <c r="U29" s="84">
        <v>19.61</v>
      </c>
      <c r="V29" s="85">
        <v>18.18</v>
      </c>
      <c r="W29" s="77">
        <v>20.18</v>
      </c>
      <c r="X29" s="77">
        <v>21.58</v>
      </c>
      <c r="Y29" s="77">
        <v>19.059999999999999</v>
      </c>
      <c r="Z29" s="84">
        <v>19.61</v>
      </c>
      <c r="AA29" s="85">
        <v>17.399999999999999</v>
      </c>
      <c r="AB29" s="77">
        <v>19.39</v>
      </c>
      <c r="AC29" s="77">
        <v>20.77</v>
      </c>
      <c r="AD29" s="77">
        <v>18.28</v>
      </c>
      <c r="AE29" s="118">
        <v>18.829999999999998</v>
      </c>
    </row>
    <row r="30" spans="1:31" s="78" customFormat="1" x14ac:dyDescent="0.2">
      <c r="A30" s="82">
        <f t="shared" si="0"/>
        <v>44986</v>
      </c>
      <c r="B30" s="83">
        <v>21.08</v>
      </c>
      <c r="C30" s="77">
        <v>21.73</v>
      </c>
      <c r="D30" s="77">
        <v>22.28</v>
      </c>
      <c r="E30" s="77">
        <v>20.95</v>
      </c>
      <c r="F30" s="84">
        <v>21.6</v>
      </c>
      <c r="G30" s="85">
        <v>14.93</v>
      </c>
      <c r="H30" s="77">
        <v>17.2</v>
      </c>
      <c r="I30" s="77">
        <v>18.690000000000001</v>
      </c>
      <c r="J30" s="77">
        <v>15.31</v>
      </c>
      <c r="K30" s="84">
        <v>16.809999999999999</v>
      </c>
      <c r="L30" s="85">
        <v>14.78</v>
      </c>
      <c r="M30" s="77">
        <v>17.170000000000002</v>
      </c>
      <c r="N30" s="77">
        <v>18.73</v>
      </c>
      <c r="O30" s="77">
        <v>15.16</v>
      </c>
      <c r="P30" s="84">
        <v>16.760000000000002</v>
      </c>
      <c r="Q30" s="85">
        <v>13.77</v>
      </c>
      <c r="R30" s="77">
        <v>17.77</v>
      </c>
      <c r="S30" s="77">
        <v>19.8</v>
      </c>
      <c r="T30" s="77">
        <v>13.67</v>
      </c>
      <c r="U30" s="84">
        <v>17.25</v>
      </c>
      <c r="V30" s="85">
        <v>13.77</v>
      </c>
      <c r="W30" s="77">
        <v>17.77</v>
      </c>
      <c r="X30" s="77">
        <v>19.8</v>
      </c>
      <c r="Y30" s="77">
        <v>13.67</v>
      </c>
      <c r="Z30" s="84">
        <v>17.25</v>
      </c>
      <c r="AA30" s="85">
        <v>13.04</v>
      </c>
      <c r="AB30" s="77">
        <v>17</v>
      </c>
      <c r="AC30" s="77">
        <v>19.010000000000002</v>
      </c>
      <c r="AD30" s="77">
        <v>12.95</v>
      </c>
      <c r="AE30" s="118">
        <v>16.489999999999998</v>
      </c>
    </row>
    <row r="31" spans="1:31" s="78" customFormat="1" x14ac:dyDescent="0.2">
      <c r="A31" s="82">
        <f t="shared" si="0"/>
        <v>45017</v>
      </c>
      <c r="B31" s="83">
        <v>18.22</v>
      </c>
      <c r="C31" s="77">
        <v>18.88</v>
      </c>
      <c r="D31" s="77">
        <v>19.36</v>
      </c>
      <c r="E31" s="77">
        <v>18.23</v>
      </c>
      <c r="F31" s="84">
        <v>18.78</v>
      </c>
      <c r="G31" s="85">
        <v>13.72</v>
      </c>
      <c r="H31" s="77">
        <v>15.8</v>
      </c>
      <c r="I31" s="77">
        <v>17.09</v>
      </c>
      <c r="J31" s="77">
        <v>14.03</v>
      </c>
      <c r="K31" s="84">
        <v>15.56</v>
      </c>
      <c r="L31" s="85">
        <v>13.74</v>
      </c>
      <c r="M31" s="77">
        <v>15.92</v>
      </c>
      <c r="N31" s="77">
        <v>17.260000000000002</v>
      </c>
      <c r="O31" s="77">
        <v>14.04</v>
      </c>
      <c r="P31" s="84">
        <v>15.67</v>
      </c>
      <c r="Q31" s="85">
        <v>11.36</v>
      </c>
      <c r="R31" s="77">
        <v>15.48</v>
      </c>
      <c r="S31" s="77">
        <v>17.829999999999998</v>
      </c>
      <c r="T31" s="77">
        <v>11.66</v>
      </c>
      <c r="U31" s="84">
        <v>15.02</v>
      </c>
      <c r="V31" s="85">
        <v>11.37</v>
      </c>
      <c r="W31" s="77">
        <v>15.76</v>
      </c>
      <c r="X31" s="77">
        <v>18.23</v>
      </c>
      <c r="Y31" s="77">
        <v>11.66</v>
      </c>
      <c r="Z31" s="84">
        <v>15.27</v>
      </c>
      <c r="AA31" s="85">
        <v>10.65</v>
      </c>
      <c r="AB31" s="77">
        <v>14.74</v>
      </c>
      <c r="AC31" s="77">
        <v>17.059999999999999</v>
      </c>
      <c r="AD31" s="77">
        <v>10.95</v>
      </c>
      <c r="AE31" s="118">
        <v>14.28</v>
      </c>
    </row>
    <row r="32" spans="1:31" s="78" customFormat="1" x14ac:dyDescent="0.2">
      <c r="A32" s="82">
        <f t="shared" si="0"/>
        <v>45047</v>
      </c>
      <c r="B32" s="83">
        <v>17.059999999999999</v>
      </c>
      <c r="C32" s="77">
        <v>20.84</v>
      </c>
      <c r="D32" s="77">
        <v>22.82</v>
      </c>
      <c r="E32" s="77">
        <v>17.41</v>
      </c>
      <c r="F32" s="84">
        <v>20.25</v>
      </c>
      <c r="G32" s="85">
        <v>14.86</v>
      </c>
      <c r="H32" s="77">
        <v>18.690000000000001</v>
      </c>
      <c r="I32" s="77">
        <v>20.72</v>
      </c>
      <c r="J32" s="77">
        <v>15.06</v>
      </c>
      <c r="K32" s="84">
        <v>18</v>
      </c>
      <c r="L32" s="85">
        <v>14.94</v>
      </c>
      <c r="M32" s="77">
        <v>18.84</v>
      </c>
      <c r="N32" s="77">
        <v>20.9</v>
      </c>
      <c r="O32" s="77">
        <v>15.13</v>
      </c>
      <c r="P32" s="84">
        <v>18.14</v>
      </c>
      <c r="Q32" s="85">
        <v>13.85</v>
      </c>
      <c r="R32" s="77">
        <v>16.489999999999998</v>
      </c>
      <c r="S32" s="77">
        <v>17.87</v>
      </c>
      <c r="T32" s="77">
        <v>14.13</v>
      </c>
      <c r="U32" s="84">
        <v>15.91</v>
      </c>
      <c r="V32" s="85">
        <v>13.87</v>
      </c>
      <c r="W32" s="77">
        <v>16.52</v>
      </c>
      <c r="X32" s="77">
        <v>17.91</v>
      </c>
      <c r="Y32" s="77">
        <v>14.15</v>
      </c>
      <c r="Z32" s="84">
        <v>15.94</v>
      </c>
      <c r="AA32" s="85">
        <v>13.12</v>
      </c>
      <c r="AB32" s="77">
        <v>15.73</v>
      </c>
      <c r="AC32" s="77">
        <v>17.100000000000001</v>
      </c>
      <c r="AD32" s="77">
        <v>13.4</v>
      </c>
      <c r="AE32" s="118">
        <v>15.16</v>
      </c>
    </row>
    <row r="33" spans="1:31" s="78" customFormat="1" x14ac:dyDescent="0.2">
      <c r="A33" s="82">
        <f t="shared" si="0"/>
        <v>45078</v>
      </c>
      <c r="B33" s="83">
        <v>17.03</v>
      </c>
      <c r="C33" s="77">
        <v>23.91</v>
      </c>
      <c r="D33" s="77">
        <v>27.37</v>
      </c>
      <c r="E33" s="77">
        <v>17.600000000000001</v>
      </c>
      <c r="F33" s="84">
        <v>23.01</v>
      </c>
      <c r="G33" s="85">
        <v>15.51</v>
      </c>
      <c r="H33" s="77">
        <v>21.82</v>
      </c>
      <c r="I33" s="77">
        <v>25.09</v>
      </c>
      <c r="J33" s="77">
        <v>15.57</v>
      </c>
      <c r="K33" s="84">
        <v>20.9</v>
      </c>
      <c r="L33" s="85">
        <v>15.62</v>
      </c>
      <c r="M33" s="77">
        <v>22.01</v>
      </c>
      <c r="N33" s="77">
        <v>25.33</v>
      </c>
      <c r="O33" s="77">
        <v>15.7</v>
      </c>
      <c r="P33" s="84">
        <v>21.07</v>
      </c>
      <c r="Q33" s="85">
        <v>16.350000000000001</v>
      </c>
      <c r="R33" s="77">
        <v>18.739999999999998</v>
      </c>
      <c r="S33" s="77">
        <v>20.05</v>
      </c>
      <c r="T33" s="77">
        <v>16.41</v>
      </c>
      <c r="U33" s="84">
        <v>18.41</v>
      </c>
      <c r="V33" s="85">
        <v>16.36</v>
      </c>
      <c r="W33" s="77">
        <v>18.75</v>
      </c>
      <c r="X33" s="77">
        <v>20.05</v>
      </c>
      <c r="Y33" s="77">
        <v>16.420000000000002</v>
      </c>
      <c r="Z33" s="84">
        <v>18.41</v>
      </c>
      <c r="AA33" s="85">
        <v>15.59</v>
      </c>
      <c r="AB33" s="77">
        <v>17.96</v>
      </c>
      <c r="AC33" s="77">
        <v>19.260000000000002</v>
      </c>
      <c r="AD33" s="77">
        <v>15.66</v>
      </c>
      <c r="AE33" s="118">
        <v>17.63</v>
      </c>
    </row>
    <row r="34" spans="1:31" s="78" customFormat="1" x14ac:dyDescent="0.2">
      <c r="A34" s="82">
        <f t="shared" si="0"/>
        <v>45108</v>
      </c>
      <c r="B34" s="83">
        <v>18.510000000000002</v>
      </c>
      <c r="C34" s="77">
        <v>29.14</v>
      </c>
      <c r="D34" s="77">
        <v>34.65</v>
      </c>
      <c r="E34" s="77">
        <v>19.63</v>
      </c>
      <c r="F34" s="84">
        <v>27.72</v>
      </c>
      <c r="G34" s="85">
        <v>18.170000000000002</v>
      </c>
      <c r="H34" s="77">
        <v>29.95</v>
      </c>
      <c r="I34" s="77">
        <v>36.020000000000003</v>
      </c>
      <c r="J34" s="77">
        <v>18.47</v>
      </c>
      <c r="K34" s="84">
        <v>28.3</v>
      </c>
      <c r="L34" s="85">
        <v>18.3</v>
      </c>
      <c r="M34" s="77">
        <v>30.16</v>
      </c>
      <c r="N34" s="77">
        <v>36.26</v>
      </c>
      <c r="O34" s="77">
        <v>18.600000000000001</v>
      </c>
      <c r="P34" s="84">
        <v>28.49</v>
      </c>
      <c r="Q34" s="85">
        <v>18.05</v>
      </c>
      <c r="R34" s="77">
        <v>26.04</v>
      </c>
      <c r="S34" s="77">
        <v>30.07</v>
      </c>
      <c r="T34" s="77">
        <v>18.09</v>
      </c>
      <c r="U34" s="84">
        <v>24.95</v>
      </c>
      <c r="V34" s="85">
        <v>18.059999999999999</v>
      </c>
      <c r="W34" s="77">
        <v>25.96</v>
      </c>
      <c r="X34" s="77">
        <v>29.94</v>
      </c>
      <c r="Y34" s="77">
        <v>18.100000000000001</v>
      </c>
      <c r="Z34" s="84">
        <v>24.88</v>
      </c>
      <c r="AA34" s="85">
        <v>17.28</v>
      </c>
      <c r="AB34" s="77">
        <v>25.2</v>
      </c>
      <c r="AC34" s="77">
        <v>29.2</v>
      </c>
      <c r="AD34" s="77">
        <v>17.32</v>
      </c>
      <c r="AE34" s="118">
        <v>24.12</v>
      </c>
    </row>
    <row r="35" spans="1:31" s="78" customFormat="1" x14ac:dyDescent="0.2">
      <c r="A35" s="82">
        <f t="shared" si="0"/>
        <v>45139</v>
      </c>
      <c r="B35" s="83">
        <v>17.3</v>
      </c>
      <c r="C35" s="77">
        <v>23.29</v>
      </c>
      <c r="D35" s="77">
        <v>26.43</v>
      </c>
      <c r="E35" s="77">
        <v>17.97</v>
      </c>
      <c r="F35" s="84">
        <v>22.49</v>
      </c>
      <c r="G35" s="85">
        <v>16.96</v>
      </c>
      <c r="H35" s="77">
        <v>23.07</v>
      </c>
      <c r="I35" s="77">
        <v>26.26</v>
      </c>
      <c r="J35" s="77">
        <v>17.100000000000001</v>
      </c>
      <c r="K35" s="84">
        <v>22.18</v>
      </c>
      <c r="L35" s="85">
        <v>16.899999999999999</v>
      </c>
      <c r="M35" s="77">
        <v>23.01</v>
      </c>
      <c r="N35" s="77">
        <v>26.2</v>
      </c>
      <c r="O35" s="77">
        <v>17.04</v>
      </c>
      <c r="P35" s="84">
        <v>22.12</v>
      </c>
      <c r="Q35" s="85">
        <v>18.04</v>
      </c>
      <c r="R35" s="77">
        <v>20.2</v>
      </c>
      <c r="S35" s="77">
        <v>21.44</v>
      </c>
      <c r="T35" s="77">
        <v>18.14</v>
      </c>
      <c r="U35" s="84">
        <v>19.91</v>
      </c>
      <c r="V35" s="85">
        <v>18.07</v>
      </c>
      <c r="W35" s="77">
        <v>20.2</v>
      </c>
      <c r="X35" s="77">
        <v>21.44</v>
      </c>
      <c r="Y35" s="77">
        <v>18.190000000000001</v>
      </c>
      <c r="Z35" s="84">
        <v>19.920000000000002</v>
      </c>
      <c r="AA35" s="85">
        <v>17.260000000000002</v>
      </c>
      <c r="AB35" s="77">
        <v>19.399999999999999</v>
      </c>
      <c r="AC35" s="77">
        <v>20.64</v>
      </c>
      <c r="AD35" s="77">
        <v>17.37</v>
      </c>
      <c r="AE35" s="118">
        <v>19.12</v>
      </c>
    </row>
    <row r="36" spans="1:31" s="78" customFormat="1" x14ac:dyDescent="0.2">
      <c r="A36" s="82">
        <f t="shared" si="0"/>
        <v>45170</v>
      </c>
      <c r="B36" s="83">
        <v>16.27</v>
      </c>
      <c r="C36" s="77">
        <v>21.34</v>
      </c>
      <c r="D36" s="77">
        <v>23.97</v>
      </c>
      <c r="E36" s="77">
        <v>16.47</v>
      </c>
      <c r="F36" s="84">
        <v>20.71</v>
      </c>
      <c r="G36" s="85">
        <v>16.14</v>
      </c>
      <c r="H36" s="77">
        <v>20.79</v>
      </c>
      <c r="I36" s="77">
        <v>23.14</v>
      </c>
      <c r="J36" s="77">
        <v>16.13</v>
      </c>
      <c r="K36" s="84">
        <v>20.18</v>
      </c>
      <c r="L36" s="85">
        <v>16.03</v>
      </c>
      <c r="M36" s="77">
        <v>20.81</v>
      </c>
      <c r="N36" s="77">
        <v>23.24</v>
      </c>
      <c r="O36" s="77">
        <v>16.02</v>
      </c>
      <c r="P36" s="84">
        <v>20.190000000000001</v>
      </c>
      <c r="Q36" s="85">
        <v>16.7</v>
      </c>
      <c r="R36" s="77">
        <v>18.170000000000002</v>
      </c>
      <c r="S36" s="77">
        <v>19.05</v>
      </c>
      <c r="T36" s="77">
        <v>16.77</v>
      </c>
      <c r="U36" s="84">
        <v>18.02</v>
      </c>
      <c r="V36" s="85">
        <v>16.7</v>
      </c>
      <c r="W36" s="77">
        <v>18.18</v>
      </c>
      <c r="X36" s="77">
        <v>19.059999999999999</v>
      </c>
      <c r="Y36" s="77">
        <v>16.77</v>
      </c>
      <c r="Z36" s="84">
        <v>18.03</v>
      </c>
      <c r="AA36" s="85">
        <v>15.94</v>
      </c>
      <c r="AB36" s="77">
        <v>17.41</v>
      </c>
      <c r="AC36" s="77">
        <v>18.28</v>
      </c>
      <c r="AD36" s="77">
        <v>16.010000000000002</v>
      </c>
      <c r="AE36" s="118">
        <v>17.25</v>
      </c>
    </row>
    <row r="37" spans="1:31" s="78" customFormat="1" x14ac:dyDescent="0.2">
      <c r="A37" s="82">
        <f t="shared" si="0"/>
        <v>45200</v>
      </c>
      <c r="B37" s="83">
        <v>17.329999999999998</v>
      </c>
      <c r="C37" s="77">
        <v>19.149999999999999</v>
      </c>
      <c r="D37" s="77">
        <v>20.27</v>
      </c>
      <c r="E37" s="77">
        <v>17.399999999999999</v>
      </c>
      <c r="F37" s="84">
        <v>18.850000000000001</v>
      </c>
      <c r="G37" s="85">
        <v>14.79</v>
      </c>
      <c r="H37" s="77">
        <v>16.399999999999999</v>
      </c>
      <c r="I37" s="77">
        <v>17.64</v>
      </c>
      <c r="J37" s="77">
        <v>15.37</v>
      </c>
      <c r="K37" s="84">
        <v>16.09</v>
      </c>
      <c r="L37" s="85">
        <v>14.89</v>
      </c>
      <c r="M37" s="77">
        <v>16.54</v>
      </c>
      <c r="N37" s="77">
        <v>17.809999999999999</v>
      </c>
      <c r="O37" s="77">
        <v>15.5</v>
      </c>
      <c r="P37" s="84">
        <v>16.22</v>
      </c>
      <c r="Q37" s="85">
        <v>12.96</v>
      </c>
      <c r="R37" s="77">
        <v>16.38</v>
      </c>
      <c r="S37" s="77">
        <v>18.57</v>
      </c>
      <c r="T37" s="77">
        <v>13.43</v>
      </c>
      <c r="U37" s="84">
        <v>15.89</v>
      </c>
      <c r="V37" s="85">
        <v>12.97</v>
      </c>
      <c r="W37" s="77">
        <v>16.489999999999998</v>
      </c>
      <c r="X37" s="77">
        <v>18.73</v>
      </c>
      <c r="Y37" s="77">
        <v>13.43</v>
      </c>
      <c r="Z37" s="84">
        <v>15.98</v>
      </c>
      <c r="AA37" s="85">
        <v>12.24</v>
      </c>
      <c r="AB37" s="77">
        <v>15.63</v>
      </c>
      <c r="AC37" s="77">
        <v>17.79</v>
      </c>
      <c r="AD37" s="77">
        <v>12.7</v>
      </c>
      <c r="AE37" s="118">
        <v>15.14</v>
      </c>
    </row>
    <row r="38" spans="1:31" s="78" customFormat="1" x14ac:dyDescent="0.2">
      <c r="A38" s="82">
        <f t="shared" si="0"/>
        <v>45231</v>
      </c>
      <c r="B38" s="83">
        <v>21.07</v>
      </c>
      <c r="C38" s="77">
        <v>22.83</v>
      </c>
      <c r="D38" s="77">
        <v>23.99</v>
      </c>
      <c r="E38" s="77">
        <v>21.03</v>
      </c>
      <c r="F38" s="84">
        <v>22.52</v>
      </c>
      <c r="G38" s="85">
        <v>17.2</v>
      </c>
      <c r="H38" s="77">
        <v>19.010000000000002</v>
      </c>
      <c r="I38" s="77">
        <v>20</v>
      </c>
      <c r="J38" s="77">
        <v>17.350000000000001</v>
      </c>
      <c r="K38" s="84">
        <v>18.7</v>
      </c>
      <c r="L38" s="85">
        <v>17.18</v>
      </c>
      <c r="M38" s="77">
        <v>19.11</v>
      </c>
      <c r="N38" s="77">
        <v>20.190000000000001</v>
      </c>
      <c r="O38" s="77">
        <v>17.34</v>
      </c>
      <c r="P38" s="84">
        <v>18.8</v>
      </c>
      <c r="Q38" s="85">
        <v>16.440000000000001</v>
      </c>
      <c r="R38" s="77">
        <v>18.600000000000001</v>
      </c>
      <c r="S38" s="77">
        <v>19.8</v>
      </c>
      <c r="T38" s="77">
        <v>16.8</v>
      </c>
      <c r="U38" s="84">
        <v>18.13</v>
      </c>
      <c r="V38" s="85">
        <v>16.440000000000001</v>
      </c>
      <c r="W38" s="77">
        <v>18.63</v>
      </c>
      <c r="X38" s="77">
        <v>19.850000000000001</v>
      </c>
      <c r="Y38" s="77">
        <v>16.8</v>
      </c>
      <c r="Z38" s="84">
        <v>18.16</v>
      </c>
      <c r="AA38" s="85">
        <v>15.69</v>
      </c>
      <c r="AB38" s="77">
        <v>17.82</v>
      </c>
      <c r="AC38" s="77">
        <v>19.010000000000002</v>
      </c>
      <c r="AD38" s="77">
        <v>16.04</v>
      </c>
      <c r="AE38" s="118">
        <v>17.36</v>
      </c>
    </row>
    <row r="39" spans="1:31" s="78" customFormat="1" x14ac:dyDescent="0.2">
      <c r="A39" s="82">
        <f t="shared" si="0"/>
        <v>45261</v>
      </c>
      <c r="B39" s="83">
        <v>22.76</v>
      </c>
      <c r="C39" s="77">
        <v>24.1</v>
      </c>
      <c r="D39" s="77">
        <v>24.93</v>
      </c>
      <c r="E39" s="77">
        <v>22.92</v>
      </c>
      <c r="F39" s="84">
        <v>23.9</v>
      </c>
      <c r="G39" s="85">
        <v>18.7</v>
      </c>
      <c r="H39" s="77">
        <v>19.72</v>
      </c>
      <c r="I39" s="77">
        <v>20.57</v>
      </c>
      <c r="J39" s="77">
        <v>19.010000000000002</v>
      </c>
      <c r="K39" s="84">
        <v>19.649999999999999</v>
      </c>
      <c r="L39" s="85">
        <v>18.52</v>
      </c>
      <c r="M39" s="77">
        <v>19.59</v>
      </c>
      <c r="N39" s="77">
        <v>20.46</v>
      </c>
      <c r="O39" s="77">
        <v>18.82</v>
      </c>
      <c r="P39" s="84">
        <v>19.510000000000002</v>
      </c>
      <c r="Q39" s="85">
        <v>20.04</v>
      </c>
      <c r="R39" s="77">
        <v>20.87</v>
      </c>
      <c r="S39" s="77">
        <v>21.27</v>
      </c>
      <c r="T39" s="77">
        <v>20.07</v>
      </c>
      <c r="U39" s="84">
        <v>20.74</v>
      </c>
      <c r="V39" s="85">
        <v>20.04</v>
      </c>
      <c r="W39" s="77">
        <v>20.87</v>
      </c>
      <c r="X39" s="77">
        <v>21.27</v>
      </c>
      <c r="Y39" s="77">
        <v>20.07</v>
      </c>
      <c r="Z39" s="84">
        <v>20.74</v>
      </c>
      <c r="AA39" s="85">
        <v>19.25</v>
      </c>
      <c r="AB39" s="77">
        <v>20.07</v>
      </c>
      <c r="AC39" s="77">
        <v>20.47</v>
      </c>
      <c r="AD39" s="77">
        <v>19.28</v>
      </c>
      <c r="AE39" s="118">
        <v>19.940000000000001</v>
      </c>
    </row>
    <row r="40" spans="1:31" s="78" customFormat="1" x14ac:dyDescent="0.2">
      <c r="A40" s="86">
        <f t="shared" si="0"/>
        <v>45292</v>
      </c>
      <c r="B40" s="67">
        <v>25.83</v>
      </c>
      <c r="C40" s="68">
        <v>26.88</v>
      </c>
      <c r="D40" s="68">
        <v>27.75</v>
      </c>
      <c r="E40" s="68">
        <v>25.82</v>
      </c>
      <c r="F40" s="87">
        <v>26.64</v>
      </c>
      <c r="G40" s="88">
        <v>20.23</v>
      </c>
      <c r="H40" s="68">
        <v>21.74</v>
      </c>
      <c r="I40" s="68">
        <v>22.87</v>
      </c>
      <c r="J40" s="68">
        <v>20.76</v>
      </c>
      <c r="K40" s="87">
        <v>21.36</v>
      </c>
      <c r="L40" s="88">
        <v>20.03</v>
      </c>
      <c r="M40" s="68">
        <v>21.54</v>
      </c>
      <c r="N40" s="68">
        <v>22.68</v>
      </c>
      <c r="O40" s="68">
        <v>20.56</v>
      </c>
      <c r="P40" s="87">
        <v>21.17</v>
      </c>
      <c r="Q40" s="88">
        <v>21.24</v>
      </c>
      <c r="R40" s="68">
        <v>22.45</v>
      </c>
      <c r="S40" s="68">
        <v>23.13</v>
      </c>
      <c r="T40" s="68">
        <v>21.47</v>
      </c>
      <c r="U40" s="87">
        <v>22.15</v>
      </c>
      <c r="V40" s="88">
        <v>21.24</v>
      </c>
      <c r="W40" s="68">
        <v>22.45</v>
      </c>
      <c r="X40" s="68">
        <v>23.13</v>
      </c>
      <c r="Y40" s="68">
        <v>21.47</v>
      </c>
      <c r="Z40" s="87">
        <v>22.15</v>
      </c>
      <c r="AA40" s="88">
        <v>20.420000000000002</v>
      </c>
      <c r="AB40" s="68">
        <v>21.62</v>
      </c>
      <c r="AC40" s="68">
        <v>22.29</v>
      </c>
      <c r="AD40" s="68">
        <v>20.65</v>
      </c>
      <c r="AE40" s="75">
        <v>21.32</v>
      </c>
    </row>
    <row r="41" spans="1:31" s="78" customFormat="1" x14ac:dyDescent="0.2">
      <c r="A41" s="86">
        <f t="shared" si="0"/>
        <v>45323</v>
      </c>
      <c r="B41" s="67">
        <v>24.81</v>
      </c>
      <c r="C41" s="68">
        <v>25.44</v>
      </c>
      <c r="D41" s="68">
        <v>25.92</v>
      </c>
      <c r="E41" s="68">
        <v>24.56</v>
      </c>
      <c r="F41" s="87">
        <v>25.36</v>
      </c>
      <c r="G41" s="88">
        <v>20.239999999999998</v>
      </c>
      <c r="H41" s="68">
        <v>21.19</v>
      </c>
      <c r="I41" s="68">
        <v>21.75</v>
      </c>
      <c r="J41" s="68">
        <v>20.34</v>
      </c>
      <c r="K41" s="87">
        <v>21.04</v>
      </c>
      <c r="L41" s="88">
        <v>20.03</v>
      </c>
      <c r="M41" s="68">
        <v>21.03</v>
      </c>
      <c r="N41" s="68">
        <v>21.62</v>
      </c>
      <c r="O41" s="68">
        <v>20.14</v>
      </c>
      <c r="P41" s="87">
        <v>20.87</v>
      </c>
      <c r="Q41" s="88">
        <v>18.93</v>
      </c>
      <c r="R41" s="68">
        <v>20.72</v>
      </c>
      <c r="S41" s="68">
        <v>21.94</v>
      </c>
      <c r="T41" s="68">
        <v>19.77</v>
      </c>
      <c r="U41" s="87">
        <v>20.14</v>
      </c>
      <c r="V41" s="88">
        <v>18.93</v>
      </c>
      <c r="W41" s="68">
        <v>20.72</v>
      </c>
      <c r="X41" s="68">
        <v>21.94</v>
      </c>
      <c r="Y41" s="68">
        <v>19.77</v>
      </c>
      <c r="Z41" s="87">
        <v>20.14</v>
      </c>
      <c r="AA41" s="88">
        <v>18.14</v>
      </c>
      <c r="AB41" s="68">
        <v>19.91</v>
      </c>
      <c r="AC41" s="68">
        <v>21.11</v>
      </c>
      <c r="AD41" s="68">
        <v>18.97</v>
      </c>
      <c r="AE41" s="75">
        <v>19.329999999999998</v>
      </c>
    </row>
    <row r="42" spans="1:31" s="78" customFormat="1" x14ac:dyDescent="0.2">
      <c r="A42" s="86">
        <f t="shared" si="0"/>
        <v>45352</v>
      </c>
      <c r="B42" s="67">
        <v>22.17</v>
      </c>
      <c r="C42" s="68">
        <v>22.86</v>
      </c>
      <c r="D42" s="68">
        <v>23.35</v>
      </c>
      <c r="E42" s="68">
        <v>22</v>
      </c>
      <c r="F42" s="87">
        <v>22.77</v>
      </c>
      <c r="G42" s="88">
        <v>16.55</v>
      </c>
      <c r="H42" s="68">
        <v>18.5</v>
      </c>
      <c r="I42" s="68">
        <v>19.649999999999999</v>
      </c>
      <c r="J42" s="68">
        <v>16.899999999999999</v>
      </c>
      <c r="K42" s="87">
        <v>18.190000000000001</v>
      </c>
      <c r="L42" s="88">
        <v>16.399999999999999</v>
      </c>
      <c r="M42" s="68">
        <v>18.440000000000001</v>
      </c>
      <c r="N42" s="68">
        <v>19.63</v>
      </c>
      <c r="O42" s="68">
        <v>16.75</v>
      </c>
      <c r="P42" s="87">
        <v>18.11</v>
      </c>
      <c r="Q42" s="88">
        <v>15.18</v>
      </c>
      <c r="R42" s="68">
        <v>18.899999999999999</v>
      </c>
      <c r="S42" s="68">
        <v>20.75</v>
      </c>
      <c r="T42" s="68">
        <v>15.31</v>
      </c>
      <c r="U42" s="87">
        <v>18.37</v>
      </c>
      <c r="V42" s="88">
        <v>15.18</v>
      </c>
      <c r="W42" s="68">
        <v>18.97</v>
      </c>
      <c r="X42" s="68">
        <v>20.85</v>
      </c>
      <c r="Y42" s="68">
        <v>15.31</v>
      </c>
      <c r="Z42" s="87">
        <v>18.420000000000002</v>
      </c>
      <c r="AA42" s="88">
        <v>14.42</v>
      </c>
      <c r="AB42" s="68">
        <v>18.11</v>
      </c>
      <c r="AC42" s="68">
        <v>19.940000000000001</v>
      </c>
      <c r="AD42" s="68">
        <v>14.55</v>
      </c>
      <c r="AE42" s="75">
        <v>17.579999999999998</v>
      </c>
    </row>
    <row r="43" spans="1:31" s="78" customFormat="1" x14ac:dyDescent="0.2">
      <c r="A43" s="86">
        <f t="shared" si="0"/>
        <v>45383</v>
      </c>
      <c r="B43" s="67">
        <v>19.170000000000002</v>
      </c>
      <c r="C43" s="68">
        <v>19.809999999999999</v>
      </c>
      <c r="D43" s="68">
        <v>20.350000000000001</v>
      </c>
      <c r="E43" s="68">
        <v>19.07</v>
      </c>
      <c r="F43" s="87">
        <v>19.649999999999999</v>
      </c>
      <c r="G43" s="88">
        <v>15.07</v>
      </c>
      <c r="H43" s="68">
        <v>16.82</v>
      </c>
      <c r="I43" s="68">
        <v>18.03</v>
      </c>
      <c r="J43" s="68">
        <v>15.44</v>
      </c>
      <c r="K43" s="87">
        <v>16.489999999999998</v>
      </c>
      <c r="L43" s="88">
        <v>15.09</v>
      </c>
      <c r="M43" s="68">
        <v>16.95</v>
      </c>
      <c r="N43" s="68">
        <v>18.190000000000001</v>
      </c>
      <c r="O43" s="68">
        <v>15.44</v>
      </c>
      <c r="P43" s="87">
        <v>16.600000000000001</v>
      </c>
      <c r="Q43" s="88">
        <v>11.66</v>
      </c>
      <c r="R43" s="68">
        <v>16.39</v>
      </c>
      <c r="S43" s="68">
        <v>18.88</v>
      </c>
      <c r="T43" s="68">
        <v>11.93</v>
      </c>
      <c r="U43" s="87">
        <v>15.52</v>
      </c>
      <c r="V43" s="88">
        <v>11.67</v>
      </c>
      <c r="W43" s="68">
        <v>16.7</v>
      </c>
      <c r="X43" s="68">
        <v>19.34</v>
      </c>
      <c r="Y43" s="68">
        <v>11.94</v>
      </c>
      <c r="Z43" s="87">
        <v>15.78</v>
      </c>
      <c r="AA43" s="88">
        <v>10.94</v>
      </c>
      <c r="AB43" s="68">
        <v>15.62</v>
      </c>
      <c r="AC43" s="68">
        <v>18.09</v>
      </c>
      <c r="AD43" s="68">
        <v>11.2</v>
      </c>
      <c r="AE43" s="75">
        <v>14.76</v>
      </c>
    </row>
    <row r="44" spans="1:31" s="78" customFormat="1" x14ac:dyDescent="0.2">
      <c r="A44" s="86">
        <f t="shared" si="0"/>
        <v>45413</v>
      </c>
      <c r="B44" s="67">
        <v>18.11</v>
      </c>
      <c r="C44" s="68">
        <v>20.68</v>
      </c>
      <c r="D44" s="68">
        <v>22.06</v>
      </c>
      <c r="E44" s="68">
        <v>18.39</v>
      </c>
      <c r="F44" s="87">
        <v>20.36</v>
      </c>
      <c r="G44" s="88">
        <v>16.05</v>
      </c>
      <c r="H44" s="68">
        <v>18.399999999999999</v>
      </c>
      <c r="I44" s="68">
        <v>19.72</v>
      </c>
      <c r="J44" s="68">
        <v>16.170000000000002</v>
      </c>
      <c r="K44" s="87">
        <v>18.05</v>
      </c>
      <c r="L44" s="88">
        <v>16.09</v>
      </c>
      <c r="M44" s="68">
        <v>18.55</v>
      </c>
      <c r="N44" s="68">
        <v>19.920000000000002</v>
      </c>
      <c r="O44" s="68">
        <v>16.2</v>
      </c>
      <c r="P44" s="87">
        <v>18.18</v>
      </c>
      <c r="Q44" s="88">
        <v>15.08</v>
      </c>
      <c r="R44" s="68">
        <v>17.52</v>
      </c>
      <c r="S44" s="68">
        <v>18.940000000000001</v>
      </c>
      <c r="T44" s="68">
        <v>15.48</v>
      </c>
      <c r="U44" s="87">
        <v>17.010000000000002</v>
      </c>
      <c r="V44" s="88">
        <v>15.14</v>
      </c>
      <c r="W44" s="68">
        <v>17.59</v>
      </c>
      <c r="X44" s="68">
        <v>19.02</v>
      </c>
      <c r="Y44" s="68">
        <v>15.53</v>
      </c>
      <c r="Z44" s="87">
        <v>17.079999999999998</v>
      </c>
      <c r="AA44" s="88">
        <v>14.32</v>
      </c>
      <c r="AB44" s="68">
        <v>16.739999999999998</v>
      </c>
      <c r="AC44" s="68">
        <v>18.149999999999999</v>
      </c>
      <c r="AD44" s="68">
        <v>14.72</v>
      </c>
      <c r="AE44" s="75">
        <v>16.23</v>
      </c>
    </row>
    <row r="45" spans="1:31" s="78" customFormat="1" x14ac:dyDescent="0.2">
      <c r="A45" s="86">
        <f t="shared" si="0"/>
        <v>45444</v>
      </c>
      <c r="B45" s="67">
        <v>17.79</v>
      </c>
      <c r="C45" s="68">
        <v>24.59</v>
      </c>
      <c r="D45" s="68">
        <v>28.09</v>
      </c>
      <c r="E45" s="68">
        <v>18.52</v>
      </c>
      <c r="F45" s="87">
        <v>23.85</v>
      </c>
      <c r="G45" s="88">
        <v>16.87</v>
      </c>
      <c r="H45" s="68">
        <v>23.33</v>
      </c>
      <c r="I45" s="68">
        <v>26.68</v>
      </c>
      <c r="J45" s="68">
        <v>17.05</v>
      </c>
      <c r="K45" s="87">
        <v>22.56</v>
      </c>
      <c r="L45" s="88">
        <v>17.02</v>
      </c>
      <c r="M45" s="68">
        <v>23.51</v>
      </c>
      <c r="N45" s="68">
        <v>26.88</v>
      </c>
      <c r="O45" s="68">
        <v>17.2</v>
      </c>
      <c r="P45" s="87">
        <v>22.73</v>
      </c>
      <c r="Q45" s="88">
        <v>17.64</v>
      </c>
      <c r="R45" s="68">
        <v>21.75</v>
      </c>
      <c r="S45" s="68">
        <v>23.81</v>
      </c>
      <c r="T45" s="68">
        <v>17.690000000000001</v>
      </c>
      <c r="U45" s="87">
        <v>21.25</v>
      </c>
      <c r="V45" s="88">
        <v>17.649999999999999</v>
      </c>
      <c r="W45" s="68">
        <v>21.75</v>
      </c>
      <c r="X45" s="68">
        <v>23.8</v>
      </c>
      <c r="Y45" s="68">
        <v>17.690000000000001</v>
      </c>
      <c r="Z45" s="87">
        <v>21.25</v>
      </c>
      <c r="AA45" s="88">
        <v>16.86</v>
      </c>
      <c r="AB45" s="68">
        <v>20.93</v>
      </c>
      <c r="AC45" s="68">
        <v>22.96</v>
      </c>
      <c r="AD45" s="68">
        <v>16.91</v>
      </c>
      <c r="AE45" s="75">
        <v>20.43</v>
      </c>
    </row>
    <row r="46" spans="1:31" s="78" customFormat="1" x14ac:dyDescent="0.2">
      <c r="A46" s="86">
        <f t="shared" si="0"/>
        <v>45474</v>
      </c>
      <c r="B46" s="67">
        <v>19.55</v>
      </c>
      <c r="C46" s="68">
        <v>30.52</v>
      </c>
      <c r="D46" s="68">
        <v>36.22</v>
      </c>
      <c r="E46" s="68">
        <v>20.65</v>
      </c>
      <c r="F46" s="87">
        <v>28.75</v>
      </c>
      <c r="G46" s="88">
        <v>19.43</v>
      </c>
      <c r="H46" s="68">
        <v>31.96</v>
      </c>
      <c r="I46" s="68">
        <v>38.39</v>
      </c>
      <c r="J46" s="68">
        <v>19.68</v>
      </c>
      <c r="K46" s="87">
        <v>29.82</v>
      </c>
      <c r="L46" s="88">
        <v>19.59</v>
      </c>
      <c r="M46" s="68">
        <v>32.130000000000003</v>
      </c>
      <c r="N46" s="68">
        <v>38.57</v>
      </c>
      <c r="O46" s="68">
        <v>19.829999999999998</v>
      </c>
      <c r="P46" s="87">
        <v>30</v>
      </c>
      <c r="Q46" s="88">
        <v>19.66</v>
      </c>
      <c r="R46" s="68">
        <v>28.14</v>
      </c>
      <c r="S46" s="68">
        <v>32.47</v>
      </c>
      <c r="T46" s="68">
        <v>19.82</v>
      </c>
      <c r="U46" s="87">
        <v>26.69</v>
      </c>
      <c r="V46" s="88">
        <v>19.66</v>
      </c>
      <c r="W46" s="68">
        <v>27.97</v>
      </c>
      <c r="X46" s="68">
        <v>32.22</v>
      </c>
      <c r="Y46" s="68">
        <v>19.82</v>
      </c>
      <c r="Z46" s="87">
        <v>26.55</v>
      </c>
      <c r="AA46" s="88">
        <v>18.86</v>
      </c>
      <c r="AB46" s="68">
        <v>27.35</v>
      </c>
      <c r="AC46" s="68">
        <v>31.68</v>
      </c>
      <c r="AD46" s="68">
        <v>19.02</v>
      </c>
      <c r="AE46" s="75">
        <v>25.9</v>
      </c>
    </row>
    <row r="47" spans="1:31" s="78" customFormat="1" x14ac:dyDescent="0.2">
      <c r="A47" s="86">
        <f t="shared" si="0"/>
        <v>45505</v>
      </c>
      <c r="B47" s="67">
        <v>18.46</v>
      </c>
      <c r="C47" s="68">
        <v>26.88</v>
      </c>
      <c r="D47" s="68">
        <v>31.27</v>
      </c>
      <c r="E47" s="68">
        <v>19.25</v>
      </c>
      <c r="F47" s="87">
        <v>25.81</v>
      </c>
      <c r="G47" s="88">
        <v>18.39</v>
      </c>
      <c r="H47" s="68">
        <v>27.61</v>
      </c>
      <c r="I47" s="68">
        <v>32.39</v>
      </c>
      <c r="J47" s="68">
        <v>18.579999999999998</v>
      </c>
      <c r="K47" s="87">
        <v>26.34</v>
      </c>
      <c r="L47" s="88">
        <v>18.29</v>
      </c>
      <c r="M47" s="68">
        <v>27.47</v>
      </c>
      <c r="N47" s="68">
        <v>32.229999999999997</v>
      </c>
      <c r="O47" s="68">
        <v>18.48</v>
      </c>
      <c r="P47" s="87">
        <v>26.21</v>
      </c>
      <c r="Q47" s="88">
        <v>19.190000000000001</v>
      </c>
      <c r="R47" s="68">
        <v>21.88</v>
      </c>
      <c r="S47" s="68">
        <v>23.43</v>
      </c>
      <c r="T47" s="68">
        <v>19.32</v>
      </c>
      <c r="U47" s="87">
        <v>21.56</v>
      </c>
      <c r="V47" s="88">
        <v>19.23</v>
      </c>
      <c r="W47" s="68">
        <v>21.89</v>
      </c>
      <c r="X47" s="68">
        <v>23.43</v>
      </c>
      <c r="Y47" s="68">
        <v>19.36</v>
      </c>
      <c r="Z47" s="87">
        <v>21.57</v>
      </c>
      <c r="AA47" s="88">
        <v>18.39</v>
      </c>
      <c r="AB47" s="68">
        <v>21.06</v>
      </c>
      <c r="AC47" s="68">
        <v>22.59</v>
      </c>
      <c r="AD47" s="68">
        <v>18.52</v>
      </c>
      <c r="AE47" s="75">
        <v>20.74</v>
      </c>
    </row>
    <row r="48" spans="1:31" s="78" customFormat="1" x14ac:dyDescent="0.2">
      <c r="A48" s="86">
        <f t="shared" si="0"/>
        <v>45536</v>
      </c>
      <c r="B48" s="67">
        <v>17.29</v>
      </c>
      <c r="C48" s="68">
        <v>25.28</v>
      </c>
      <c r="D48" s="68">
        <v>29.35</v>
      </c>
      <c r="E48" s="68">
        <v>17.649999999999999</v>
      </c>
      <c r="F48" s="87">
        <v>24.12</v>
      </c>
      <c r="G48" s="88">
        <v>17.510000000000002</v>
      </c>
      <c r="H48" s="68">
        <v>25.27</v>
      </c>
      <c r="I48" s="68">
        <v>29.2</v>
      </c>
      <c r="J48" s="68">
        <v>17.57</v>
      </c>
      <c r="K48" s="87">
        <v>24.1</v>
      </c>
      <c r="L48" s="88">
        <v>17.38</v>
      </c>
      <c r="M48" s="68">
        <v>25.27</v>
      </c>
      <c r="N48" s="68">
        <v>29.25</v>
      </c>
      <c r="O48" s="68">
        <v>17.45</v>
      </c>
      <c r="P48" s="87">
        <v>24.08</v>
      </c>
      <c r="Q48" s="88">
        <v>18.260000000000002</v>
      </c>
      <c r="R48" s="68">
        <v>20.04</v>
      </c>
      <c r="S48" s="68">
        <v>21.08</v>
      </c>
      <c r="T48" s="68">
        <v>18.45</v>
      </c>
      <c r="U48" s="87">
        <v>19.760000000000002</v>
      </c>
      <c r="V48" s="88">
        <v>18.260000000000002</v>
      </c>
      <c r="W48" s="68">
        <v>20.09</v>
      </c>
      <c r="X48" s="68">
        <v>21.16</v>
      </c>
      <c r="Y48" s="68">
        <v>18.46</v>
      </c>
      <c r="Z48" s="87">
        <v>19.809999999999999</v>
      </c>
      <c r="AA48" s="88">
        <v>17.47</v>
      </c>
      <c r="AB48" s="68">
        <v>19.28</v>
      </c>
      <c r="AC48" s="68">
        <v>20.34</v>
      </c>
      <c r="AD48" s="68">
        <v>17.66</v>
      </c>
      <c r="AE48" s="75">
        <v>19</v>
      </c>
    </row>
    <row r="49" spans="1:31" s="78" customFormat="1" x14ac:dyDescent="0.2">
      <c r="A49" s="86">
        <f t="shared" si="0"/>
        <v>45566</v>
      </c>
      <c r="B49" s="67">
        <v>18.11</v>
      </c>
      <c r="C49" s="68">
        <v>19.98</v>
      </c>
      <c r="D49" s="68">
        <v>21.08</v>
      </c>
      <c r="E49" s="68">
        <v>18.170000000000002</v>
      </c>
      <c r="F49" s="87">
        <v>19.690000000000001</v>
      </c>
      <c r="G49" s="88">
        <v>15.99</v>
      </c>
      <c r="H49" s="68">
        <v>17.649999999999999</v>
      </c>
      <c r="I49" s="68">
        <v>18.96</v>
      </c>
      <c r="J49" s="68">
        <v>16.46</v>
      </c>
      <c r="K49" s="87">
        <v>17.37</v>
      </c>
      <c r="L49" s="88">
        <v>16.010000000000002</v>
      </c>
      <c r="M49" s="68">
        <v>17.77</v>
      </c>
      <c r="N49" s="68">
        <v>19.12</v>
      </c>
      <c r="O49" s="68">
        <v>16.48</v>
      </c>
      <c r="P49" s="87">
        <v>17.47</v>
      </c>
      <c r="Q49" s="88">
        <v>14.61</v>
      </c>
      <c r="R49" s="68">
        <v>17.8</v>
      </c>
      <c r="S49" s="68">
        <v>19.73</v>
      </c>
      <c r="T49" s="68">
        <v>14.79</v>
      </c>
      <c r="U49" s="87">
        <v>17.420000000000002</v>
      </c>
      <c r="V49" s="88">
        <v>14.62</v>
      </c>
      <c r="W49" s="68">
        <v>17.93</v>
      </c>
      <c r="X49" s="68">
        <v>19.93</v>
      </c>
      <c r="Y49" s="68">
        <v>14.8</v>
      </c>
      <c r="Z49" s="87">
        <v>17.53</v>
      </c>
      <c r="AA49" s="88">
        <v>13.86</v>
      </c>
      <c r="AB49" s="68">
        <v>17.02</v>
      </c>
      <c r="AC49" s="68">
        <v>18.93</v>
      </c>
      <c r="AD49" s="68">
        <v>14.04</v>
      </c>
      <c r="AE49" s="75">
        <v>16.64</v>
      </c>
    </row>
    <row r="50" spans="1:31" s="78" customFormat="1" x14ac:dyDescent="0.2">
      <c r="A50" s="86">
        <f t="shared" si="0"/>
        <v>45597</v>
      </c>
      <c r="B50" s="67">
        <v>21.68</v>
      </c>
      <c r="C50" s="68">
        <v>23.23</v>
      </c>
      <c r="D50" s="68">
        <v>24.28</v>
      </c>
      <c r="E50" s="68">
        <v>21.67</v>
      </c>
      <c r="F50" s="87">
        <v>22.98</v>
      </c>
      <c r="G50" s="88">
        <v>18.190000000000001</v>
      </c>
      <c r="H50" s="68">
        <v>19.809999999999999</v>
      </c>
      <c r="I50" s="68">
        <v>20.68</v>
      </c>
      <c r="J50" s="68">
        <v>18.399999999999999</v>
      </c>
      <c r="K50" s="87">
        <v>19.510000000000002</v>
      </c>
      <c r="L50" s="88">
        <v>18.149999999999999</v>
      </c>
      <c r="M50" s="68">
        <v>19.899999999999999</v>
      </c>
      <c r="N50" s="68">
        <v>20.88</v>
      </c>
      <c r="O50" s="68">
        <v>18.37</v>
      </c>
      <c r="P50" s="87">
        <v>19.600000000000001</v>
      </c>
      <c r="Q50" s="88">
        <v>17.98</v>
      </c>
      <c r="R50" s="68">
        <v>19.86</v>
      </c>
      <c r="S50" s="68">
        <v>21.06</v>
      </c>
      <c r="T50" s="68">
        <v>18.670000000000002</v>
      </c>
      <c r="U50" s="87">
        <v>19.38</v>
      </c>
      <c r="V50" s="88">
        <v>17.98</v>
      </c>
      <c r="W50" s="68">
        <v>19.93</v>
      </c>
      <c r="X50" s="68">
        <v>21.17</v>
      </c>
      <c r="Y50" s="68">
        <v>18.670000000000002</v>
      </c>
      <c r="Z50" s="87">
        <v>19.45</v>
      </c>
      <c r="AA50" s="88">
        <v>17.190000000000001</v>
      </c>
      <c r="AB50" s="68">
        <v>19.07</v>
      </c>
      <c r="AC50" s="68">
        <v>20.260000000000002</v>
      </c>
      <c r="AD50" s="68">
        <v>17.88</v>
      </c>
      <c r="AE50" s="75">
        <v>18.59</v>
      </c>
    </row>
    <row r="51" spans="1:31" s="78" customFormat="1" x14ac:dyDescent="0.2">
      <c r="A51" s="86">
        <f t="shared" si="0"/>
        <v>45627</v>
      </c>
      <c r="B51" s="67">
        <v>23.75</v>
      </c>
      <c r="C51" s="68">
        <v>24.92</v>
      </c>
      <c r="D51" s="68">
        <v>25.7</v>
      </c>
      <c r="E51" s="68">
        <v>23.9</v>
      </c>
      <c r="F51" s="87">
        <v>24.69</v>
      </c>
      <c r="G51" s="88">
        <v>19.649999999999999</v>
      </c>
      <c r="H51" s="68">
        <v>20.81</v>
      </c>
      <c r="I51" s="68">
        <v>21.68</v>
      </c>
      <c r="J51" s="68">
        <v>19.91</v>
      </c>
      <c r="K51" s="87">
        <v>20.65</v>
      </c>
      <c r="L51" s="88">
        <v>19.45</v>
      </c>
      <c r="M51" s="68">
        <v>20.68</v>
      </c>
      <c r="N51" s="68">
        <v>21.58</v>
      </c>
      <c r="O51" s="68">
        <v>19.71</v>
      </c>
      <c r="P51" s="87">
        <v>20.51</v>
      </c>
      <c r="Q51" s="88">
        <v>21.31</v>
      </c>
      <c r="R51" s="68">
        <v>21.86</v>
      </c>
      <c r="S51" s="68">
        <v>22.29</v>
      </c>
      <c r="T51" s="68">
        <v>21.51</v>
      </c>
      <c r="U51" s="87">
        <v>21.76</v>
      </c>
      <c r="V51" s="88">
        <v>21.31</v>
      </c>
      <c r="W51" s="68">
        <v>21.86</v>
      </c>
      <c r="X51" s="68">
        <v>22.29</v>
      </c>
      <c r="Y51" s="68">
        <v>21.51</v>
      </c>
      <c r="Z51" s="87">
        <v>21.76</v>
      </c>
      <c r="AA51" s="88">
        <v>20.5</v>
      </c>
      <c r="AB51" s="68">
        <v>21.04</v>
      </c>
      <c r="AC51" s="68">
        <v>21.46</v>
      </c>
      <c r="AD51" s="68">
        <v>20.69</v>
      </c>
      <c r="AE51" s="75">
        <v>20.94</v>
      </c>
    </row>
    <row r="52" spans="1:31" s="78" customFormat="1" x14ac:dyDescent="0.2">
      <c r="A52" s="82">
        <f t="shared" si="0"/>
        <v>45658</v>
      </c>
      <c r="B52" s="83">
        <v>27.15</v>
      </c>
      <c r="C52" s="77">
        <v>28.12</v>
      </c>
      <c r="D52" s="77">
        <v>29.01</v>
      </c>
      <c r="E52" s="77">
        <v>27.21</v>
      </c>
      <c r="F52" s="84">
        <v>27.93</v>
      </c>
      <c r="G52" s="85">
        <v>21.95</v>
      </c>
      <c r="H52" s="77">
        <v>23.08</v>
      </c>
      <c r="I52" s="77">
        <v>24.06</v>
      </c>
      <c r="J52" s="77">
        <v>22.35</v>
      </c>
      <c r="K52" s="84">
        <v>22.88</v>
      </c>
      <c r="L52" s="85">
        <v>21.73</v>
      </c>
      <c r="M52" s="77">
        <v>22.99</v>
      </c>
      <c r="N52" s="77">
        <v>24.03</v>
      </c>
      <c r="O52" s="77">
        <v>22.12</v>
      </c>
      <c r="P52" s="84">
        <v>22.77</v>
      </c>
      <c r="Q52" s="85">
        <v>23.14</v>
      </c>
      <c r="R52" s="77">
        <v>24.12</v>
      </c>
      <c r="S52" s="77">
        <v>24.8</v>
      </c>
      <c r="T52" s="77">
        <v>23.42</v>
      </c>
      <c r="U52" s="84">
        <v>23.9</v>
      </c>
      <c r="V52" s="85">
        <v>23.14</v>
      </c>
      <c r="W52" s="77">
        <v>24.12</v>
      </c>
      <c r="X52" s="77">
        <v>24.8</v>
      </c>
      <c r="Y52" s="77">
        <v>23.43</v>
      </c>
      <c r="Z52" s="84">
        <v>23.9</v>
      </c>
      <c r="AA52" s="85">
        <v>22.29</v>
      </c>
      <c r="AB52" s="77">
        <v>23.26</v>
      </c>
      <c r="AC52" s="77">
        <v>23.94</v>
      </c>
      <c r="AD52" s="77">
        <v>22.57</v>
      </c>
      <c r="AE52" s="118">
        <v>23.04</v>
      </c>
    </row>
    <row r="53" spans="1:31" s="78" customFormat="1" x14ac:dyDescent="0.2">
      <c r="A53" s="82">
        <f t="shared" si="0"/>
        <v>45689</v>
      </c>
      <c r="B53" s="83">
        <v>26.05</v>
      </c>
      <c r="C53" s="77">
        <v>26.69</v>
      </c>
      <c r="D53" s="77">
        <v>27.15</v>
      </c>
      <c r="E53" s="77">
        <v>25.8</v>
      </c>
      <c r="F53" s="84">
        <v>26.6</v>
      </c>
      <c r="G53" s="85">
        <v>21.2</v>
      </c>
      <c r="H53" s="77">
        <v>22.12</v>
      </c>
      <c r="I53" s="77">
        <v>22.72</v>
      </c>
      <c r="J53" s="77">
        <v>21.34</v>
      </c>
      <c r="K53" s="84">
        <v>21.99</v>
      </c>
      <c r="L53" s="85">
        <v>20.99</v>
      </c>
      <c r="M53" s="77">
        <v>22.06</v>
      </c>
      <c r="N53" s="77">
        <v>22.72</v>
      </c>
      <c r="O53" s="77">
        <v>21.13</v>
      </c>
      <c r="P53" s="84">
        <v>21.9</v>
      </c>
      <c r="Q53" s="85">
        <v>21.62</v>
      </c>
      <c r="R53" s="77">
        <v>22.88</v>
      </c>
      <c r="S53" s="77">
        <v>23.78</v>
      </c>
      <c r="T53" s="77">
        <v>22.47</v>
      </c>
      <c r="U53" s="84">
        <v>22.37</v>
      </c>
      <c r="V53" s="85">
        <v>21.63</v>
      </c>
      <c r="W53" s="77">
        <v>22.89</v>
      </c>
      <c r="X53" s="77">
        <v>23.81</v>
      </c>
      <c r="Y53" s="77">
        <v>22.49</v>
      </c>
      <c r="Z53" s="84">
        <v>22.38</v>
      </c>
      <c r="AA53" s="85">
        <v>20.78</v>
      </c>
      <c r="AB53" s="77">
        <v>22.03</v>
      </c>
      <c r="AC53" s="77">
        <v>22.93</v>
      </c>
      <c r="AD53" s="77">
        <v>21.63</v>
      </c>
      <c r="AE53" s="118">
        <v>21.53</v>
      </c>
    </row>
    <row r="54" spans="1:31" s="78" customFormat="1" x14ac:dyDescent="0.2">
      <c r="A54" s="82">
        <f t="shared" si="0"/>
        <v>45717</v>
      </c>
      <c r="B54" s="83">
        <v>23.81</v>
      </c>
      <c r="C54" s="77">
        <v>24.33</v>
      </c>
      <c r="D54" s="77">
        <v>24.67</v>
      </c>
      <c r="E54" s="77">
        <v>23.76</v>
      </c>
      <c r="F54" s="84">
        <v>24.24</v>
      </c>
      <c r="G54" s="85">
        <v>18.32</v>
      </c>
      <c r="H54" s="77">
        <v>19.829999999999998</v>
      </c>
      <c r="I54" s="77">
        <v>20.63</v>
      </c>
      <c r="J54" s="77">
        <v>18.55</v>
      </c>
      <c r="K54" s="84">
        <v>19.54</v>
      </c>
      <c r="L54" s="85">
        <v>18.13</v>
      </c>
      <c r="M54" s="77">
        <v>19.8</v>
      </c>
      <c r="N54" s="77">
        <v>20.68</v>
      </c>
      <c r="O54" s="77">
        <v>18.37</v>
      </c>
      <c r="P54" s="84">
        <v>19.489999999999998</v>
      </c>
      <c r="Q54" s="85">
        <v>17.73</v>
      </c>
      <c r="R54" s="77">
        <v>21.09</v>
      </c>
      <c r="S54" s="77">
        <v>22.78</v>
      </c>
      <c r="T54" s="77">
        <v>17.78</v>
      </c>
      <c r="U54" s="84">
        <v>20.61</v>
      </c>
      <c r="V54" s="85">
        <v>17.73</v>
      </c>
      <c r="W54" s="77">
        <v>21.22</v>
      </c>
      <c r="X54" s="77">
        <v>22.97</v>
      </c>
      <c r="Y54" s="77">
        <v>17.78</v>
      </c>
      <c r="Z54" s="84">
        <v>20.72</v>
      </c>
      <c r="AA54" s="85">
        <v>16.93</v>
      </c>
      <c r="AB54" s="77">
        <v>20.260000000000002</v>
      </c>
      <c r="AC54" s="77">
        <v>21.93</v>
      </c>
      <c r="AD54" s="77">
        <v>16.98</v>
      </c>
      <c r="AE54" s="118">
        <v>19.78</v>
      </c>
    </row>
    <row r="55" spans="1:31" s="78" customFormat="1" x14ac:dyDescent="0.2">
      <c r="A55" s="82">
        <f t="shared" si="0"/>
        <v>45748</v>
      </c>
      <c r="B55" s="83">
        <v>21.26</v>
      </c>
      <c r="C55" s="77">
        <v>21.78</v>
      </c>
      <c r="D55" s="77">
        <v>22.27</v>
      </c>
      <c r="E55" s="77">
        <v>21.23</v>
      </c>
      <c r="F55" s="84">
        <v>21.67</v>
      </c>
      <c r="G55" s="85">
        <v>17.3</v>
      </c>
      <c r="H55" s="77">
        <v>18.38</v>
      </c>
      <c r="I55" s="77">
        <v>19.29</v>
      </c>
      <c r="J55" s="77">
        <v>17.59</v>
      </c>
      <c r="K55" s="84">
        <v>18.25</v>
      </c>
      <c r="L55" s="85">
        <v>17.239999999999998</v>
      </c>
      <c r="M55" s="77">
        <v>18.48</v>
      </c>
      <c r="N55" s="77">
        <v>19.46</v>
      </c>
      <c r="O55" s="77">
        <v>17.54</v>
      </c>
      <c r="P55" s="84">
        <v>18.32</v>
      </c>
      <c r="Q55" s="85">
        <v>14.17</v>
      </c>
      <c r="R55" s="77">
        <v>18.77</v>
      </c>
      <c r="S55" s="77">
        <v>21.31</v>
      </c>
      <c r="T55" s="77">
        <v>14.39</v>
      </c>
      <c r="U55" s="84">
        <v>18.100000000000001</v>
      </c>
      <c r="V55" s="85">
        <v>14.18</v>
      </c>
      <c r="W55" s="77">
        <v>19.100000000000001</v>
      </c>
      <c r="X55" s="77">
        <v>21.78</v>
      </c>
      <c r="Y55" s="77">
        <v>14.41</v>
      </c>
      <c r="Z55" s="84">
        <v>18.38</v>
      </c>
      <c r="AA55" s="85">
        <v>13.41</v>
      </c>
      <c r="AB55" s="77">
        <v>17.97</v>
      </c>
      <c r="AC55" s="77">
        <v>20.48</v>
      </c>
      <c r="AD55" s="77">
        <v>13.63</v>
      </c>
      <c r="AE55" s="118">
        <v>17.3</v>
      </c>
    </row>
    <row r="56" spans="1:31" s="78" customFormat="1" x14ac:dyDescent="0.2">
      <c r="A56" s="82">
        <f t="shared" si="0"/>
        <v>45778</v>
      </c>
      <c r="B56" s="83">
        <v>20.29</v>
      </c>
      <c r="C56" s="77">
        <v>22.71</v>
      </c>
      <c r="D56" s="77">
        <v>24.06</v>
      </c>
      <c r="E56" s="77">
        <v>20.57</v>
      </c>
      <c r="F56" s="84">
        <v>22.44</v>
      </c>
      <c r="G56" s="85">
        <v>18.02</v>
      </c>
      <c r="H56" s="77">
        <v>19.78</v>
      </c>
      <c r="I56" s="77">
        <v>20.83</v>
      </c>
      <c r="J56" s="77">
        <v>18.25</v>
      </c>
      <c r="K56" s="84">
        <v>19.510000000000002</v>
      </c>
      <c r="L56" s="85">
        <v>17.98</v>
      </c>
      <c r="M56" s="77">
        <v>19.91</v>
      </c>
      <c r="N56" s="77">
        <v>21.04</v>
      </c>
      <c r="O56" s="77">
        <v>18.190000000000001</v>
      </c>
      <c r="P56" s="84">
        <v>19.63</v>
      </c>
      <c r="Q56" s="85">
        <v>17.690000000000001</v>
      </c>
      <c r="R56" s="77">
        <v>20.010000000000002</v>
      </c>
      <c r="S56" s="77">
        <v>21.32</v>
      </c>
      <c r="T56" s="77">
        <v>17.760000000000002</v>
      </c>
      <c r="U56" s="84">
        <v>19.739999999999998</v>
      </c>
      <c r="V56" s="85">
        <v>17.760000000000002</v>
      </c>
      <c r="W56" s="77">
        <v>20.12</v>
      </c>
      <c r="X56" s="77">
        <v>21.43</v>
      </c>
      <c r="Y56" s="77">
        <v>17.82</v>
      </c>
      <c r="Z56" s="84">
        <v>19.84</v>
      </c>
      <c r="AA56" s="85">
        <v>16.89</v>
      </c>
      <c r="AB56" s="77">
        <v>19.2</v>
      </c>
      <c r="AC56" s="77">
        <v>20.49</v>
      </c>
      <c r="AD56" s="77">
        <v>16.96</v>
      </c>
      <c r="AE56" s="118">
        <v>18.920000000000002</v>
      </c>
    </row>
    <row r="57" spans="1:31" s="78" customFormat="1" x14ac:dyDescent="0.2">
      <c r="A57" s="82">
        <f t="shared" si="0"/>
        <v>45809</v>
      </c>
      <c r="B57" s="83">
        <v>20.079999999999998</v>
      </c>
      <c r="C57" s="77">
        <v>26.07</v>
      </c>
      <c r="D57" s="77">
        <v>29.1</v>
      </c>
      <c r="E57" s="77">
        <v>20.63</v>
      </c>
      <c r="F57" s="84">
        <v>25.24</v>
      </c>
      <c r="G57" s="85">
        <v>18.399999999999999</v>
      </c>
      <c r="H57" s="77">
        <v>22.7</v>
      </c>
      <c r="I57" s="77">
        <v>24.95</v>
      </c>
      <c r="J57" s="77">
        <v>18.579999999999998</v>
      </c>
      <c r="K57" s="84">
        <v>22.03</v>
      </c>
      <c r="L57" s="85">
        <v>18.440000000000001</v>
      </c>
      <c r="M57" s="77">
        <v>22.89</v>
      </c>
      <c r="N57" s="77">
        <v>25.23</v>
      </c>
      <c r="O57" s="77">
        <v>18.63</v>
      </c>
      <c r="P57" s="84">
        <v>22.2</v>
      </c>
      <c r="Q57" s="85">
        <v>19.190000000000001</v>
      </c>
      <c r="R57" s="77">
        <v>21.97</v>
      </c>
      <c r="S57" s="77">
        <v>23.41</v>
      </c>
      <c r="T57" s="77">
        <v>19.21</v>
      </c>
      <c r="U57" s="84">
        <v>21.57</v>
      </c>
      <c r="V57" s="85">
        <v>19.190000000000001</v>
      </c>
      <c r="W57" s="77">
        <v>21.97</v>
      </c>
      <c r="X57" s="77">
        <v>23.41</v>
      </c>
      <c r="Y57" s="77">
        <v>19.21</v>
      </c>
      <c r="Z57" s="84">
        <v>21.57</v>
      </c>
      <c r="AA57" s="85">
        <v>18.38</v>
      </c>
      <c r="AB57" s="77">
        <v>21.13</v>
      </c>
      <c r="AC57" s="77">
        <v>22.55</v>
      </c>
      <c r="AD57" s="77">
        <v>18.399999999999999</v>
      </c>
      <c r="AE57" s="118">
        <v>20.73</v>
      </c>
    </row>
    <row r="58" spans="1:31" s="78" customFormat="1" x14ac:dyDescent="0.2">
      <c r="A58" s="82">
        <f t="shared" si="0"/>
        <v>45839</v>
      </c>
      <c r="B58" s="83">
        <v>21.85</v>
      </c>
      <c r="C58" s="77">
        <v>34.01</v>
      </c>
      <c r="D58" s="77">
        <v>40.229999999999997</v>
      </c>
      <c r="E58" s="77">
        <v>22.82</v>
      </c>
      <c r="F58" s="84">
        <v>32.340000000000003</v>
      </c>
      <c r="G58" s="85">
        <v>21.33</v>
      </c>
      <c r="H58" s="77">
        <v>33.29</v>
      </c>
      <c r="I58" s="77">
        <v>39.450000000000003</v>
      </c>
      <c r="J58" s="77">
        <v>21.53</v>
      </c>
      <c r="K58" s="84">
        <v>31.55</v>
      </c>
      <c r="L58" s="85">
        <v>21.47</v>
      </c>
      <c r="M58" s="77">
        <v>33.99</v>
      </c>
      <c r="N58" s="77">
        <v>40.42</v>
      </c>
      <c r="O58" s="77">
        <v>21.65</v>
      </c>
      <c r="P58" s="84">
        <v>32.17</v>
      </c>
      <c r="Q58" s="85">
        <v>20.64</v>
      </c>
      <c r="R58" s="77">
        <v>24.42</v>
      </c>
      <c r="S58" s="77">
        <v>26.48</v>
      </c>
      <c r="T58" s="77">
        <v>20.71</v>
      </c>
      <c r="U58" s="84">
        <v>23.93</v>
      </c>
      <c r="V58" s="85">
        <v>20.64</v>
      </c>
      <c r="W58" s="77">
        <v>24.35</v>
      </c>
      <c r="X58" s="77">
        <v>26.37</v>
      </c>
      <c r="Y58" s="77">
        <v>20.71</v>
      </c>
      <c r="Z58" s="84">
        <v>23.87</v>
      </c>
      <c r="AA58" s="85">
        <v>19.82</v>
      </c>
      <c r="AB58" s="77">
        <v>23.73</v>
      </c>
      <c r="AC58" s="77">
        <v>25.86</v>
      </c>
      <c r="AD58" s="77">
        <v>19.89</v>
      </c>
      <c r="AE58" s="118">
        <v>23.22</v>
      </c>
    </row>
    <row r="59" spans="1:31" s="78" customFormat="1" x14ac:dyDescent="0.2">
      <c r="A59" s="82">
        <f t="shared" si="0"/>
        <v>45870</v>
      </c>
      <c r="B59" s="83">
        <v>20.67</v>
      </c>
      <c r="C59" s="77">
        <v>27.66</v>
      </c>
      <c r="D59" s="77">
        <v>31.29</v>
      </c>
      <c r="E59" s="77">
        <v>21.33</v>
      </c>
      <c r="F59" s="84">
        <v>26.88</v>
      </c>
      <c r="G59" s="85">
        <v>20.38</v>
      </c>
      <c r="H59" s="77">
        <v>26.32</v>
      </c>
      <c r="I59" s="77">
        <v>29.51</v>
      </c>
      <c r="J59" s="77">
        <v>20.61</v>
      </c>
      <c r="K59" s="84">
        <v>25.59</v>
      </c>
      <c r="L59" s="85">
        <v>20.239999999999998</v>
      </c>
      <c r="M59" s="77">
        <v>26.51</v>
      </c>
      <c r="N59" s="77">
        <v>29.84</v>
      </c>
      <c r="O59" s="77">
        <v>20.46</v>
      </c>
      <c r="P59" s="84">
        <v>25.74</v>
      </c>
      <c r="Q59" s="85">
        <v>21.08</v>
      </c>
      <c r="R59" s="77">
        <v>23.85</v>
      </c>
      <c r="S59" s="77">
        <v>25.39</v>
      </c>
      <c r="T59" s="77">
        <v>21.17</v>
      </c>
      <c r="U59" s="84">
        <v>23.56</v>
      </c>
      <c r="V59" s="85">
        <v>21.17</v>
      </c>
      <c r="W59" s="77">
        <v>23.87</v>
      </c>
      <c r="X59" s="77">
        <v>25.4</v>
      </c>
      <c r="Y59" s="77">
        <v>21.29</v>
      </c>
      <c r="Z59" s="84">
        <v>23.58</v>
      </c>
      <c r="AA59" s="85">
        <v>20.25</v>
      </c>
      <c r="AB59" s="77">
        <v>22.99</v>
      </c>
      <c r="AC59" s="77">
        <v>24.52</v>
      </c>
      <c r="AD59" s="77">
        <v>20.34</v>
      </c>
      <c r="AE59" s="118">
        <v>22.7</v>
      </c>
    </row>
    <row r="60" spans="1:31" s="78" customFormat="1" x14ac:dyDescent="0.2">
      <c r="A60" s="82">
        <f t="shared" si="0"/>
        <v>45901</v>
      </c>
      <c r="B60" s="83">
        <v>19.39</v>
      </c>
      <c r="C60" s="77">
        <v>24.39</v>
      </c>
      <c r="D60" s="77">
        <v>27</v>
      </c>
      <c r="E60" s="77">
        <v>19.73</v>
      </c>
      <c r="F60" s="84">
        <v>23.6</v>
      </c>
      <c r="G60" s="85">
        <v>19.309999999999999</v>
      </c>
      <c r="H60" s="77">
        <v>22.89</v>
      </c>
      <c r="I60" s="77">
        <v>24.79</v>
      </c>
      <c r="J60" s="77">
        <v>19.440000000000001</v>
      </c>
      <c r="K60" s="84">
        <v>22.29</v>
      </c>
      <c r="L60" s="85">
        <v>19.16</v>
      </c>
      <c r="M60" s="77">
        <v>22.98</v>
      </c>
      <c r="N60" s="77">
        <v>25.01</v>
      </c>
      <c r="O60" s="77">
        <v>19.29</v>
      </c>
      <c r="P60" s="84">
        <v>22.34</v>
      </c>
      <c r="Q60" s="85">
        <v>20.11</v>
      </c>
      <c r="R60" s="77">
        <v>21.42</v>
      </c>
      <c r="S60" s="77">
        <v>22.33</v>
      </c>
      <c r="T60" s="77">
        <v>20.329999999999998</v>
      </c>
      <c r="U60" s="84">
        <v>21.22</v>
      </c>
      <c r="V60" s="85">
        <v>20.16</v>
      </c>
      <c r="W60" s="77">
        <v>21.59</v>
      </c>
      <c r="X60" s="77">
        <v>22.55</v>
      </c>
      <c r="Y60" s="77">
        <v>20.38</v>
      </c>
      <c r="Z60" s="84">
        <v>21.36</v>
      </c>
      <c r="AA60" s="85">
        <v>19.309999999999999</v>
      </c>
      <c r="AB60" s="77">
        <v>20.72</v>
      </c>
      <c r="AC60" s="77">
        <v>21.67</v>
      </c>
      <c r="AD60" s="77">
        <v>19.53</v>
      </c>
      <c r="AE60" s="118">
        <v>20.49</v>
      </c>
    </row>
    <row r="61" spans="1:31" s="78" customFormat="1" x14ac:dyDescent="0.2">
      <c r="A61" s="82">
        <f t="shared" si="0"/>
        <v>45931</v>
      </c>
      <c r="B61" s="83">
        <v>20.11</v>
      </c>
      <c r="C61" s="77">
        <v>21.52</v>
      </c>
      <c r="D61" s="77">
        <v>22.41</v>
      </c>
      <c r="E61" s="77">
        <v>20.23</v>
      </c>
      <c r="F61" s="84">
        <v>21.3</v>
      </c>
      <c r="G61" s="85">
        <v>17.86</v>
      </c>
      <c r="H61" s="77">
        <v>18.989999999999998</v>
      </c>
      <c r="I61" s="77">
        <v>20.13</v>
      </c>
      <c r="J61" s="77">
        <v>18.37</v>
      </c>
      <c r="K61" s="84">
        <v>18.809999999999999</v>
      </c>
      <c r="L61" s="85">
        <v>17.760000000000002</v>
      </c>
      <c r="M61" s="77">
        <v>19.059999999999999</v>
      </c>
      <c r="N61" s="77">
        <v>20.28</v>
      </c>
      <c r="O61" s="77">
        <v>18.260000000000002</v>
      </c>
      <c r="P61" s="84">
        <v>18.850000000000001</v>
      </c>
      <c r="Q61" s="85">
        <v>16.21</v>
      </c>
      <c r="R61" s="77">
        <v>19.43</v>
      </c>
      <c r="S61" s="77">
        <v>21.75</v>
      </c>
      <c r="T61" s="77">
        <v>16.82</v>
      </c>
      <c r="U61" s="84">
        <v>18.95</v>
      </c>
      <c r="V61" s="85">
        <v>16.239999999999998</v>
      </c>
      <c r="W61" s="77">
        <v>19.57</v>
      </c>
      <c r="X61" s="77">
        <v>21.97</v>
      </c>
      <c r="Y61" s="77">
        <v>16.86</v>
      </c>
      <c r="Z61" s="84">
        <v>19.07</v>
      </c>
      <c r="AA61" s="85">
        <v>15.43</v>
      </c>
      <c r="AB61" s="77">
        <v>18.62</v>
      </c>
      <c r="AC61" s="77">
        <v>20.92</v>
      </c>
      <c r="AD61" s="77">
        <v>16.03</v>
      </c>
      <c r="AE61" s="118">
        <v>18.14</v>
      </c>
    </row>
    <row r="62" spans="1:31" s="78" customFormat="1" x14ac:dyDescent="0.2">
      <c r="A62" s="82">
        <f t="shared" si="0"/>
        <v>45962</v>
      </c>
      <c r="B62" s="83">
        <v>23.43</v>
      </c>
      <c r="C62" s="77">
        <v>24.48</v>
      </c>
      <c r="D62" s="77">
        <v>25.17</v>
      </c>
      <c r="E62" s="77">
        <v>23.48</v>
      </c>
      <c r="F62" s="84">
        <v>24.32</v>
      </c>
      <c r="G62" s="85">
        <v>20</v>
      </c>
      <c r="H62" s="77">
        <v>21.14</v>
      </c>
      <c r="I62" s="77">
        <v>21.72</v>
      </c>
      <c r="J62" s="77">
        <v>20.23</v>
      </c>
      <c r="K62" s="84">
        <v>20.91</v>
      </c>
      <c r="L62" s="85">
        <v>19.82</v>
      </c>
      <c r="M62" s="77">
        <v>21.15</v>
      </c>
      <c r="N62" s="77">
        <v>21.83</v>
      </c>
      <c r="O62" s="77">
        <v>20.04</v>
      </c>
      <c r="P62" s="84">
        <v>20.9</v>
      </c>
      <c r="Q62" s="85">
        <v>20.09</v>
      </c>
      <c r="R62" s="77">
        <v>22.08</v>
      </c>
      <c r="S62" s="77">
        <v>23.08</v>
      </c>
      <c r="T62" s="77">
        <v>20.420000000000002</v>
      </c>
      <c r="U62" s="84">
        <v>21.7</v>
      </c>
      <c r="V62" s="85">
        <v>20.09</v>
      </c>
      <c r="W62" s="77">
        <v>22.24</v>
      </c>
      <c r="X62" s="77">
        <v>23.32</v>
      </c>
      <c r="Y62" s="77">
        <v>20.420000000000002</v>
      </c>
      <c r="Z62" s="84">
        <v>21.84</v>
      </c>
      <c r="AA62" s="85">
        <v>19.27</v>
      </c>
      <c r="AB62" s="77">
        <v>21.28</v>
      </c>
      <c r="AC62" s="77">
        <v>22.29</v>
      </c>
      <c r="AD62" s="77">
        <v>19.59</v>
      </c>
      <c r="AE62" s="118">
        <v>20.9</v>
      </c>
    </row>
    <row r="63" spans="1:31" s="78" customFormat="1" x14ac:dyDescent="0.2">
      <c r="A63" s="82">
        <f t="shared" si="0"/>
        <v>45992</v>
      </c>
      <c r="B63" s="83">
        <v>25.16</v>
      </c>
      <c r="C63" s="77">
        <v>26.11</v>
      </c>
      <c r="D63" s="77">
        <v>26.79</v>
      </c>
      <c r="E63" s="77">
        <v>25.28</v>
      </c>
      <c r="F63" s="84">
        <v>25.92</v>
      </c>
      <c r="G63" s="85">
        <v>21.42</v>
      </c>
      <c r="H63" s="77">
        <v>22.14</v>
      </c>
      <c r="I63" s="77">
        <v>22.76</v>
      </c>
      <c r="J63" s="77">
        <v>21.66</v>
      </c>
      <c r="K63" s="84">
        <v>22.02</v>
      </c>
      <c r="L63" s="85">
        <v>21.21</v>
      </c>
      <c r="M63" s="77">
        <v>22.06</v>
      </c>
      <c r="N63" s="77">
        <v>22.74</v>
      </c>
      <c r="O63" s="77">
        <v>21.44</v>
      </c>
      <c r="P63" s="84">
        <v>21.91</v>
      </c>
      <c r="Q63" s="85">
        <v>23.09</v>
      </c>
      <c r="R63" s="77">
        <v>23.84</v>
      </c>
      <c r="S63" s="77">
        <v>24.3</v>
      </c>
      <c r="T63" s="77">
        <v>23.19</v>
      </c>
      <c r="U63" s="84">
        <v>23.7</v>
      </c>
      <c r="V63" s="85">
        <v>23.08</v>
      </c>
      <c r="W63" s="77">
        <v>23.83</v>
      </c>
      <c r="X63" s="77">
        <v>24.31</v>
      </c>
      <c r="Y63" s="77">
        <v>23.18</v>
      </c>
      <c r="Z63" s="84">
        <v>23.7</v>
      </c>
      <c r="AA63" s="85">
        <v>22.24</v>
      </c>
      <c r="AB63" s="77">
        <v>22.98</v>
      </c>
      <c r="AC63" s="77">
        <v>23.44</v>
      </c>
      <c r="AD63" s="77">
        <v>22.33</v>
      </c>
      <c r="AE63" s="118">
        <v>22.85</v>
      </c>
    </row>
    <row r="64" spans="1:31" s="78" customFormat="1" x14ac:dyDescent="0.2">
      <c r="A64" s="86">
        <f t="shared" si="0"/>
        <v>46023</v>
      </c>
      <c r="B64" s="67">
        <v>28.83</v>
      </c>
      <c r="C64" s="68">
        <v>29.68</v>
      </c>
      <c r="D64" s="68">
        <v>30.49</v>
      </c>
      <c r="E64" s="68">
        <v>28.87</v>
      </c>
      <c r="F64" s="87">
        <v>29.52</v>
      </c>
      <c r="G64" s="88">
        <v>23.55</v>
      </c>
      <c r="H64" s="68">
        <v>25.01</v>
      </c>
      <c r="I64" s="68">
        <v>26.12</v>
      </c>
      <c r="J64" s="68">
        <v>23.95</v>
      </c>
      <c r="K64" s="87">
        <v>24.8</v>
      </c>
      <c r="L64" s="88">
        <v>23.33</v>
      </c>
      <c r="M64" s="68">
        <v>24.97</v>
      </c>
      <c r="N64" s="68">
        <v>26.16</v>
      </c>
      <c r="O64" s="68">
        <v>23.74</v>
      </c>
      <c r="P64" s="87">
        <v>24.73</v>
      </c>
      <c r="Q64" s="88">
        <v>25.49</v>
      </c>
      <c r="R64" s="68">
        <v>26.71</v>
      </c>
      <c r="S64" s="68">
        <v>27.51</v>
      </c>
      <c r="T64" s="68">
        <v>25.71</v>
      </c>
      <c r="U64" s="87">
        <v>26.53</v>
      </c>
      <c r="V64" s="88">
        <v>25.48</v>
      </c>
      <c r="W64" s="68">
        <v>26.71</v>
      </c>
      <c r="X64" s="68">
        <v>27.51</v>
      </c>
      <c r="Y64" s="68">
        <v>25.69</v>
      </c>
      <c r="Z64" s="87">
        <v>26.53</v>
      </c>
      <c r="AA64" s="88">
        <v>24.6</v>
      </c>
      <c r="AB64" s="68">
        <v>25.81</v>
      </c>
      <c r="AC64" s="68">
        <v>26.61</v>
      </c>
      <c r="AD64" s="68">
        <v>24.82</v>
      </c>
      <c r="AE64" s="75">
        <v>25.63</v>
      </c>
    </row>
    <row r="65" spans="1:31" s="78" customFormat="1" x14ac:dyDescent="0.2">
      <c r="A65" s="86">
        <f t="shared" si="0"/>
        <v>46054</v>
      </c>
      <c r="B65" s="67">
        <v>27.8</v>
      </c>
      <c r="C65" s="68">
        <v>28.59</v>
      </c>
      <c r="D65" s="68">
        <v>29.11</v>
      </c>
      <c r="E65" s="68">
        <v>27.56</v>
      </c>
      <c r="F65" s="87">
        <v>28.5</v>
      </c>
      <c r="G65" s="88">
        <v>23.43</v>
      </c>
      <c r="H65" s="68">
        <v>24.25</v>
      </c>
      <c r="I65" s="68">
        <v>24.92</v>
      </c>
      <c r="J65" s="68">
        <v>23.75</v>
      </c>
      <c r="K65" s="87">
        <v>24.1</v>
      </c>
      <c r="L65" s="88">
        <v>23.26</v>
      </c>
      <c r="M65" s="68">
        <v>24.32</v>
      </c>
      <c r="N65" s="68">
        <v>25.12</v>
      </c>
      <c r="O65" s="68">
        <v>23.59</v>
      </c>
      <c r="P65" s="87">
        <v>24.14</v>
      </c>
      <c r="Q65" s="88">
        <v>23.81</v>
      </c>
      <c r="R65" s="68">
        <v>25.16</v>
      </c>
      <c r="S65" s="68">
        <v>25.98</v>
      </c>
      <c r="T65" s="68">
        <v>24.51</v>
      </c>
      <c r="U65" s="87">
        <v>24.65</v>
      </c>
      <c r="V65" s="88">
        <v>23.81</v>
      </c>
      <c r="W65" s="68">
        <v>25.16</v>
      </c>
      <c r="X65" s="68">
        <v>25.98</v>
      </c>
      <c r="Y65" s="68">
        <v>24.52</v>
      </c>
      <c r="Z65" s="87">
        <v>24.65</v>
      </c>
      <c r="AA65" s="88">
        <v>22.94</v>
      </c>
      <c r="AB65" s="68">
        <v>24.27</v>
      </c>
      <c r="AC65" s="68">
        <v>25.08</v>
      </c>
      <c r="AD65" s="68">
        <v>23.64</v>
      </c>
      <c r="AE65" s="75">
        <v>23.77</v>
      </c>
    </row>
    <row r="66" spans="1:31" s="78" customFormat="1" x14ac:dyDescent="0.2">
      <c r="A66" s="86">
        <f t="shared" si="0"/>
        <v>46082</v>
      </c>
      <c r="B66" s="67">
        <v>25.39</v>
      </c>
      <c r="C66" s="68">
        <v>25.78</v>
      </c>
      <c r="D66" s="68">
        <v>26.09</v>
      </c>
      <c r="E66" s="68">
        <v>25.38</v>
      </c>
      <c r="F66" s="87">
        <v>25.71</v>
      </c>
      <c r="G66" s="88">
        <v>19.760000000000002</v>
      </c>
      <c r="H66" s="68">
        <v>21.06</v>
      </c>
      <c r="I66" s="68">
        <v>21.91</v>
      </c>
      <c r="J66" s="68">
        <v>20.079999999999998</v>
      </c>
      <c r="K66" s="87">
        <v>20.81</v>
      </c>
      <c r="L66" s="88">
        <v>19.57</v>
      </c>
      <c r="M66" s="68">
        <v>20.99</v>
      </c>
      <c r="N66" s="68">
        <v>21.9</v>
      </c>
      <c r="O66" s="68">
        <v>19.88</v>
      </c>
      <c r="P66" s="87">
        <v>20.72</v>
      </c>
      <c r="Q66" s="88">
        <v>19.239999999999998</v>
      </c>
      <c r="R66" s="68">
        <v>23.02</v>
      </c>
      <c r="S66" s="68">
        <v>25.11</v>
      </c>
      <c r="T66" s="68">
        <v>19.600000000000001</v>
      </c>
      <c r="U66" s="87">
        <v>22.38</v>
      </c>
      <c r="V66" s="88">
        <v>19.25</v>
      </c>
      <c r="W66" s="68">
        <v>23.1</v>
      </c>
      <c r="X66" s="68">
        <v>25.21</v>
      </c>
      <c r="Y66" s="68">
        <v>19.600000000000001</v>
      </c>
      <c r="Z66" s="87">
        <v>22.44</v>
      </c>
      <c r="AA66" s="88">
        <v>18.420000000000002</v>
      </c>
      <c r="AB66" s="68">
        <v>22.16</v>
      </c>
      <c r="AC66" s="68">
        <v>24.22</v>
      </c>
      <c r="AD66" s="68">
        <v>18.77</v>
      </c>
      <c r="AE66" s="75">
        <v>21.52</v>
      </c>
    </row>
    <row r="67" spans="1:31" s="78" customFormat="1" x14ac:dyDescent="0.2">
      <c r="A67" s="86">
        <f t="shared" si="0"/>
        <v>46113</v>
      </c>
      <c r="B67" s="67">
        <v>22.92</v>
      </c>
      <c r="C67" s="68">
        <v>23.41</v>
      </c>
      <c r="D67" s="68">
        <v>23.92</v>
      </c>
      <c r="E67" s="68">
        <v>23.07</v>
      </c>
      <c r="F67" s="87">
        <v>23.32</v>
      </c>
      <c r="G67" s="88">
        <v>19.079999999999998</v>
      </c>
      <c r="H67" s="68">
        <v>20.2</v>
      </c>
      <c r="I67" s="68">
        <v>21.15</v>
      </c>
      <c r="J67" s="68">
        <v>19.36</v>
      </c>
      <c r="K67" s="87">
        <v>20.079999999999998</v>
      </c>
      <c r="L67" s="88">
        <v>18.899999999999999</v>
      </c>
      <c r="M67" s="68">
        <v>20.09</v>
      </c>
      <c r="N67" s="68">
        <v>21.07</v>
      </c>
      <c r="O67" s="68">
        <v>19.190000000000001</v>
      </c>
      <c r="P67" s="87">
        <v>19.96</v>
      </c>
      <c r="Q67" s="88">
        <v>15.61</v>
      </c>
      <c r="R67" s="68">
        <v>20.57</v>
      </c>
      <c r="S67" s="68">
        <v>23.28</v>
      </c>
      <c r="T67" s="68">
        <v>15.75</v>
      </c>
      <c r="U67" s="87">
        <v>19.899999999999999</v>
      </c>
      <c r="V67" s="88">
        <v>15.62</v>
      </c>
      <c r="W67" s="68">
        <v>20.84</v>
      </c>
      <c r="X67" s="68">
        <v>23.69</v>
      </c>
      <c r="Y67" s="68">
        <v>15.77</v>
      </c>
      <c r="Z67" s="87">
        <v>20.13</v>
      </c>
      <c r="AA67" s="88">
        <v>14.82</v>
      </c>
      <c r="AB67" s="68">
        <v>19.73</v>
      </c>
      <c r="AC67" s="68">
        <v>22.42</v>
      </c>
      <c r="AD67" s="68">
        <v>14.96</v>
      </c>
      <c r="AE67" s="75">
        <v>19.07</v>
      </c>
    </row>
    <row r="68" spans="1:31" s="78" customFormat="1" x14ac:dyDescent="0.2">
      <c r="A68" s="86">
        <f t="shared" si="0"/>
        <v>46143</v>
      </c>
      <c r="B68" s="67">
        <v>21.85</v>
      </c>
      <c r="C68" s="68">
        <v>24.14</v>
      </c>
      <c r="D68" s="68">
        <v>25.48</v>
      </c>
      <c r="E68" s="68">
        <v>22.18</v>
      </c>
      <c r="F68" s="87">
        <v>23.89</v>
      </c>
      <c r="G68" s="88">
        <v>19.54</v>
      </c>
      <c r="H68" s="68">
        <v>21.42</v>
      </c>
      <c r="I68" s="68">
        <v>22.62</v>
      </c>
      <c r="J68" s="68">
        <v>19.86</v>
      </c>
      <c r="K68" s="87">
        <v>21.18</v>
      </c>
      <c r="L68" s="88">
        <v>19.38</v>
      </c>
      <c r="M68" s="68">
        <v>21.46</v>
      </c>
      <c r="N68" s="68">
        <v>22.75</v>
      </c>
      <c r="O68" s="68">
        <v>19.690000000000001</v>
      </c>
      <c r="P68" s="87">
        <v>21.19</v>
      </c>
      <c r="Q68" s="88">
        <v>20.05</v>
      </c>
      <c r="R68" s="68">
        <v>22.63</v>
      </c>
      <c r="S68" s="68">
        <v>24.04</v>
      </c>
      <c r="T68" s="68">
        <v>20.29</v>
      </c>
      <c r="U68" s="87">
        <v>22.27</v>
      </c>
      <c r="V68" s="88">
        <v>20.13</v>
      </c>
      <c r="W68" s="68">
        <v>22.72</v>
      </c>
      <c r="X68" s="68">
        <v>24.14</v>
      </c>
      <c r="Y68" s="68">
        <v>20.36</v>
      </c>
      <c r="Z68" s="87">
        <v>22.35</v>
      </c>
      <c r="AA68" s="88">
        <v>19.22</v>
      </c>
      <c r="AB68" s="68">
        <v>21.78</v>
      </c>
      <c r="AC68" s="68">
        <v>23.18</v>
      </c>
      <c r="AD68" s="68">
        <v>19.45</v>
      </c>
      <c r="AE68" s="75">
        <v>21.41</v>
      </c>
    </row>
    <row r="69" spans="1:31" s="78" customFormat="1" x14ac:dyDescent="0.2">
      <c r="A69" s="86">
        <f t="shared" si="0"/>
        <v>46174</v>
      </c>
      <c r="B69" s="67">
        <v>21.73</v>
      </c>
      <c r="C69" s="68">
        <v>26.05</v>
      </c>
      <c r="D69" s="68">
        <v>28.3</v>
      </c>
      <c r="E69" s="68">
        <v>22.18</v>
      </c>
      <c r="F69" s="87">
        <v>25.4</v>
      </c>
      <c r="G69" s="88">
        <v>19.93</v>
      </c>
      <c r="H69" s="68">
        <v>23.14</v>
      </c>
      <c r="I69" s="68">
        <v>24.83</v>
      </c>
      <c r="J69" s="68">
        <v>20.059999999999999</v>
      </c>
      <c r="K69" s="87">
        <v>22.58</v>
      </c>
      <c r="L69" s="88">
        <v>19.89</v>
      </c>
      <c r="M69" s="68">
        <v>23.28</v>
      </c>
      <c r="N69" s="68">
        <v>25.08</v>
      </c>
      <c r="O69" s="68">
        <v>20.04</v>
      </c>
      <c r="P69" s="87">
        <v>22.68</v>
      </c>
      <c r="Q69" s="88">
        <v>21.1</v>
      </c>
      <c r="R69" s="68">
        <v>24.49</v>
      </c>
      <c r="S69" s="68">
        <v>26.14</v>
      </c>
      <c r="T69" s="68">
        <v>20.97</v>
      </c>
      <c r="U69" s="87">
        <v>23.98</v>
      </c>
      <c r="V69" s="88">
        <v>21.1</v>
      </c>
      <c r="W69" s="68">
        <v>24.49</v>
      </c>
      <c r="X69" s="68">
        <v>26.14</v>
      </c>
      <c r="Y69" s="68">
        <v>20.97</v>
      </c>
      <c r="Z69" s="87">
        <v>23.98</v>
      </c>
      <c r="AA69" s="88">
        <v>20.260000000000002</v>
      </c>
      <c r="AB69" s="68">
        <v>23.61</v>
      </c>
      <c r="AC69" s="68">
        <v>25.25</v>
      </c>
      <c r="AD69" s="68">
        <v>20.13</v>
      </c>
      <c r="AE69" s="75">
        <v>23.11</v>
      </c>
    </row>
    <row r="70" spans="1:31" s="78" customFormat="1" x14ac:dyDescent="0.2">
      <c r="A70" s="86">
        <f t="shared" ref="A70:A133" si="1">EDATE(A69,1)</f>
        <v>46204</v>
      </c>
      <c r="B70" s="67">
        <v>23.58</v>
      </c>
      <c r="C70" s="68">
        <v>35.08</v>
      </c>
      <c r="D70" s="68">
        <v>41.02</v>
      </c>
      <c r="E70" s="68">
        <v>24.51</v>
      </c>
      <c r="F70" s="87">
        <v>33.44</v>
      </c>
      <c r="G70" s="88">
        <v>23.15</v>
      </c>
      <c r="H70" s="68">
        <v>34.270000000000003</v>
      </c>
      <c r="I70" s="68">
        <v>40.049999999999997</v>
      </c>
      <c r="J70" s="68">
        <v>23.36</v>
      </c>
      <c r="K70" s="87">
        <v>32.590000000000003</v>
      </c>
      <c r="L70" s="88">
        <v>23.21</v>
      </c>
      <c r="M70" s="68">
        <v>34.700000000000003</v>
      </c>
      <c r="N70" s="68">
        <v>40.67</v>
      </c>
      <c r="O70" s="68">
        <v>23.41</v>
      </c>
      <c r="P70" s="87">
        <v>32.97</v>
      </c>
      <c r="Q70" s="88">
        <v>22.73</v>
      </c>
      <c r="R70" s="68">
        <v>27.28</v>
      </c>
      <c r="S70" s="68">
        <v>29.76</v>
      </c>
      <c r="T70" s="68">
        <v>22.8</v>
      </c>
      <c r="U70" s="87">
        <v>26.67</v>
      </c>
      <c r="V70" s="88">
        <v>22.73</v>
      </c>
      <c r="W70" s="68">
        <v>27.26</v>
      </c>
      <c r="X70" s="68">
        <v>29.73</v>
      </c>
      <c r="Y70" s="68">
        <v>22.8</v>
      </c>
      <c r="Z70" s="87">
        <v>26.65</v>
      </c>
      <c r="AA70" s="88">
        <v>21.87</v>
      </c>
      <c r="AB70" s="68">
        <v>26.62</v>
      </c>
      <c r="AC70" s="68">
        <v>29.21</v>
      </c>
      <c r="AD70" s="68">
        <v>21.94</v>
      </c>
      <c r="AE70" s="75">
        <v>25.98</v>
      </c>
    </row>
    <row r="71" spans="1:31" s="78" customFormat="1" x14ac:dyDescent="0.2">
      <c r="A71" s="86">
        <f t="shared" si="1"/>
        <v>46235</v>
      </c>
      <c r="B71" s="67">
        <v>22.5</v>
      </c>
      <c r="C71" s="68">
        <v>29.22</v>
      </c>
      <c r="D71" s="68">
        <v>32.68</v>
      </c>
      <c r="E71" s="68">
        <v>23.09</v>
      </c>
      <c r="F71" s="87">
        <v>28.34</v>
      </c>
      <c r="G71" s="88">
        <v>22.19</v>
      </c>
      <c r="H71" s="68">
        <v>27.94</v>
      </c>
      <c r="I71" s="68">
        <v>30.96</v>
      </c>
      <c r="J71" s="68">
        <v>22.45</v>
      </c>
      <c r="K71" s="87">
        <v>27.11</v>
      </c>
      <c r="L71" s="88">
        <v>22</v>
      </c>
      <c r="M71" s="68">
        <v>28.03</v>
      </c>
      <c r="N71" s="68">
        <v>31.18</v>
      </c>
      <c r="O71" s="68">
        <v>22.26</v>
      </c>
      <c r="P71" s="87">
        <v>27.17</v>
      </c>
      <c r="Q71" s="88">
        <v>23.29</v>
      </c>
      <c r="R71" s="68">
        <v>26.11</v>
      </c>
      <c r="S71" s="68">
        <v>27.79</v>
      </c>
      <c r="T71" s="68">
        <v>23.64</v>
      </c>
      <c r="U71" s="87">
        <v>25.71</v>
      </c>
      <c r="V71" s="88">
        <v>23.35</v>
      </c>
      <c r="W71" s="68">
        <v>26.13</v>
      </c>
      <c r="X71" s="68">
        <v>27.81</v>
      </c>
      <c r="Y71" s="68">
        <v>23.74</v>
      </c>
      <c r="Z71" s="87">
        <v>25.74</v>
      </c>
      <c r="AA71" s="88">
        <v>22.42</v>
      </c>
      <c r="AB71" s="68">
        <v>25.22</v>
      </c>
      <c r="AC71" s="68">
        <v>26.89</v>
      </c>
      <c r="AD71" s="68">
        <v>22.78</v>
      </c>
      <c r="AE71" s="75">
        <v>24.83</v>
      </c>
    </row>
    <row r="72" spans="1:31" s="78" customFormat="1" x14ac:dyDescent="0.2">
      <c r="A72" s="86">
        <f t="shared" si="1"/>
        <v>46266</v>
      </c>
      <c r="B72" s="67">
        <v>21.36</v>
      </c>
      <c r="C72" s="68">
        <v>24.76</v>
      </c>
      <c r="D72" s="68">
        <v>26.58</v>
      </c>
      <c r="E72" s="68">
        <v>21.63</v>
      </c>
      <c r="F72" s="87">
        <v>24.31</v>
      </c>
      <c r="G72" s="88">
        <v>21.09</v>
      </c>
      <c r="H72" s="68">
        <v>23.54</v>
      </c>
      <c r="I72" s="68">
        <v>24.87</v>
      </c>
      <c r="J72" s="68">
        <v>21.19</v>
      </c>
      <c r="K72" s="87">
        <v>23.18</v>
      </c>
      <c r="L72" s="88">
        <v>20.89</v>
      </c>
      <c r="M72" s="68">
        <v>23.57</v>
      </c>
      <c r="N72" s="68">
        <v>25.02</v>
      </c>
      <c r="O72" s="68">
        <v>21</v>
      </c>
      <c r="P72" s="87">
        <v>23.18</v>
      </c>
      <c r="Q72" s="88">
        <v>22.22</v>
      </c>
      <c r="R72" s="68">
        <v>23.69</v>
      </c>
      <c r="S72" s="68">
        <v>24.69</v>
      </c>
      <c r="T72" s="68">
        <v>22.43</v>
      </c>
      <c r="U72" s="87">
        <v>23.49</v>
      </c>
      <c r="V72" s="88">
        <v>22.41</v>
      </c>
      <c r="W72" s="68">
        <v>24.02</v>
      </c>
      <c r="X72" s="68">
        <v>25.07</v>
      </c>
      <c r="Y72" s="68">
        <v>22.6</v>
      </c>
      <c r="Z72" s="87">
        <v>23.8</v>
      </c>
      <c r="AA72" s="88">
        <v>21.47</v>
      </c>
      <c r="AB72" s="68">
        <v>23.06</v>
      </c>
      <c r="AC72" s="68">
        <v>24.12</v>
      </c>
      <c r="AD72" s="68">
        <v>21.68</v>
      </c>
      <c r="AE72" s="75">
        <v>22.85</v>
      </c>
    </row>
    <row r="73" spans="1:31" s="78" customFormat="1" x14ac:dyDescent="0.2">
      <c r="A73" s="86">
        <f t="shared" si="1"/>
        <v>46296</v>
      </c>
      <c r="B73" s="67">
        <v>21.95</v>
      </c>
      <c r="C73" s="68">
        <v>23.14</v>
      </c>
      <c r="D73" s="68">
        <v>23.91</v>
      </c>
      <c r="E73" s="68">
        <v>22.1</v>
      </c>
      <c r="F73" s="87">
        <v>22.96</v>
      </c>
      <c r="G73" s="88">
        <v>19.260000000000002</v>
      </c>
      <c r="H73" s="68">
        <v>20.49</v>
      </c>
      <c r="I73" s="68">
        <v>21.56</v>
      </c>
      <c r="J73" s="68">
        <v>19.760000000000002</v>
      </c>
      <c r="K73" s="87">
        <v>20.309999999999999</v>
      </c>
      <c r="L73" s="88">
        <v>19.07</v>
      </c>
      <c r="M73" s="68">
        <v>20.46</v>
      </c>
      <c r="N73" s="68">
        <v>21.59</v>
      </c>
      <c r="O73" s="68">
        <v>19.559999999999999</v>
      </c>
      <c r="P73" s="87">
        <v>20.25</v>
      </c>
      <c r="Q73" s="88">
        <v>19.13</v>
      </c>
      <c r="R73" s="68">
        <v>21.94</v>
      </c>
      <c r="S73" s="68">
        <v>24</v>
      </c>
      <c r="T73" s="68">
        <v>19.850000000000001</v>
      </c>
      <c r="U73" s="87">
        <v>21.53</v>
      </c>
      <c r="V73" s="88">
        <v>19.2</v>
      </c>
      <c r="W73" s="68">
        <v>22.26</v>
      </c>
      <c r="X73" s="68">
        <v>24.45</v>
      </c>
      <c r="Y73" s="68">
        <v>19.93</v>
      </c>
      <c r="Z73" s="87">
        <v>21.8</v>
      </c>
      <c r="AA73" s="88">
        <v>18.3</v>
      </c>
      <c r="AB73" s="68">
        <v>21.09</v>
      </c>
      <c r="AC73" s="68">
        <v>23.13</v>
      </c>
      <c r="AD73" s="68">
        <v>19.02</v>
      </c>
      <c r="AE73" s="75">
        <v>20.68</v>
      </c>
    </row>
    <row r="74" spans="1:31" s="78" customFormat="1" x14ac:dyDescent="0.2">
      <c r="A74" s="86">
        <f t="shared" si="1"/>
        <v>46327</v>
      </c>
      <c r="B74" s="67">
        <v>25.26</v>
      </c>
      <c r="C74" s="68">
        <v>25.97</v>
      </c>
      <c r="D74" s="68">
        <v>26.47</v>
      </c>
      <c r="E74" s="68">
        <v>25.35</v>
      </c>
      <c r="F74" s="87">
        <v>25.84</v>
      </c>
      <c r="G74" s="88">
        <v>21.71</v>
      </c>
      <c r="H74" s="68">
        <v>22.76</v>
      </c>
      <c r="I74" s="68">
        <v>23.34</v>
      </c>
      <c r="J74" s="68">
        <v>21.93</v>
      </c>
      <c r="K74" s="87">
        <v>22.52</v>
      </c>
      <c r="L74" s="88">
        <v>21.5</v>
      </c>
      <c r="M74" s="68">
        <v>22.7</v>
      </c>
      <c r="N74" s="68">
        <v>23.35</v>
      </c>
      <c r="O74" s="68">
        <v>21.71</v>
      </c>
      <c r="P74" s="87">
        <v>22.44</v>
      </c>
      <c r="Q74" s="88">
        <v>21.97</v>
      </c>
      <c r="R74" s="68">
        <v>24.18</v>
      </c>
      <c r="S74" s="68">
        <v>25.36</v>
      </c>
      <c r="T74" s="68">
        <v>22.15</v>
      </c>
      <c r="U74" s="87">
        <v>23.8</v>
      </c>
      <c r="V74" s="88">
        <v>21.98</v>
      </c>
      <c r="W74" s="68">
        <v>24.27</v>
      </c>
      <c r="X74" s="68">
        <v>25.48</v>
      </c>
      <c r="Y74" s="68">
        <v>22.15</v>
      </c>
      <c r="Z74" s="87">
        <v>23.87</v>
      </c>
      <c r="AA74" s="88">
        <v>21.12</v>
      </c>
      <c r="AB74" s="68">
        <v>23.32</v>
      </c>
      <c r="AC74" s="68">
        <v>24.5</v>
      </c>
      <c r="AD74" s="68">
        <v>21.3</v>
      </c>
      <c r="AE74" s="75">
        <v>22.94</v>
      </c>
    </row>
    <row r="75" spans="1:31" s="78" customFormat="1" x14ac:dyDescent="0.2">
      <c r="A75" s="86">
        <f t="shared" si="1"/>
        <v>46357</v>
      </c>
      <c r="B75" s="67">
        <v>26.69</v>
      </c>
      <c r="C75" s="68">
        <v>27.88</v>
      </c>
      <c r="D75" s="68">
        <v>28.67</v>
      </c>
      <c r="E75" s="68">
        <v>26.86</v>
      </c>
      <c r="F75" s="87">
        <v>27.68</v>
      </c>
      <c r="G75" s="88">
        <v>22.91</v>
      </c>
      <c r="H75" s="68">
        <v>23.8</v>
      </c>
      <c r="I75" s="68">
        <v>24.63</v>
      </c>
      <c r="J75" s="68">
        <v>23.16</v>
      </c>
      <c r="K75" s="87">
        <v>23.72</v>
      </c>
      <c r="L75" s="88">
        <v>22.68</v>
      </c>
      <c r="M75" s="68">
        <v>23.77</v>
      </c>
      <c r="N75" s="68">
        <v>24.7</v>
      </c>
      <c r="O75" s="68">
        <v>22.93</v>
      </c>
      <c r="P75" s="87">
        <v>23.66</v>
      </c>
      <c r="Q75" s="88">
        <v>24.87</v>
      </c>
      <c r="R75" s="68">
        <v>25.95</v>
      </c>
      <c r="S75" s="68">
        <v>26.63</v>
      </c>
      <c r="T75" s="68">
        <v>24.93</v>
      </c>
      <c r="U75" s="87">
        <v>25.84</v>
      </c>
      <c r="V75" s="88">
        <v>24.87</v>
      </c>
      <c r="W75" s="68">
        <v>25.95</v>
      </c>
      <c r="X75" s="68">
        <v>26.63</v>
      </c>
      <c r="Y75" s="68">
        <v>24.93</v>
      </c>
      <c r="Z75" s="87">
        <v>25.84</v>
      </c>
      <c r="AA75" s="88">
        <v>23.99</v>
      </c>
      <c r="AB75" s="68">
        <v>25.06</v>
      </c>
      <c r="AC75" s="68">
        <v>25.73</v>
      </c>
      <c r="AD75" s="68">
        <v>24.04</v>
      </c>
      <c r="AE75" s="75">
        <v>24.95</v>
      </c>
    </row>
    <row r="76" spans="1:31" s="78" customFormat="1" x14ac:dyDescent="0.2">
      <c r="A76" s="82">
        <f t="shared" si="1"/>
        <v>46388</v>
      </c>
      <c r="B76" s="83">
        <v>30.49</v>
      </c>
      <c r="C76" s="77">
        <v>31.79</v>
      </c>
      <c r="D76" s="77">
        <v>32.85</v>
      </c>
      <c r="E76" s="77">
        <v>30.58</v>
      </c>
      <c r="F76" s="84">
        <v>31.59</v>
      </c>
      <c r="G76" s="85">
        <v>24.97</v>
      </c>
      <c r="H76" s="77">
        <v>26.48</v>
      </c>
      <c r="I76" s="77">
        <v>27.75</v>
      </c>
      <c r="J76" s="77">
        <v>25.64</v>
      </c>
      <c r="K76" s="84">
        <v>26.27</v>
      </c>
      <c r="L76" s="85">
        <v>24.73</v>
      </c>
      <c r="M76" s="77">
        <v>26.35</v>
      </c>
      <c r="N76" s="77">
        <v>27.68</v>
      </c>
      <c r="O76" s="77">
        <v>25.39</v>
      </c>
      <c r="P76" s="84">
        <v>26.13</v>
      </c>
      <c r="Q76" s="85">
        <v>26.34</v>
      </c>
      <c r="R76" s="77">
        <v>27.67</v>
      </c>
      <c r="S76" s="77">
        <v>28.69</v>
      </c>
      <c r="T76" s="77">
        <v>26.81</v>
      </c>
      <c r="U76" s="84">
        <v>27.48</v>
      </c>
      <c r="V76" s="85">
        <v>26.34</v>
      </c>
      <c r="W76" s="77">
        <v>27.67</v>
      </c>
      <c r="X76" s="77">
        <v>28.69</v>
      </c>
      <c r="Y76" s="77">
        <v>26.81</v>
      </c>
      <c r="Z76" s="84">
        <v>27.48</v>
      </c>
      <c r="AA76" s="85">
        <v>25.43</v>
      </c>
      <c r="AB76" s="77">
        <v>26.75</v>
      </c>
      <c r="AC76" s="77">
        <v>27.75</v>
      </c>
      <c r="AD76" s="77">
        <v>25.9</v>
      </c>
      <c r="AE76" s="118">
        <v>26.56</v>
      </c>
    </row>
    <row r="77" spans="1:31" s="78" customFormat="1" x14ac:dyDescent="0.2">
      <c r="A77" s="82">
        <f t="shared" si="1"/>
        <v>46419</v>
      </c>
      <c r="B77" s="83">
        <v>29.61</v>
      </c>
      <c r="C77" s="77">
        <v>30.46</v>
      </c>
      <c r="D77" s="77">
        <v>31.04</v>
      </c>
      <c r="E77" s="77">
        <v>29.29</v>
      </c>
      <c r="F77" s="84">
        <v>30.37</v>
      </c>
      <c r="G77" s="85">
        <v>24.34</v>
      </c>
      <c r="H77" s="77">
        <v>25.3</v>
      </c>
      <c r="I77" s="77">
        <v>26.12</v>
      </c>
      <c r="J77" s="77">
        <v>24.73</v>
      </c>
      <c r="K77" s="84">
        <v>25.13</v>
      </c>
      <c r="L77" s="85">
        <v>24.1</v>
      </c>
      <c r="M77" s="77">
        <v>25.2</v>
      </c>
      <c r="N77" s="77">
        <v>26.09</v>
      </c>
      <c r="O77" s="77">
        <v>24.49</v>
      </c>
      <c r="P77" s="84">
        <v>25.01</v>
      </c>
      <c r="Q77" s="85">
        <v>23.56</v>
      </c>
      <c r="R77" s="77">
        <v>25.84</v>
      </c>
      <c r="S77" s="77">
        <v>27.26</v>
      </c>
      <c r="T77" s="77">
        <v>24.45</v>
      </c>
      <c r="U77" s="84">
        <v>25.17</v>
      </c>
      <c r="V77" s="85">
        <v>23.56</v>
      </c>
      <c r="W77" s="77">
        <v>25.84</v>
      </c>
      <c r="X77" s="77">
        <v>27.26</v>
      </c>
      <c r="Y77" s="77">
        <v>24.45</v>
      </c>
      <c r="Z77" s="84">
        <v>25.17</v>
      </c>
      <c r="AA77" s="85">
        <v>22.68</v>
      </c>
      <c r="AB77" s="77">
        <v>24.94</v>
      </c>
      <c r="AC77" s="77">
        <v>26.34</v>
      </c>
      <c r="AD77" s="77">
        <v>23.56</v>
      </c>
      <c r="AE77" s="118">
        <v>24.27</v>
      </c>
    </row>
    <row r="78" spans="1:31" s="78" customFormat="1" x14ac:dyDescent="0.2">
      <c r="A78" s="82">
        <f t="shared" si="1"/>
        <v>46447</v>
      </c>
      <c r="B78" s="83">
        <v>26.61</v>
      </c>
      <c r="C78" s="77">
        <v>26.92</v>
      </c>
      <c r="D78" s="77">
        <v>27.37</v>
      </c>
      <c r="E78" s="77">
        <v>26.68</v>
      </c>
      <c r="F78" s="84">
        <v>26.86</v>
      </c>
      <c r="G78" s="85">
        <v>21.23</v>
      </c>
      <c r="H78" s="77">
        <v>22.24</v>
      </c>
      <c r="I78" s="77">
        <v>23.1</v>
      </c>
      <c r="J78" s="77">
        <v>21.6</v>
      </c>
      <c r="K78" s="84">
        <v>22.03</v>
      </c>
      <c r="L78" s="85">
        <v>21.02</v>
      </c>
      <c r="M78" s="77">
        <v>22.13</v>
      </c>
      <c r="N78" s="77">
        <v>23.04</v>
      </c>
      <c r="O78" s="77">
        <v>21.38</v>
      </c>
      <c r="P78" s="84">
        <v>21.91</v>
      </c>
      <c r="Q78" s="85">
        <v>19.899999999999999</v>
      </c>
      <c r="R78" s="77">
        <v>24.19</v>
      </c>
      <c r="S78" s="77">
        <v>26.44</v>
      </c>
      <c r="T78" s="77">
        <v>20.09</v>
      </c>
      <c r="U78" s="84">
        <v>23.41</v>
      </c>
      <c r="V78" s="85">
        <v>19.899999999999999</v>
      </c>
      <c r="W78" s="77">
        <v>24.22</v>
      </c>
      <c r="X78" s="77">
        <v>26.48</v>
      </c>
      <c r="Y78" s="77">
        <v>20.09</v>
      </c>
      <c r="Z78" s="84">
        <v>23.44</v>
      </c>
      <c r="AA78" s="85">
        <v>19.05</v>
      </c>
      <c r="AB78" s="77">
        <v>23.3</v>
      </c>
      <c r="AC78" s="77">
        <v>25.53</v>
      </c>
      <c r="AD78" s="77">
        <v>19.25</v>
      </c>
      <c r="AE78" s="118">
        <v>22.53</v>
      </c>
    </row>
    <row r="79" spans="1:31" s="78" customFormat="1" x14ac:dyDescent="0.2">
      <c r="A79" s="82">
        <f t="shared" si="1"/>
        <v>46478</v>
      </c>
      <c r="B79" s="83">
        <v>24.47</v>
      </c>
      <c r="C79" s="77">
        <v>24.83</v>
      </c>
      <c r="D79" s="77">
        <v>25.27</v>
      </c>
      <c r="E79" s="77">
        <v>24.64</v>
      </c>
      <c r="F79" s="84">
        <v>24.77</v>
      </c>
      <c r="G79" s="85">
        <v>20.37</v>
      </c>
      <c r="H79" s="77">
        <v>21.61</v>
      </c>
      <c r="I79" s="77">
        <v>22.58</v>
      </c>
      <c r="J79" s="77">
        <v>20.57</v>
      </c>
      <c r="K79" s="84">
        <v>21.49</v>
      </c>
      <c r="L79" s="85">
        <v>20.170000000000002</v>
      </c>
      <c r="M79" s="77">
        <v>21.43</v>
      </c>
      <c r="N79" s="77">
        <v>22.41</v>
      </c>
      <c r="O79" s="77">
        <v>20.37</v>
      </c>
      <c r="P79" s="84">
        <v>21.31</v>
      </c>
      <c r="Q79" s="85">
        <v>17.11</v>
      </c>
      <c r="R79" s="77">
        <v>22.43</v>
      </c>
      <c r="S79" s="77">
        <v>25.32</v>
      </c>
      <c r="T79" s="77">
        <v>17.350000000000001</v>
      </c>
      <c r="U79" s="84">
        <v>21.61</v>
      </c>
      <c r="V79" s="85">
        <v>17.11</v>
      </c>
      <c r="W79" s="77">
        <v>22.66</v>
      </c>
      <c r="X79" s="77">
        <v>25.67</v>
      </c>
      <c r="Y79" s="77">
        <v>17.350000000000001</v>
      </c>
      <c r="Z79" s="84">
        <v>21.81</v>
      </c>
      <c r="AA79" s="85">
        <v>16.29</v>
      </c>
      <c r="AB79" s="77">
        <v>21.55</v>
      </c>
      <c r="AC79" s="77">
        <v>24.42</v>
      </c>
      <c r="AD79" s="77">
        <v>16.52</v>
      </c>
      <c r="AE79" s="118">
        <v>20.75</v>
      </c>
    </row>
    <row r="80" spans="1:31" s="78" customFormat="1" x14ac:dyDescent="0.2">
      <c r="A80" s="82">
        <f t="shared" si="1"/>
        <v>46508</v>
      </c>
      <c r="B80" s="83">
        <v>23.22</v>
      </c>
      <c r="C80" s="77">
        <v>25.18</v>
      </c>
      <c r="D80" s="77">
        <v>26.37</v>
      </c>
      <c r="E80" s="77">
        <v>23.6</v>
      </c>
      <c r="F80" s="84">
        <v>24.93</v>
      </c>
      <c r="G80" s="85">
        <v>20.83</v>
      </c>
      <c r="H80" s="77">
        <v>22.82</v>
      </c>
      <c r="I80" s="77">
        <v>24</v>
      </c>
      <c r="J80" s="77">
        <v>21.09</v>
      </c>
      <c r="K80" s="84">
        <v>22.53</v>
      </c>
      <c r="L80" s="85">
        <v>20.64</v>
      </c>
      <c r="M80" s="77">
        <v>22.81</v>
      </c>
      <c r="N80" s="77">
        <v>24.08</v>
      </c>
      <c r="O80" s="77">
        <v>20.9</v>
      </c>
      <c r="P80" s="84">
        <v>22.5</v>
      </c>
      <c r="Q80" s="85">
        <v>21.73</v>
      </c>
      <c r="R80" s="77">
        <v>24.18</v>
      </c>
      <c r="S80" s="77">
        <v>25.62</v>
      </c>
      <c r="T80" s="77">
        <v>22.05</v>
      </c>
      <c r="U80" s="84">
        <v>23.82</v>
      </c>
      <c r="V80" s="85">
        <v>21.79</v>
      </c>
      <c r="W80" s="77">
        <v>24.25</v>
      </c>
      <c r="X80" s="77">
        <v>25.71</v>
      </c>
      <c r="Y80" s="77">
        <v>22.11</v>
      </c>
      <c r="Z80" s="84">
        <v>23.9</v>
      </c>
      <c r="AA80" s="85">
        <v>20.87</v>
      </c>
      <c r="AB80" s="77">
        <v>23.29</v>
      </c>
      <c r="AC80" s="77">
        <v>24.71</v>
      </c>
      <c r="AD80" s="77">
        <v>21.18</v>
      </c>
      <c r="AE80" s="118">
        <v>22.94</v>
      </c>
    </row>
    <row r="81" spans="1:31" s="78" customFormat="1" x14ac:dyDescent="0.2">
      <c r="A81" s="82">
        <f t="shared" si="1"/>
        <v>46539</v>
      </c>
      <c r="B81" s="83">
        <v>23.45</v>
      </c>
      <c r="C81" s="77">
        <v>27.25</v>
      </c>
      <c r="D81" s="77">
        <v>29.33</v>
      </c>
      <c r="E81" s="77">
        <v>23.91</v>
      </c>
      <c r="F81" s="84">
        <v>26.78</v>
      </c>
      <c r="G81" s="85">
        <v>21.49</v>
      </c>
      <c r="H81" s="77">
        <v>24.47</v>
      </c>
      <c r="I81" s="77">
        <v>26.09</v>
      </c>
      <c r="J81" s="77">
        <v>21.57</v>
      </c>
      <c r="K81" s="84">
        <v>24.07</v>
      </c>
      <c r="L81" s="85">
        <v>21.4</v>
      </c>
      <c r="M81" s="77">
        <v>24.61</v>
      </c>
      <c r="N81" s="77">
        <v>26.36</v>
      </c>
      <c r="O81" s="77">
        <v>21.5</v>
      </c>
      <c r="P81" s="84">
        <v>24.17</v>
      </c>
      <c r="Q81" s="85">
        <v>23.33</v>
      </c>
      <c r="R81" s="77">
        <v>26.67</v>
      </c>
      <c r="S81" s="77">
        <v>28.35</v>
      </c>
      <c r="T81" s="77">
        <v>23.28</v>
      </c>
      <c r="U81" s="84">
        <v>26.23</v>
      </c>
      <c r="V81" s="85">
        <v>23.33</v>
      </c>
      <c r="W81" s="77">
        <v>26.67</v>
      </c>
      <c r="X81" s="77">
        <v>28.35</v>
      </c>
      <c r="Y81" s="77">
        <v>23.28</v>
      </c>
      <c r="Z81" s="84">
        <v>26.23</v>
      </c>
      <c r="AA81" s="85">
        <v>22.45</v>
      </c>
      <c r="AB81" s="77">
        <v>25.75</v>
      </c>
      <c r="AC81" s="77">
        <v>27.41</v>
      </c>
      <c r="AD81" s="77">
        <v>22.4</v>
      </c>
      <c r="AE81" s="118">
        <v>25.32</v>
      </c>
    </row>
    <row r="82" spans="1:31" s="78" customFormat="1" x14ac:dyDescent="0.2">
      <c r="A82" s="82">
        <f t="shared" si="1"/>
        <v>46569</v>
      </c>
      <c r="B82" s="83">
        <v>25.3</v>
      </c>
      <c r="C82" s="77">
        <v>36.380000000000003</v>
      </c>
      <c r="D82" s="77">
        <v>42.13</v>
      </c>
      <c r="E82" s="77">
        <v>26.38</v>
      </c>
      <c r="F82" s="84">
        <v>34.94</v>
      </c>
      <c r="G82" s="85">
        <v>24.83</v>
      </c>
      <c r="H82" s="77">
        <v>35.950000000000003</v>
      </c>
      <c r="I82" s="77">
        <v>41.78</v>
      </c>
      <c r="J82" s="77">
        <v>25.13</v>
      </c>
      <c r="K82" s="84">
        <v>34.42</v>
      </c>
      <c r="L82" s="85">
        <v>24.89</v>
      </c>
      <c r="M82" s="77">
        <v>36.340000000000003</v>
      </c>
      <c r="N82" s="77">
        <v>42.33</v>
      </c>
      <c r="O82" s="77">
        <v>25.18</v>
      </c>
      <c r="P82" s="84">
        <v>34.76</v>
      </c>
      <c r="Q82" s="85">
        <v>24.59</v>
      </c>
      <c r="R82" s="77">
        <v>28.94</v>
      </c>
      <c r="S82" s="77">
        <v>31.26</v>
      </c>
      <c r="T82" s="77">
        <v>24.7</v>
      </c>
      <c r="U82" s="84">
        <v>28.37</v>
      </c>
      <c r="V82" s="85">
        <v>24.59</v>
      </c>
      <c r="W82" s="77">
        <v>28.92</v>
      </c>
      <c r="X82" s="77">
        <v>31.24</v>
      </c>
      <c r="Y82" s="77">
        <v>24.7</v>
      </c>
      <c r="Z82" s="84">
        <v>28.36</v>
      </c>
      <c r="AA82" s="85">
        <v>23.7</v>
      </c>
      <c r="AB82" s="77">
        <v>28.31</v>
      </c>
      <c r="AC82" s="77">
        <v>30.78</v>
      </c>
      <c r="AD82" s="77">
        <v>23.81</v>
      </c>
      <c r="AE82" s="118">
        <v>27.71</v>
      </c>
    </row>
    <row r="83" spans="1:31" s="78" customFormat="1" x14ac:dyDescent="0.2">
      <c r="A83" s="82">
        <f t="shared" si="1"/>
        <v>46600</v>
      </c>
      <c r="B83" s="83">
        <v>24.28</v>
      </c>
      <c r="C83" s="77">
        <v>30.62</v>
      </c>
      <c r="D83" s="77">
        <v>33.92</v>
      </c>
      <c r="E83" s="77">
        <v>24.86</v>
      </c>
      <c r="F83" s="84">
        <v>29.71</v>
      </c>
      <c r="G83" s="85">
        <v>23.68</v>
      </c>
      <c r="H83" s="77">
        <v>29.42</v>
      </c>
      <c r="I83" s="77">
        <v>32.42</v>
      </c>
      <c r="J83" s="77">
        <v>23.9</v>
      </c>
      <c r="K83" s="84">
        <v>28.51</v>
      </c>
      <c r="L83" s="85">
        <v>23.47</v>
      </c>
      <c r="M83" s="77">
        <v>29.49</v>
      </c>
      <c r="N83" s="77">
        <v>32.6</v>
      </c>
      <c r="O83" s="77">
        <v>23.68</v>
      </c>
      <c r="P83" s="84">
        <v>28.54</v>
      </c>
      <c r="Q83" s="85">
        <v>25.25</v>
      </c>
      <c r="R83" s="77">
        <v>28.41</v>
      </c>
      <c r="S83" s="77">
        <v>30.22</v>
      </c>
      <c r="T83" s="77">
        <v>25.51</v>
      </c>
      <c r="U83" s="84">
        <v>27.93</v>
      </c>
      <c r="V83" s="85">
        <v>25.32</v>
      </c>
      <c r="W83" s="77">
        <v>28.48</v>
      </c>
      <c r="X83" s="77">
        <v>30.3</v>
      </c>
      <c r="Y83" s="77">
        <v>25.59</v>
      </c>
      <c r="Z83" s="84">
        <v>28</v>
      </c>
      <c r="AA83" s="85">
        <v>24.35</v>
      </c>
      <c r="AB83" s="77">
        <v>27.53</v>
      </c>
      <c r="AC83" s="77">
        <v>29.35</v>
      </c>
      <c r="AD83" s="77">
        <v>24.6</v>
      </c>
      <c r="AE83" s="118">
        <v>27.04</v>
      </c>
    </row>
    <row r="84" spans="1:31" s="78" customFormat="1" x14ac:dyDescent="0.2">
      <c r="A84" s="82">
        <f t="shared" si="1"/>
        <v>46631</v>
      </c>
      <c r="B84" s="83">
        <v>22.9</v>
      </c>
      <c r="C84" s="77">
        <v>25.98</v>
      </c>
      <c r="D84" s="77">
        <v>27.6</v>
      </c>
      <c r="E84" s="77">
        <v>23.12</v>
      </c>
      <c r="F84" s="84">
        <v>25.56</v>
      </c>
      <c r="G84" s="85">
        <v>22.75</v>
      </c>
      <c r="H84" s="77">
        <v>25.43</v>
      </c>
      <c r="I84" s="77">
        <v>26.82</v>
      </c>
      <c r="J84" s="77">
        <v>22.77</v>
      </c>
      <c r="K84" s="84">
        <v>25.06</v>
      </c>
      <c r="L84" s="85">
        <v>22.54</v>
      </c>
      <c r="M84" s="77">
        <v>25.48</v>
      </c>
      <c r="N84" s="77">
        <v>27</v>
      </c>
      <c r="O84" s="77">
        <v>22.57</v>
      </c>
      <c r="P84" s="84">
        <v>25.07</v>
      </c>
      <c r="Q84" s="85">
        <v>24.48</v>
      </c>
      <c r="R84" s="77">
        <v>25.98</v>
      </c>
      <c r="S84" s="77">
        <v>26.9</v>
      </c>
      <c r="T84" s="77">
        <v>24.58</v>
      </c>
      <c r="U84" s="84">
        <v>25.79</v>
      </c>
      <c r="V84" s="85">
        <v>24.57</v>
      </c>
      <c r="W84" s="77">
        <v>26.24</v>
      </c>
      <c r="X84" s="77">
        <v>27.27</v>
      </c>
      <c r="Y84" s="77">
        <v>24.72</v>
      </c>
      <c r="Z84" s="84">
        <v>26.02</v>
      </c>
      <c r="AA84" s="85">
        <v>23.68</v>
      </c>
      <c r="AB84" s="77">
        <v>25.32</v>
      </c>
      <c r="AC84" s="77">
        <v>26.34</v>
      </c>
      <c r="AD84" s="77">
        <v>23.82</v>
      </c>
      <c r="AE84" s="118">
        <v>25.11</v>
      </c>
    </row>
    <row r="85" spans="1:31" s="78" customFormat="1" x14ac:dyDescent="0.2">
      <c r="A85" s="82">
        <f t="shared" si="1"/>
        <v>46661</v>
      </c>
      <c r="B85" s="83">
        <v>23.11</v>
      </c>
      <c r="C85" s="77">
        <v>24.23</v>
      </c>
      <c r="D85" s="77">
        <v>25.01</v>
      </c>
      <c r="E85" s="77">
        <v>23.35</v>
      </c>
      <c r="F85" s="84">
        <v>24.08</v>
      </c>
      <c r="G85" s="85">
        <v>20.82</v>
      </c>
      <c r="H85" s="77">
        <v>22.01</v>
      </c>
      <c r="I85" s="77">
        <v>23.07</v>
      </c>
      <c r="J85" s="77">
        <v>21.34</v>
      </c>
      <c r="K85" s="84">
        <v>21.87</v>
      </c>
      <c r="L85" s="85">
        <v>20.68</v>
      </c>
      <c r="M85" s="77">
        <v>21.95</v>
      </c>
      <c r="N85" s="77">
        <v>23.04</v>
      </c>
      <c r="O85" s="77">
        <v>21.19</v>
      </c>
      <c r="P85" s="84">
        <v>21.81</v>
      </c>
      <c r="Q85" s="85">
        <v>21.67</v>
      </c>
      <c r="R85" s="77">
        <v>24.02</v>
      </c>
      <c r="S85" s="77">
        <v>26.06</v>
      </c>
      <c r="T85" s="77">
        <v>22.55</v>
      </c>
      <c r="U85" s="84">
        <v>23.81</v>
      </c>
      <c r="V85" s="85">
        <v>21.67</v>
      </c>
      <c r="W85" s="77">
        <v>24.19</v>
      </c>
      <c r="X85" s="77">
        <v>26.32</v>
      </c>
      <c r="Y85" s="77">
        <v>22.55</v>
      </c>
      <c r="Z85" s="84">
        <v>23.96</v>
      </c>
      <c r="AA85" s="85">
        <v>20.81</v>
      </c>
      <c r="AB85" s="77">
        <v>23.13</v>
      </c>
      <c r="AC85" s="77">
        <v>25.15</v>
      </c>
      <c r="AD85" s="77">
        <v>21.67</v>
      </c>
      <c r="AE85" s="118">
        <v>22.92</v>
      </c>
    </row>
    <row r="86" spans="1:31" s="78" customFormat="1" x14ac:dyDescent="0.2">
      <c r="A86" s="82">
        <f t="shared" si="1"/>
        <v>46692</v>
      </c>
      <c r="B86" s="83">
        <v>26.54</v>
      </c>
      <c r="C86" s="77">
        <v>27.34</v>
      </c>
      <c r="D86" s="77">
        <v>27.9</v>
      </c>
      <c r="E86" s="77">
        <v>26.62</v>
      </c>
      <c r="F86" s="84">
        <v>27.18</v>
      </c>
      <c r="G86" s="85">
        <v>22.72</v>
      </c>
      <c r="H86" s="77">
        <v>24.08</v>
      </c>
      <c r="I86" s="77">
        <v>24.81</v>
      </c>
      <c r="J86" s="77">
        <v>22.92</v>
      </c>
      <c r="K86" s="84">
        <v>23.77</v>
      </c>
      <c r="L86" s="85">
        <v>22.5</v>
      </c>
      <c r="M86" s="77">
        <v>23.98</v>
      </c>
      <c r="N86" s="77">
        <v>24.77</v>
      </c>
      <c r="O86" s="77">
        <v>22.69</v>
      </c>
      <c r="P86" s="84">
        <v>23.64</v>
      </c>
      <c r="Q86" s="85">
        <v>24.19</v>
      </c>
      <c r="R86" s="77">
        <v>26.28</v>
      </c>
      <c r="S86" s="77">
        <v>27.23</v>
      </c>
      <c r="T86" s="77">
        <v>24.31</v>
      </c>
      <c r="U86" s="84">
        <v>25.82</v>
      </c>
      <c r="V86" s="85">
        <v>24.19</v>
      </c>
      <c r="W86" s="77">
        <v>26.38</v>
      </c>
      <c r="X86" s="77">
        <v>27.38</v>
      </c>
      <c r="Y86" s="77">
        <v>24.31</v>
      </c>
      <c r="Z86" s="84">
        <v>25.9</v>
      </c>
      <c r="AA86" s="85">
        <v>23.3</v>
      </c>
      <c r="AB86" s="77">
        <v>25.45</v>
      </c>
      <c r="AC86" s="77">
        <v>26.44</v>
      </c>
      <c r="AD86" s="77">
        <v>23.42</v>
      </c>
      <c r="AE86" s="118">
        <v>24.98</v>
      </c>
    </row>
    <row r="87" spans="1:31" s="78" customFormat="1" x14ac:dyDescent="0.2">
      <c r="A87" s="82">
        <f t="shared" si="1"/>
        <v>46722</v>
      </c>
      <c r="B87" s="83">
        <v>27.78</v>
      </c>
      <c r="C87" s="77">
        <v>29.01</v>
      </c>
      <c r="D87" s="77">
        <v>29.85</v>
      </c>
      <c r="E87" s="77">
        <v>28.01</v>
      </c>
      <c r="F87" s="84">
        <v>28.79</v>
      </c>
      <c r="G87" s="85">
        <v>24.36</v>
      </c>
      <c r="H87" s="77">
        <v>25.3</v>
      </c>
      <c r="I87" s="77">
        <v>26.21</v>
      </c>
      <c r="J87" s="77">
        <v>24.6</v>
      </c>
      <c r="K87" s="84">
        <v>25.25</v>
      </c>
      <c r="L87" s="85">
        <v>24.12</v>
      </c>
      <c r="M87" s="77">
        <v>25.24</v>
      </c>
      <c r="N87" s="77">
        <v>26.24</v>
      </c>
      <c r="O87" s="77">
        <v>24.36</v>
      </c>
      <c r="P87" s="84">
        <v>25.16</v>
      </c>
      <c r="Q87" s="85">
        <v>26.83</v>
      </c>
      <c r="R87" s="77">
        <v>27.88</v>
      </c>
      <c r="S87" s="77">
        <v>28.56</v>
      </c>
      <c r="T87" s="77">
        <v>26.84</v>
      </c>
      <c r="U87" s="84">
        <v>27.8</v>
      </c>
      <c r="V87" s="85">
        <v>26.83</v>
      </c>
      <c r="W87" s="77">
        <v>27.91</v>
      </c>
      <c r="X87" s="77">
        <v>28.61</v>
      </c>
      <c r="Y87" s="77">
        <v>26.84</v>
      </c>
      <c r="Z87" s="84">
        <v>27.83</v>
      </c>
      <c r="AA87" s="85">
        <v>25.91</v>
      </c>
      <c r="AB87" s="77">
        <v>26.98</v>
      </c>
      <c r="AC87" s="77">
        <v>27.67</v>
      </c>
      <c r="AD87" s="77">
        <v>25.92</v>
      </c>
      <c r="AE87" s="118">
        <v>26.9</v>
      </c>
    </row>
    <row r="88" spans="1:31" s="78" customFormat="1" x14ac:dyDescent="0.2">
      <c r="A88" s="86">
        <f t="shared" si="1"/>
        <v>46753</v>
      </c>
      <c r="B88" s="67">
        <v>31.31</v>
      </c>
      <c r="C88" s="68">
        <v>32.81</v>
      </c>
      <c r="D88" s="68">
        <v>33.979999999999997</v>
      </c>
      <c r="E88" s="68">
        <v>31.45</v>
      </c>
      <c r="F88" s="87">
        <v>32.549999999999997</v>
      </c>
      <c r="G88" s="88">
        <v>26.69</v>
      </c>
      <c r="H88" s="68">
        <v>28.45</v>
      </c>
      <c r="I88" s="68">
        <v>29.79</v>
      </c>
      <c r="J88" s="68">
        <v>27.41</v>
      </c>
      <c r="K88" s="87">
        <v>28.14</v>
      </c>
      <c r="L88" s="88">
        <v>26.43</v>
      </c>
      <c r="M88" s="68">
        <v>28.3</v>
      </c>
      <c r="N88" s="68">
        <v>29.69</v>
      </c>
      <c r="O88" s="68">
        <v>27.13</v>
      </c>
      <c r="P88" s="87">
        <v>27.98</v>
      </c>
      <c r="Q88" s="88">
        <v>28.14</v>
      </c>
      <c r="R88" s="68">
        <v>29.69</v>
      </c>
      <c r="S88" s="68">
        <v>30.64</v>
      </c>
      <c r="T88" s="68">
        <v>28.66</v>
      </c>
      <c r="U88" s="87">
        <v>29.33</v>
      </c>
      <c r="V88" s="88">
        <v>28.14</v>
      </c>
      <c r="W88" s="68">
        <v>29.74</v>
      </c>
      <c r="X88" s="68">
        <v>30.72</v>
      </c>
      <c r="Y88" s="68">
        <v>28.66</v>
      </c>
      <c r="Z88" s="87">
        <v>29.38</v>
      </c>
      <c r="AA88" s="88">
        <v>27.19</v>
      </c>
      <c r="AB88" s="68">
        <v>28.77</v>
      </c>
      <c r="AC88" s="68">
        <v>29.73</v>
      </c>
      <c r="AD88" s="68">
        <v>27.71</v>
      </c>
      <c r="AE88" s="75">
        <v>28.41</v>
      </c>
    </row>
    <row r="89" spans="1:31" s="78" customFormat="1" x14ac:dyDescent="0.2">
      <c r="A89" s="86">
        <f t="shared" si="1"/>
        <v>46784</v>
      </c>
      <c r="B89" s="67">
        <v>30.38</v>
      </c>
      <c r="C89" s="68">
        <v>31.49</v>
      </c>
      <c r="D89" s="68">
        <v>32.14</v>
      </c>
      <c r="E89" s="68">
        <v>30.05</v>
      </c>
      <c r="F89" s="87">
        <v>31.35</v>
      </c>
      <c r="G89" s="88">
        <v>25.81</v>
      </c>
      <c r="H89" s="68">
        <v>26.64</v>
      </c>
      <c r="I89" s="68">
        <v>27.32</v>
      </c>
      <c r="J89" s="68">
        <v>26.15</v>
      </c>
      <c r="K89" s="87">
        <v>26.46</v>
      </c>
      <c r="L89" s="88">
        <v>25.55</v>
      </c>
      <c r="M89" s="68">
        <v>26.57</v>
      </c>
      <c r="N89" s="68">
        <v>27.33</v>
      </c>
      <c r="O89" s="68">
        <v>25.89</v>
      </c>
      <c r="P89" s="87">
        <v>26.36</v>
      </c>
      <c r="Q89" s="88">
        <v>24.86</v>
      </c>
      <c r="R89" s="68">
        <v>27.41</v>
      </c>
      <c r="S89" s="68">
        <v>29.03</v>
      </c>
      <c r="T89" s="68">
        <v>25.91</v>
      </c>
      <c r="U89" s="87">
        <v>26.61</v>
      </c>
      <c r="V89" s="88">
        <v>24.86</v>
      </c>
      <c r="W89" s="68">
        <v>27.41</v>
      </c>
      <c r="X89" s="68">
        <v>29.04</v>
      </c>
      <c r="Y89" s="68">
        <v>25.91</v>
      </c>
      <c r="Z89" s="87">
        <v>26.61</v>
      </c>
      <c r="AA89" s="88">
        <v>23.95</v>
      </c>
      <c r="AB89" s="68">
        <v>26.47</v>
      </c>
      <c r="AC89" s="68">
        <v>28.08</v>
      </c>
      <c r="AD89" s="68">
        <v>24.99</v>
      </c>
      <c r="AE89" s="75">
        <v>25.68</v>
      </c>
    </row>
    <row r="90" spans="1:31" s="78" customFormat="1" x14ac:dyDescent="0.2">
      <c r="A90" s="86">
        <f t="shared" si="1"/>
        <v>46813</v>
      </c>
      <c r="B90" s="67">
        <v>27.24</v>
      </c>
      <c r="C90" s="68">
        <v>27.85</v>
      </c>
      <c r="D90" s="68">
        <v>28.46</v>
      </c>
      <c r="E90" s="68">
        <v>27.33</v>
      </c>
      <c r="F90" s="87">
        <v>27.75</v>
      </c>
      <c r="G90" s="88">
        <v>22.11</v>
      </c>
      <c r="H90" s="68">
        <v>23.28</v>
      </c>
      <c r="I90" s="68">
        <v>24.13</v>
      </c>
      <c r="J90" s="68">
        <v>22.32</v>
      </c>
      <c r="K90" s="87">
        <v>23.11</v>
      </c>
      <c r="L90" s="88">
        <v>21.89</v>
      </c>
      <c r="M90" s="68">
        <v>23.19</v>
      </c>
      <c r="N90" s="68">
        <v>24.1</v>
      </c>
      <c r="O90" s="68">
        <v>22.09</v>
      </c>
      <c r="P90" s="87">
        <v>23</v>
      </c>
      <c r="Q90" s="88">
        <v>21.14</v>
      </c>
      <c r="R90" s="68">
        <v>25.61</v>
      </c>
      <c r="S90" s="68">
        <v>27.77</v>
      </c>
      <c r="T90" s="68">
        <v>20.96</v>
      </c>
      <c r="U90" s="87">
        <v>25.02</v>
      </c>
      <c r="V90" s="88">
        <v>21.14</v>
      </c>
      <c r="W90" s="68">
        <v>25.63</v>
      </c>
      <c r="X90" s="68">
        <v>27.8</v>
      </c>
      <c r="Y90" s="68">
        <v>20.96</v>
      </c>
      <c r="Z90" s="87">
        <v>25.03</v>
      </c>
      <c r="AA90" s="88">
        <v>20.260000000000002</v>
      </c>
      <c r="AB90" s="68">
        <v>24.69</v>
      </c>
      <c r="AC90" s="68">
        <v>26.83</v>
      </c>
      <c r="AD90" s="68">
        <v>20.09</v>
      </c>
      <c r="AE90" s="75">
        <v>24.1</v>
      </c>
    </row>
    <row r="91" spans="1:31" s="78" customFormat="1" x14ac:dyDescent="0.2">
      <c r="A91" s="86">
        <f t="shared" si="1"/>
        <v>46844</v>
      </c>
      <c r="B91" s="67">
        <v>25.15</v>
      </c>
      <c r="C91" s="68">
        <v>25.74</v>
      </c>
      <c r="D91" s="68">
        <v>26.31</v>
      </c>
      <c r="E91" s="68">
        <v>25.45</v>
      </c>
      <c r="F91" s="87">
        <v>25.67</v>
      </c>
      <c r="G91" s="88">
        <v>21.61</v>
      </c>
      <c r="H91" s="68">
        <v>22.95</v>
      </c>
      <c r="I91" s="68">
        <v>23.86</v>
      </c>
      <c r="J91" s="68">
        <v>21.83</v>
      </c>
      <c r="K91" s="87">
        <v>22.83</v>
      </c>
      <c r="L91" s="88">
        <v>21.4</v>
      </c>
      <c r="M91" s="68">
        <v>22.74</v>
      </c>
      <c r="N91" s="68">
        <v>23.65</v>
      </c>
      <c r="O91" s="68">
        <v>21.61</v>
      </c>
      <c r="P91" s="87">
        <v>22.62</v>
      </c>
      <c r="Q91" s="88">
        <v>17.95</v>
      </c>
      <c r="R91" s="68">
        <v>23.5</v>
      </c>
      <c r="S91" s="68">
        <v>26.49</v>
      </c>
      <c r="T91" s="68">
        <v>18.079999999999998</v>
      </c>
      <c r="U91" s="87">
        <v>22.91</v>
      </c>
      <c r="V91" s="88">
        <v>17.96</v>
      </c>
      <c r="W91" s="68">
        <v>23.76</v>
      </c>
      <c r="X91" s="68">
        <v>26.88</v>
      </c>
      <c r="Y91" s="68">
        <v>18.09</v>
      </c>
      <c r="Z91" s="87">
        <v>23.14</v>
      </c>
      <c r="AA91" s="88">
        <v>17.11</v>
      </c>
      <c r="AB91" s="68">
        <v>22.6</v>
      </c>
      <c r="AC91" s="68">
        <v>25.56</v>
      </c>
      <c r="AD91" s="68">
        <v>17.239999999999998</v>
      </c>
      <c r="AE91" s="75">
        <v>22.02</v>
      </c>
    </row>
    <row r="92" spans="1:31" s="78" customFormat="1" x14ac:dyDescent="0.2">
      <c r="A92" s="86">
        <f t="shared" si="1"/>
        <v>46874</v>
      </c>
      <c r="B92" s="67">
        <v>24.13</v>
      </c>
      <c r="C92" s="68">
        <v>26.37</v>
      </c>
      <c r="D92" s="68">
        <v>27.83</v>
      </c>
      <c r="E92" s="68">
        <v>24.58</v>
      </c>
      <c r="F92" s="87">
        <v>26.02</v>
      </c>
      <c r="G92" s="88">
        <v>21.93</v>
      </c>
      <c r="H92" s="68">
        <v>24.18</v>
      </c>
      <c r="I92" s="68">
        <v>25.56</v>
      </c>
      <c r="J92" s="68">
        <v>22.17</v>
      </c>
      <c r="K92" s="87">
        <v>23.8</v>
      </c>
      <c r="L92" s="88">
        <v>21.72</v>
      </c>
      <c r="M92" s="68">
        <v>24.19</v>
      </c>
      <c r="N92" s="68">
        <v>25.68</v>
      </c>
      <c r="O92" s="68">
        <v>21.96</v>
      </c>
      <c r="P92" s="87">
        <v>23.78</v>
      </c>
      <c r="Q92" s="88">
        <v>23.55</v>
      </c>
      <c r="R92" s="68">
        <v>25.77</v>
      </c>
      <c r="S92" s="68">
        <v>27.13</v>
      </c>
      <c r="T92" s="68">
        <v>23.84</v>
      </c>
      <c r="U92" s="87">
        <v>25.35</v>
      </c>
      <c r="V92" s="88">
        <v>23.66</v>
      </c>
      <c r="W92" s="68">
        <v>26.05</v>
      </c>
      <c r="X92" s="68">
        <v>27.49</v>
      </c>
      <c r="Y92" s="68">
        <v>23.95</v>
      </c>
      <c r="Z92" s="87">
        <v>25.62</v>
      </c>
      <c r="AA92" s="88">
        <v>22.65</v>
      </c>
      <c r="AB92" s="68">
        <v>24.97</v>
      </c>
      <c r="AC92" s="68">
        <v>26.38</v>
      </c>
      <c r="AD92" s="68">
        <v>22.94</v>
      </c>
      <c r="AE92" s="75">
        <v>24.54</v>
      </c>
    </row>
    <row r="93" spans="1:31" s="78" customFormat="1" x14ac:dyDescent="0.2">
      <c r="A93" s="86">
        <f t="shared" si="1"/>
        <v>46905</v>
      </c>
      <c r="B93" s="67">
        <v>24.27</v>
      </c>
      <c r="C93" s="68">
        <v>28.42</v>
      </c>
      <c r="D93" s="68">
        <v>30.71</v>
      </c>
      <c r="E93" s="68">
        <v>24.78</v>
      </c>
      <c r="F93" s="87">
        <v>27.89</v>
      </c>
      <c r="G93" s="88">
        <v>22.7</v>
      </c>
      <c r="H93" s="68">
        <v>25.89</v>
      </c>
      <c r="I93" s="68">
        <v>27.67</v>
      </c>
      <c r="J93" s="68">
        <v>22.83</v>
      </c>
      <c r="K93" s="87">
        <v>25.44</v>
      </c>
      <c r="L93" s="88">
        <v>22.59</v>
      </c>
      <c r="M93" s="68">
        <v>26.02</v>
      </c>
      <c r="N93" s="68">
        <v>27.94</v>
      </c>
      <c r="O93" s="68">
        <v>22.72</v>
      </c>
      <c r="P93" s="87">
        <v>25.53</v>
      </c>
      <c r="Q93" s="88">
        <v>24.46</v>
      </c>
      <c r="R93" s="68">
        <v>27.96</v>
      </c>
      <c r="S93" s="68">
        <v>29.81</v>
      </c>
      <c r="T93" s="68">
        <v>24.45</v>
      </c>
      <c r="U93" s="87">
        <v>27.5</v>
      </c>
      <c r="V93" s="88">
        <v>24.48</v>
      </c>
      <c r="W93" s="68">
        <v>28.01</v>
      </c>
      <c r="X93" s="68">
        <v>29.87</v>
      </c>
      <c r="Y93" s="68">
        <v>24.46</v>
      </c>
      <c r="Z93" s="87">
        <v>27.55</v>
      </c>
      <c r="AA93" s="88">
        <v>23.55</v>
      </c>
      <c r="AB93" s="68">
        <v>27.06</v>
      </c>
      <c r="AC93" s="68">
        <v>28.91</v>
      </c>
      <c r="AD93" s="68">
        <v>23.54</v>
      </c>
      <c r="AE93" s="75">
        <v>26.6</v>
      </c>
    </row>
    <row r="94" spans="1:31" s="78" customFormat="1" x14ac:dyDescent="0.2">
      <c r="A94" s="86">
        <f t="shared" si="1"/>
        <v>46935</v>
      </c>
      <c r="B94" s="67">
        <v>26.47</v>
      </c>
      <c r="C94" s="68">
        <v>37.96</v>
      </c>
      <c r="D94" s="68">
        <v>43.91</v>
      </c>
      <c r="E94" s="68">
        <v>27.88</v>
      </c>
      <c r="F94" s="87">
        <v>36.44</v>
      </c>
      <c r="G94" s="88">
        <v>26.55</v>
      </c>
      <c r="H94" s="68">
        <v>38.29</v>
      </c>
      <c r="I94" s="68">
        <v>44.48</v>
      </c>
      <c r="J94" s="68">
        <v>27.05</v>
      </c>
      <c r="K94" s="87">
        <v>36.630000000000003</v>
      </c>
      <c r="L94" s="88">
        <v>26.6</v>
      </c>
      <c r="M94" s="68">
        <v>38.64</v>
      </c>
      <c r="N94" s="68">
        <v>44.98</v>
      </c>
      <c r="O94" s="68">
        <v>27.1</v>
      </c>
      <c r="P94" s="87">
        <v>36.94</v>
      </c>
      <c r="Q94" s="88">
        <v>25.78</v>
      </c>
      <c r="R94" s="68">
        <v>31.69</v>
      </c>
      <c r="S94" s="68">
        <v>34.799999999999997</v>
      </c>
      <c r="T94" s="68">
        <v>25.94</v>
      </c>
      <c r="U94" s="87">
        <v>30.9</v>
      </c>
      <c r="V94" s="88">
        <v>25.78</v>
      </c>
      <c r="W94" s="68">
        <v>31.74</v>
      </c>
      <c r="X94" s="68">
        <v>34.880000000000003</v>
      </c>
      <c r="Y94" s="68">
        <v>25.94</v>
      </c>
      <c r="Z94" s="87">
        <v>30.94</v>
      </c>
      <c r="AA94" s="88">
        <v>24.86</v>
      </c>
      <c r="AB94" s="68">
        <v>31.16</v>
      </c>
      <c r="AC94" s="68">
        <v>34.46</v>
      </c>
      <c r="AD94" s="68">
        <v>25.01</v>
      </c>
      <c r="AE94" s="75">
        <v>30.31</v>
      </c>
    </row>
    <row r="95" spans="1:31" s="78" customFormat="1" x14ac:dyDescent="0.2">
      <c r="A95" s="86">
        <f t="shared" si="1"/>
        <v>46966</v>
      </c>
      <c r="B95" s="67">
        <v>25.41</v>
      </c>
      <c r="C95" s="68">
        <v>31.38</v>
      </c>
      <c r="D95" s="68">
        <v>34.49</v>
      </c>
      <c r="E95" s="68">
        <v>25.91</v>
      </c>
      <c r="F95" s="87">
        <v>30.57</v>
      </c>
      <c r="G95" s="88">
        <v>24.83</v>
      </c>
      <c r="H95" s="68">
        <v>30.26</v>
      </c>
      <c r="I95" s="68">
        <v>33.130000000000003</v>
      </c>
      <c r="J95" s="68">
        <v>25</v>
      </c>
      <c r="K95" s="87">
        <v>29.46</v>
      </c>
      <c r="L95" s="88">
        <v>24.61</v>
      </c>
      <c r="M95" s="68">
        <v>30.31</v>
      </c>
      <c r="N95" s="68">
        <v>33.32</v>
      </c>
      <c r="O95" s="68">
        <v>24.78</v>
      </c>
      <c r="P95" s="87">
        <v>29.48</v>
      </c>
      <c r="Q95" s="88">
        <v>26.5</v>
      </c>
      <c r="R95" s="68">
        <v>30.12</v>
      </c>
      <c r="S95" s="68">
        <v>32.130000000000003</v>
      </c>
      <c r="T95" s="68">
        <v>26.71</v>
      </c>
      <c r="U95" s="87">
        <v>29.57</v>
      </c>
      <c r="V95" s="88">
        <v>26.62</v>
      </c>
      <c r="W95" s="68">
        <v>30.25</v>
      </c>
      <c r="X95" s="68">
        <v>32.28</v>
      </c>
      <c r="Y95" s="68">
        <v>26.84</v>
      </c>
      <c r="Z95" s="87">
        <v>29.7</v>
      </c>
      <c r="AA95" s="88">
        <v>25.57</v>
      </c>
      <c r="AB95" s="68">
        <v>29.25</v>
      </c>
      <c r="AC95" s="68">
        <v>31.3</v>
      </c>
      <c r="AD95" s="68">
        <v>25.78</v>
      </c>
      <c r="AE95" s="75">
        <v>28.7</v>
      </c>
    </row>
    <row r="96" spans="1:31" s="78" customFormat="1" x14ac:dyDescent="0.2">
      <c r="A96" s="86">
        <f t="shared" si="1"/>
        <v>46997</v>
      </c>
      <c r="B96" s="67">
        <v>24.04</v>
      </c>
      <c r="C96" s="68">
        <v>27.27</v>
      </c>
      <c r="D96" s="68">
        <v>28.98</v>
      </c>
      <c r="E96" s="68">
        <v>24.23</v>
      </c>
      <c r="F96" s="87">
        <v>26.86</v>
      </c>
      <c r="G96" s="88">
        <v>23.42</v>
      </c>
      <c r="H96" s="68">
        <v>26.36</v>
      </c>
      <c r="I96" s="68">
        <v>27.86</v>
      </c>
      <c r="J96" s="68">
        <v>23.41</v>
      </c>
      <c r="K96" s="87">
        <v>25.99</v>
      </c>
      <c r="L96" s="88">
        <v>23.2</v>
      </c>
      <c r="M96" s="68">
        <v>26.35</v>
      </c>
      <c r="N96" s="68">
        <v>27.96</v>
      </c>
      <c r="O96" s="68">
        <v>23.19</v>
      </c>
      <c r="P96" s="87">
        <v>25.95</v>
      </c>
      <c r="Q96" s="88">
        <v>24.93</v>
      </c>
      <c r="R96" s="68">
        <v>26.89</v>
      </c>
      <c r="S96" s="68">
        <v>28.02</v>
      </c>
      <c r="T96" s="68">
        <v>25.03</v>
      </c>
      <c r="U96" s="87">
        <v>26.66</v>
      </c>
      <c r="V96" s="88">
        <v>25.03</v>
      </c>
      <c r="W96" s="68">
        <v>27.29</v>
      </c>
      <c r="X96" s="68">
        <v>28.59</v>
      </c>
      <c r="Y96" s="68">
        <v>25.15</v>
      </c>
      <c r="Z96" s="87">
        <v>27.01</v>
      </c>
      <c r="AA96" s="88">
        <v>24.1</v>
      </c>
      <c r="AB96" s="68">
        <v>26.36</v>
      </c>
      <c r="AC96" s="68">
        <v>27.66</v>
      </c>
      <c r="AD96" s="68">
        <v>24.22</v>
      </c>
      <c r="AE96" s="75">
        <v>26.08</v>
      </c>
    </row>
    <row r="97" spans="1:31" s="78" customFormat="1" x14ac:dyDescent="0.2">
      <c r="A97" s="86">
        <f t="shared" si="1"/>
        <v>47027</v>
      </c>
      <c r="B97" s="67">
        <v>24.12</v>
      </c>
      <c r="C97" s="68">
        <v>25.27</v>
      </c>
      <c r="D97" s="68">
        <v>26.07</v>
      </c>
      <c r="E97" s="68">
        <v>24.37</v>
      </c>
      <c r="F97" s="87">
        <v>25.06</v>
      </c>
      <c r="G97" s="88">
        <v>22.07</v>
      </c>
      <c r="H97" s="68">
        <v>23.12</v>
      </c>
      <c r="I97" s="68">
        <v>24.08</v>
      </c>
      <c r="J97" s="68">
        <v>22.63</v>
      </c>
      <c r="K97" s="87">
        <v>22.91</v>
      </c>
      <c r="L97" s="88">
        <v>21.85</v>
      </c>
      <c r="M97" s="68">
        <v>22.95</v>
      </c>
      <c r="N97" s="68">
        <v>23.94</v>
      </c>
      <c r="O97" s="68">
        <v>22.4</v>
      </c>
      <c r="P97" s="87">
        <v>22.74</v>
      </c>
      <c r="Q97" s="88">
        <v>20.6</v>
      </c>
      <c r="R97" s="68">
        <v>24.55</v>
      </c>
      <c r="S97" s="68">
        <v>27.17</v>
      </c>
      <c r="T97" s="68">
        <v>21.24</v>
      </c>
      <c r="U97" s="87">
        <v>23.97</v>
      </c>
      <c r="V97" s="88">
        <v>20.6</v>
      </c>
      <c r="W97" s="68">
        <v>24.67</v>
      </c>
      <c r="X97" s="68">
        <v>27.34</v>
      </c>
      <c r="Y97" s="68">
        <v>21.24</v>
      </c>
      <c r="Z97" s="87">
        <v>24.07</v>
      </c>
      <c r="AA97" s="88">
        <v>19.73</v>
      </c>
      <c r="AB97" s="68">
        <v>23.64</v>
      </c>
      <c r="AC97" s="68">
        <v>26.23</v>
      </c>
      <c r="AD97" s="68">
        <v>20.36</v>
      </c>
      <c r="AE97" s="75">
        <v>23.07</v>
      </c>
    </row>
    <row r="98" spans="1:31" s="78" customFormat="1" x14ac:dyDescent="0.2">
      <c r="A98" s="86">
        <f t="shared" si="1"/>
        <v>47058</v>
      </c>
      <c r="B98" s="67">
        <v>27.18</v>
      </c>
      <c r="C98" s="68">
        <v>28.22</v>
      </c>
      <c r="D98" s="68">
        <v>28.9</v>
      </c>
      <c r="E98" s="68">
        <v>27.23</v>
      </c>
      <c r="F98" s="87">
        <v>28.04</v>
      </c>
      <c r="G98" s="88">
        <v>24.26</v>
      </c>
      <c r="H98" s="68">
        <v>25.45</v>
      </c>
      <c r="I98" s="68">
        <v>26.2</v>
      </c>
      <c r="J98" s="68">
        <v>24.47</v>
      </c>
      <c r="K98" s="87">
        <v>25.23</v>
      </c>
      <c r="L98" s="88">
        <v>24.02</v>
      </c>
      <c r="M98" s="68">
        <v>25.32</v>
      </c>
      <c r="N98" s="68">
        <v>26.12</v>
      </c>
      <c r="O98" s="68">
        <v>24.23</v>
      </c>
      <c r="P98" s="87">
        <v>25.08</v>
      </c>
      <c r="Q98" s="88">
        <v>25.02</v>
      </c>
      <c r="R98" s="68">
        <v>27.15</v>
      </c>
      <c r="S98" s="68">
        <v>28.27</v>
      </c>
      <c r="T98" s="68">
        <v>25.22</v>
      </c>
      <c r="U98" s="87">
        <v>26.75</v>
      </c>
      <c r="V98" s="88">
        <v>25.02</v>
      </c>
      <c r="W98" s="68">
        <v>27.25</v>
      </c>
      <c r="X98" s="68">
        <v>28.43</v>
      </c>
      <c r="Y98" s="68">
        <v>25.22</v>
      </c>
      <c r="Z98" s="87">
        <v>26.84</v>
      </c>
      <c r="AA98" s="88">
        <v>24.11</v>
      </c>
      <c r="AB98" s="68">
        <v>26.3</v>
      </c>
      <c r="AC98" s="68">
        <v>27.46</v>
      </c>
      <c r="AD98" s="68">
        <v>24.3</v>
      </c>
      <c r="AE98" s="75">
        <v>25.9</v>
      </c>
    </row>
    <row r="99" spans="1:31" s="78" customFormat="1" x14ac:dyDescent="0.2">
      <c r="A99" s="86">
        <f t="shared" si="1"/>
        <v>47088</v>
      </c>
      <c r="B99" s="67">
        <v>28.71</v>
      </c>
      <c r="C99" s="68">
        <v>30.22</v>
      </c>
      <c r="D99" s="68">
        <v>31.17</v>
      </c>
      <c r="E99" s="68">
        <v>28.98</v>
      </c>
      <c r="F99" s="87">
        <v>30.01</v>
      </c>
      <c r="G99" s="88">
        <v>25.29</v>
      </c>
      <c r="H99" s="68">
        <v>26.35</v>
      </c>
      <c r="I99" s="68">
        <v>27.4</v>
      </c>
      <c r="J99" s="68">
        <v>25.73</v>
      </c>
      <c r="K99" s="87">
        <v>26.3</v>
      </c>
      <c r="L99" s="88">
        <v>25.03</v>
      </c>
      <c r="M99" s="68">
        <v>26.27</v>
      </c>
      <c r="N99" s="68">
        <v>27.39</v>
      </c>
      <c r="O99" s="68">
        <v>25.47</v>
      </c>
      <c r="P99" s="87">
        <v>26.19</v>
      </c>
      <c r="Q99" s="88">
        <v>28.06</v>
      </c>
      <c r="R99" s="68">
        <v>29.41</v>
      </c>
      <c r="S99" s="68">
        <v>30.1</v>
      </c>
      <c r="T99" s="68">
        <v>27.94</v>
      </c>
      <c r="U99" s="87">
        <v>29.31</v>
      </c>
      <c r="V99" s="88">
        <v>28.06</v>
      </c>
      <c r="W99" s="68">
        <v>29.46</v>
      </c>
      <c r="X99" s="68">
        <v>30.17</v>
      </c>
      <c r="Y99" s="68">
        <v>27.94</v>
      </c>
      <c r="Z99" s="87">
        <v>29.36</v>
      </c>
      <c r="AA99" s="88">
        <v>27.11</v>
      </c>
      <c r="AB99" s="68">
        <v>28.5</v>
      </c>
      <c r="AC99" s="68">
        <v>29.2</v>
      </c>
      <c r="AD99" s="68">
        <v>26.99</v>
      </c>
      <c r="AE99" s="75">
        <v>28.39</v>
      </c>
    </row>
    <row r="100" spans="1:31" s="78" customFormat="1" x14ac:dyDescent="0.2">
      <c r="A100" s="82">
        <f t="shared" si="1"/>
        <v>47119</v>
      </c>
      <c r="B100" s="83">
        <v>32.229999999999997</v>
      </c>
      <c r="C100" s="77">
        <v>33.450000000000003</v>
      </c>
      <c r="D100" s="77">
        <v>34.49</v>
      </c>
      <c r="E100" s="77">
        <v>32.380000000000003</v>
      </c>
      <c r="F100" s="84">
        <v>33.14</v>
      </c>
      <c r="G100" s="85">
        <v>26.81</v>
      </c>
      <c r="H100" s="77">
        <v>28.57</v>
      </c>
      <c r="I100" s="77">
        <v>29.83</v>
      </c>
      <c r="J100" s="77">
        <v>27.41</v>
      </c>
      <c r="K100" s="84">
        <v>28.11</v>
      </c>
      <c r="L100" s="85">
        <v>26.55</v>
      </c>
      <c r="M100" s="77">
        <v>28.41</v>
      </c>
      <c r="N100" s="77">
        <v>29.72</v>
      </c>
      <c r="O100" s="77">
        <v>27.14</v>
      </c>
      <c r="P100" s="84">
        <v>27.94</v>
      </c>
      <c r="Q100" s="85">
        <v>28.62</v>
      </c>
      <c r="R100" s="77">
        <v>30.2</v>
      </c>
      <c r="S100" s="77">
        <v>31.19</v>
      </c>
      <c r="T100" s="77">
        <v>28.93</v>
      </c>
      <c r="U100" s="84">
        <v>29.86</v>
      </c>
      <c r="V100" s="85">
        <v>28.63</v>
      </c>
      <c r="W100" s="77">
        <v>30.26</v>
      </c>
      <c r="X100" s="77">
        <v>31.28</v>
      </c>
      <c r="Y100" s="77">
        <v>28.94</v>
      </c>
      <c r="Z100" s="84">
        <v>29.91</v>
      </c>
      <c r="AA100" s="85">
        <v>27.66</v>
      </c>
      <c r="AB100" s="77">
        <v>29.24</v>
      </c>
      <c r="AC100" s="77">
        <v>30.23</v>
      </c>
      <c r="AD100" s="77">
        <v>27.96</v>
      </c>
      <c r="AE100" s="118">
        <v>28.9</v>
      </c>
    </row>
    <row r="101" spans="1:31" s="78" customFormat="1" x14ac:dyDescent="0.2">
      <c r="A101" s="82">
        <f t="shared" si="1"/>
        <v>47150</v>
      </c>
      <c r="B101" s="83">
        <v>31.31</v>
      </c>
      <c r="C101" s="77">
        <v>32.35</v>
      </c>
      <c r="D101" s="77">
        <v>33.06</v>
      </c>
      <c r="E101" s="77">
        <v>31.02</v>
      </c>
      <c r="F101" s="84">
        <v>32.21</v>
      </c>
      <c r="G101" s="85">
        <v>27.25</v>
      </c>
      <c r="H101" s="77">
        <v>27.71</v>
      </c>
      <c r="I101" s="77">
        <v>28.13</v>
      </c>
      <c r="J101" s="77">
        <v>27.5</v>
      </c>
      <c r="K101" s="84">
        <v>27.61</v>
      </c>
      <c r="L101" s="85">
        <v>26.97</v>
      </c>
      <c r="M101" s="77">
        <v>27.62</v>
      </c>
      <c r="N101" s="77">
        <v>28.14</v>
      </c>
      <c r="O101" s="77">
        <v>27.23</v>
      </c>
      <c r="P101" s="84">
        <v>27.49</v>
      </c>
      <c r="Q101" s="85">
        <v>26.05</v>
      </c>
      <c r="R101" s="77">
        <v>28.07</v>
      </c>
      <c r="S101" s="77">
        <v>29.42</v>
      </c>
      <c r="T101" s="77">
        <v>27.1</v>
      </c>
      <c r="U101" s="84">
        <v>27.37</v>
      </c>
      <c r="V101" s="85">
        <v>26.05</v>
      </c>
      <c r="W101" s="77">
        <v>28.08</v>
      </c>
      <c r="X101" s="77">
        <v>29.43</v>
      </c>
      <c r="Y101" s="77">
        <v>27.1</v>
      </c>
      <c r="Z101" s="84">
        <v>27.38</v>
      </c>
      <c r="AA101" s="85">
        <v>25.11</v>
      </c>
      <c r="AB101" s="77">
        <v>27.11</v>
      </c>
      <c r="AC101" s="77">
        <v>28.45</v>
      </c>
      <c r="AD101" s="77">
        <v>26.15</v>
      </c>
      <c r="AE101" s="118">
        <v>26.42</v>
      </c>
    </row>
    <row r="102" spans="1:31" s="78" customFormat="1" x14ac:dyDescent="0.2">
      <c r="A102" s="82">
        <f t="shared" si="1"/>
        <v>47178</v>
      </c>
      <c r="B102" s="83">
        <v>28.44</v>
      </c>
      <c r="C102" s="77">
        <v>29.13</v>
      </c>
      <c r="D102" s="77">
        <v>29.56</v>
      </c>
      <c r="E102" s="77">
        <v>28.26</v>
      </c>
      <c r="F102" s="84">
        <v>29.05</v>
      </c>
      <c r="G102" s="85">
        <v>23.44</v>
      </c>
      <c r="H102" s="77">
        <v>24.54</v>
      </c>
      <c r="I102" s="77">
        <v>25.16</v>
      </c>
      <c r="J102" s="77">
        <v>23.56</v>
      </c>
      <c r="K102" s="84">
        <v>24.36</v>
      </c>
      <c r="L102" s="85">
        <v>23.21</v>
      </c>
      <c r="M102" s="77">
        <v>24.42</v>
      </c>
      <c r="N102" s="77">
        <v>25.09</v>
      </c>
      <c r="O102" s="77">
        <v>23.33</v>
      </c>
      <c r="P102" s="84">
        <v>24.23</v>
      </c>
      <c r="Q102" s="85">
        <v>21.92</v>
      </c>
      <c r="R102" s="77">
        <v>26.47</v>
      </c>
      <c r="S102" s="77">
        <v>28.68</v>
      </c>
      <c r="T102" s="77">
        <v>22.08</v>
      </c>
      <c r="U102" s="84">
        <v>25.72</v>
      </c>
      <c r="V102" s="85">
        <v>21.92</v>
      </c>
      <c r="W102" s="77">
        <v>26.47</v>
      </c>
      <c r="X102" s="77">
        <v>28.68</v>
      </c>
      <c r="Y102" s="77">
        <v>22.08</v>
      </c>
      <c r="Z102" s="84">
        <v>25.72</v>
      </c>
      <c r="AA102" s="85">
        <v>21.02</v>
      </c>
      <c r="AB102" s="77">
        <v>25.53</v>
      </c>
      <c r="AC102" s="77">
        <v>27.71</v>
      </c>
      <c r="AD102" s="77">
        <v>21.18</v>
      </c>
      <c r="AE102" s="118">
        <v>24.78</v>
      </c>
    </row>
    <row r="103" spans="1:31" s="78" customFormat="1" x14ac:dyDescent="0.2">
      <c r="A103" s="82">
        <f t="shared" si="1"/>
        <v>47209</v>
      </c>
      <c r="B103" s="83">
        <v>25.56</v>
      </c>
      <c r="C103" s="77">
        <v>26.1</v>
      </c>
      <c r="D103" s="77">
        <v>26.66</v>
      </c>
      <c r="E103" s="77">
        <v>25.79</v>
      </c>
      <c r="F103" s="84">
        <v>26.01</v>
      </c>
      <c r="G103" s="85">
        <v>22.53</v>
      </c>
      <c r="H103" s="77">
        <v>23.39</v>
      </c>
      <c r="I103" s="77">
        <v>24.16</v>
      </c>
      <c r="J103" s="77">
        <v>22.89</v>
      </c>
      <c r="K103" s="84">
        <v>23.27</v>
      </c>
      <c r="L103" s="85">
        <v>22.34</v>
      </c>
      <c r="M103" s="77">
        <v>23.23</v>
      </c>
      <c r="N103" s="77">
        <v>24</v>
      </c>
      <c r="O103" s="77">
        <v>22.67</v>
      </c>
      <c r="P103" s="84">
        <v>23.11</v>
      </c>
      <c r="Q103" s="85">
        <v>18.489999999999998</v>
      </c>
      <c r="R103" s="77">
        <v>23.99</v>
      </c>
      <c r="S103" s="77">
        <v>26.92</v>
      </c>
      <c r="T103" s="77">
        <v>18.89</v>
      </c>
      <c r="U103" s="84">
        <v>23.07</v>
      </c>
      <c r="V103" s="85">
        <v>18.489999999999998</v>
      </c>
      <c r="W103" s="77">
        <v>24.15</v>
      </c>
      <c r="X103" s="77">
        <v>27.16</v>
      </c>
      <c r="Y103" s="77">
        <v>18.89</v>
      </c>
      <c r="Z103" s="84">
        <v>23.2</v>
      </c>
      <c r="AA103" s="85">
        <v>17.62</v>
      </c>
      <c r="AB103" s="77">
        <v>23.07</v>
      </c>
      <c r="AC103" s="77">
        <v>25.97</v>
      </c>
      <c r="AD103" s="77">
        <v>18.02</v>
      </c>
      <c r="AE103" s="118">
        <v>22.16</v>
      </c>
    </row>
    <row r="104" spans="1:31" s="78" customFormat="1" x14ac:dyDescent="0.2">
      <c r="A104" s="82">
        <f t="shared" si="1"/>
        <v>47239</v>
      </c>
      <c r="B104" s="83">
        <v>24.38</v>
      </c>
      <c r="C104" s="77">
        <v>25.72</v>
      </c>
      <c r="D104" s="77">
        <v>26.66</v>
      </c>
      <c r="E104" s="77">
        <v>24.71</v>
      </c>
      <c r="F104" s="84">
        <v>25.52</v>
      </c>
      <c r="G104" s="85">
        <v>22.81</v>
      </c>
      <c r="H104" s="77">
        <v>24.14</v>
      </c>
      <c r="I104" s="77">
        <v>25.04</v>
      </c>
      <c r="J104" s="77">
        <v>23.08</v>
      </c>
      <c r="K104" s="84">
        <v>23.91</v>
      </c>
      <c r="L104" s="85">
        <v>22.61</v>
      </c>
      <c r="M104" s="77">
        <v>24.21</v>
      </c>
      <c r="N104" s="77">
        <v>25.23</v>
      </c>
      <c r="O104" s="77">
        <v>22.86</v>
      </c>
      <c r="P104" s="84">
        <v>23.94</v>
      </c>
      <c r="Q104" s="85">
        <v>24.29</v>
      </c>
      <c r="R104" s="77">
        <v>26.64</v>
      </c>
      <c r="S104" s="77">
        <v>27.84</v>
      </c>
      <c r="T104" s="77">
        <v>24.55</v>
      </c>
      <c r="U104" s="84">
        <v>26.14</v>
      </c>
      <c r="V104" s="85">
        <v>24.36</v>
      </c>
      <c r="W104" s="77">
        <v>26.75</v>
      </c>
      <c r="X104" s="77">
        <v>27.95</v>
      </c>
      <c r="Y104" s="77">
        <v>24.6</v>
      </c>
      <c r="Z104" s="84">
        <v>26.25</v>
      </c>
      <c r="AA104" s="85">
        <v>23.37</v>
      </c>
      <c r="AB104" s="77">
        <v>25.72</v>
      </c>
      <c r="AC104" s="77">
        <v>26.91</v>
      </c>
      <c r="AD104" s="77">
        <v>23.62</v>
      </c>
      <c r="AE104" s="118">
        <v>25.22</v>
      </c>
    </row>
    <row r="105" spans="1:31" s="78" customFormat="1" x14ac:dyDescent="0.2">
      <c r="A105" s="82">
        <f t="shared" si="1"/>
        <v>47270</v>
      </c>
      <c r="B105" s="83">
        <v>24.63</v>
      </c>
      <c r="C105" s="77">
        <v>28.86</v>
      </c>
      <c r="D105" s="77">
        <v>31.13</v>
      </c>
      <c r="E105" s="77">
        <v>25.12</v>
      </c>
      <c r="F105" s="84">
        <v>28.35</v>
      </c>
      <c r="G105" s="85">
        <v>22.62</v>
      </c>
      <c r="H105" s="77">
        <v>26.02</v>
      </c>
      <c r="I105" s="77">
        <v>27.85</v>
      </c>
      <c r="J105" s="77">
        <v>22.72</v>
      </c>
      <c r="K105" s="84">
        <v>25.58</v>
      </c>
      <c r="L105" s="85">
        <v>22.54</v>
      </c>
      <c r="M105" s="77">
        <v>26.17</v>
      </c>
      <c r="N105" s="77">
        <v>28.13</v>
      </c>
      <c r="O105" s="77">
        <v>22.65</v>
      </c>
      <c r="P105" s="84">
        <v>25.7</v>
      </c>
      <c r="Q105" s="85">
        <v>24.95</v>
      </c>
      <c r="R105" s="77">
        <v>29.02</v>
      </c>
      <c r="S105" s="77">
        <v>31.09</v>
      </c>
      <c r="T105" s="77">
        <v>24.85</v>
      </c>
      <c r="U105" s="84">
        <v>28.54</v>
      </c>
      <c r="V105" s="85">
        <v>24.95</v>
      </c>
      <c r="W105" s="77">
        <v>29.04</v>
      </c>
      <c r="X105" s="77">
        <v>31.12</v>
      </c>
      <c r="Y105" s="77">
        <v>24.85</v>
      </c>
      <c r="Z105" s="84">
        <v>28.56</v>
      </c>
      <c r="AA105" s="85">
        <v>24.02</v>
      </c>
      <c r="AB105" s="77">
        <v>28.07</v>
      </c>
      <c r="AC105" s="77">
        <v>30.13</v>
      </c>
      <c r="AD105" s="77">
        <v>23.92</v>
      </c>
      <c r="AE105" s="118">
        <v>27.59</v>
      </c>
    </row>
    <row r="106" spans="1:31" s="78" customFormat="1" x14ac:dyDescent="0.2">
      <c r="A106" s="82">
        <f t="shared" si="1"/>
        <v>47300</v>
      </c>
      <c r="B106" s="83">
        <v>26.5</v>
      </c>
      <c r="C106" s="77">
        <v>36.49</v>
      </c>
      <c r="D106" s="77">
        <v>41.65</v>
      </c>
      <c r="E106" s="77">
        <v>27.69</v>
      </c>
      <c r="F106" s="84">
        <v>35.06</v>
      </c>
      <c r="G106" s="85">
        <v>25.95</v>
      </c>
      <c r="H106" s="77">
        <v>35.4</v>
      </c>
      <c r="I106" s="77">
        <v>40.36</v>
      </c>
      <c r="J106" s="77">
        <v>26.31</v>
      </c>
      <c r="K106" s="84">
        <v>33.93</v>
      </c>
      <c r="L106" s="85">
        <v>26.16</v>
      </c>
      <c r="M106" s="77">
        <v>35.79</v>
      </c>
      <c r="N106" s="77">
        <v>40.83</v>
      </c>
      <c r="O106" s="77">
        <v>26.51</v>
      </c>
      <c r="P106" s="84">
        <v>34.29</v>
      </c>
      <c r="Q106" s="85">
        <v>26.07</v>
      </c>
      <c r="R106" s="77">
        <v>30.8</v>
      </c>
      <c r="S106" s="77">
        <v>33.29</v>
      </c>
      <c r="T106" s="77">
        <v>26.17</v>
      </c>
      <c r="U106" s="84">
        <v>30.1</v>
      </c>
      <c r="V106" s="85">
        <v>26.07</v>
      </c>
      <c r="W106" s="77">
        <v>30.85</v>
      </c>
      <c r="X106" s="77">
        <v>33.36</v>
      </c>
      <c r="Y106" s="77">
        <v>26.17</v>
      </c>
      <c r="Z106" s="84">
        <v>30.14</v>
      </c>
      <c r="AA106" s="85">
        <v>25.13</v>
      </c>
      <c r="AB106" s="77">
        <v>30.21</v>
      </c>
      <c r="AC106" s="77">
        <v>32.880000000000003</v>
      </c>
      <c r="AD106" s="77">
        <v>25.23</v>
      </c>
      <c r="AE106" s="118">
        <v>29.46</v>
      </c>
    </row>
    <row r="107" spans="1:31" s="78" customFormat="1" x14ac:dyDescent="0.2">
      <c r="A107" s="82">
        <f t="shared" si="1"/>
        <v>47331</v>
      </c>
      <c r="B107" s="83">
        <v>25.6</v>
      </c>
      <c r="C107" s="77">
        <v>33.32</v>
      </c>
      <c r="D107" s="77">
        <v>37.28</v>
      </c>
      <c r="E107" s="77">
        <v>26.26</v>
      </c>
      <c r="F107" s="84">
        <v>32.229999999999997</v>
      </c>
      <c r="G107" s="85">
        <v>25.46</v>
      </c>
      <c r="H107" s="77">
        <v>32.74</v>
      </c>
      <c r="I107" s="77">
        <v>36.53</v>
      </c>
      <c r="J107" s="77">
        <v>25.63</v>
      </c>
      <c r="K107" s="84">
        <v>31.62</v>
      </c>
      <c r="L107" s="85">
        <v>25.29</v>
      </c>
      <c r="M107" s="77">
        <v>32.869999999999997</v>
      </c>
      <c r="N107" s="77">
        <v>36.81</v>
      </c>
      <c r="O107" s="77">
        <v>25.46</v>
      </c>
      <c r="P107" s="84">
        <v>31.71</v>
      </c>
      <c r="Q107" s="85">
        <v>27.12</v>
      </c>
      <c r="R107" s="77">
        <v>30.9</v>
      </c>
      <c r="S107" s="77">
        <v>33.08</v>
      </c>
      <c r="T107" s="77">
        <v>27.35</v>
      </c>
      <c r="U107" s="84">
        <v>30.34</v>
      </c>
      <c r="V107" s="85">
        <v>27.22</v>
      </c>
      <c r="W107" s="77">
        <v>31.06</v>
      </c>
      <c r="X107" s="77">
        <v>33.26</v>
      </c>
      <c r="Y107" s="77">
        <v>27.46</v>
      </c>
      <c r="Z107" s="84">
        <v>30.48</v>
      </c>
      <c r="AA107" s="85">
        <v>26.17</v>
      </c>
      <c r="AB107" s="77">
        <v>30.04</v>
      </c>
      <c r="AC107" s="77">
        <v>32.25</v>
      </c>
      <c r="AD107" s="77">
        <v>26.4</v>
      </c>
      <c r="AE107" s="118">
        <v>29.46</v>
      </c>
    </row>
    <row r="108" spans="1:31" s="78" customFormat="1" x14ac:dyDescent="0.2">
      <c r="A108" s="82">
        <f t="shared" si="1"/>
        <v>47362</v>
      </c>
      <c r="B108" s="83">
        <v>24.01</v>
      </c>
      <c r="C108" s="77">
        <v>28.19</v>
      </c>
      <c r="D108" s="77">
        <v>30.4</v>
      </c>
      <c r="E108" s="77">
        <v>24.36</v>
      </c>
      <c r="F108" s="84">
        <v>27.72</v>
      </c>
      <c r="G108" s="85">
        <v>23.77</v>
      </c>
      <c r="H108" s="77">
        <v>27.48</v>
      </c>
      <c r="I108" s="77">
        <v>29.39</v>
      </c>
      <c r="J108" s="77">
        <v>23.86</v>
      </c>
      <c r="K108" s="84">
        <v>27.04</v>
      </c>
      <c r="L108" s="85">
        <v>23.56</v>
      </c>
      <c r="M108" s="77">
        <v>27.52</v>
      </c>
      <c r="N108" s="77">
        <v>29.55</v>
      </c>
      <c r="O108" s="77">
        <v>23.64</v>
      </c>
      <c r="P108" s="84">
        <v>27.05</v>
      </c>
      <c r="Q108" s="85">
        <v>25.82</v>
      </c>
      <c r="R108" s="77">
        <v>28.52</v>
      </c>
      <c r="S108" s="77">
        <v>30.04</v>
      </c>
      <c r="T108" s="77">
        <v>25.98</v>
      </c>
      <c r="U108" s="84">
        <v>28.23</v>
      </c>
      <c r="V108" s="85">
        <v>25.91</v>
      </c>
      <c r="W108" s="77">
        <v>28.97</v>
      </c>
      <c r="X108" s="77">
        <v>30.68</v>
      </c>
      <c r="Y108" s="77">
        <v>26.1</v>
      </c>
      <c r="Z108" s="84">
        <v>28.63</v>
      </c>
      <c r="AA108" s="85">
        <v>24.94</v>
      </c>
      <c r="AB108" s="77">
        <v>28</v>
      </c>
      <c r="AC108" s="77">
        <v>29.72</v>
      </c>
      <c r="AD108" s="77">
        <v>25.14</v>
      </c>
      <c r="AE108" s="118">
        <v>27.66</v>
      </c>
    </row>
    <row r="109" spans="1:31" s="78" customFormat="1" x14ac:dyDescent="0.2">
      <c r="A109" s="82">
        <f t="shared" si="1"/>
        <v>47392</v>
      </c>
      <c r="B109" s="83">
        <v>24.21</v>
      </c>
      <c r="C109" s="77">
        <v>25.34</v>
      </c>
      <c r="D109" s="77">
        <v>26.14</v>
      </c>
      <c r="E109" s="77">
        <v>24.46</v>
      </c>
      <c r="F109" s="84">
        <v>25.13</v>
      </c>
      <c r="G109" s="85">
        <v>21.99</v>
      </c>
      <c r="H109" s="77">
        <v>23.36</v>
      </c>
      <c r="I109" s="77">
        <v>24.51</v>
      </c>
      <c r="J109" s="77">
        <v>22.43</v>
      </c>
      <c r="K109" s="84">
        <v>23.11</v>
      </c>
      <c r="L109" s="85">
        <v>21.77</v>
      </c>
      <c r="M109" s="77">
        <v>23.25</v>
      </c>
      <c r="N109" s="77">
        <v>24.45</v>
      </c>
      <c r="O109" s="77">
        <v>22.21</v>
      </c>
      <c r="P109" s="84">
        <v>22.98</v>
      </c>
      <c r="Q109" s="85">
        <v>20.95</v>
      </c>
      <c r="R109" s="77">
        <v>25.52</v>
      </c>
      <c r="S109" s="77">
        <v>28.13</v>
      </c>
      <c r="T109" s="77">
        <v>21.18</v>
      </c>
      <c r="U109" s="84">
        <v>24.8</v>
      </c>
      <c r="V109" s="85">
        <v>20.95</v>
      </c>
      <c r="W109" s="77">
        <v>25.65</v>
      </c>
      <c r="X109" s="77">
        <v>28.33</v>
      </c>
      <c r="Y109" s="77">
        <v>21.18</v>
      </c>
      <c r="Z109" s="84">
        <v>24.91</v>
      </c>
      <c r="AA109" s="85">
        <v>20.059999999999999</v>
      </c>
      <c r="AB109" s="77">
        <v>24.58</v>
      </c>
      <c r="AC109" s="77">
        <v>27.17</v>
      </c>
      <c r="AD109" s="77">
        <v>20.29</v>
      </c>
      <c r="AE109" s="118">
        <v>23.87</v>
      </c>
    </row>
    <row r="110" spans="1:31" s="78" customFormat="1" x14ac:dyDescent="0.2">
      <c r="A110" s="82">
        <f t="shared" si="1"/>
        <v>47423</v>
      </c>
      <c r="B110" s="83">
        <v>27.5</v>
      </c>
      <c r="C110" s="77">
        <v>28.55</v>
      </c>
      <c r="D110" s="77">
        <v>29.25</v>
      </c>
      <c r="E110" s="77">
        <v>27.59</v>
      </c>
      <c r="F110" s="84">
        <v>28.36</v>
      </c>
      <c r="G110" s="85">
        <v>24.49</v>
      </c>
      <c r="H110" s="77">
        <v>25.79</v>
      </c>
      <c r="I110" s="77">
        <v>26.57</v>
      </c>
      <c r="J110" s="77">
        <v>24.72</v>
      </c>
      <c r="K110" s="84">
        <v>25.52</v>
      </c>
      <c r="L110" s="85">
        <v>24.24</v>
      </c>
      <c r="M110" s="77">
        <v>25.62</v>
      </c>
      <c r="N110" s="77">
        <v>26.43</v>
      </c>
      <c r="O110" s="77">
        <v>24.47</v>
      </c>
      <c r="P110" s="84">
        <v>25.34</v>
      </c>
      <c r="Q110" s="85">
        <v>24.83</v>
      </c>
      <c r="R110" s="77">
        <v>27.69</v>
      </c>
      <c r="S110" s="77">
        <v>29.19</v>
      </c>
      <c r="T110" s="77">
        <v>24.93</v>
      </c>
      <c r="U110" s="84">
        <v>27.24</v>
      </c>
      <c r="V110" s="85">
        <v>24.83</v>
      </c>
      <c r="W110" s="77">
        <v>27.76</v>
      </c>
      <c r="X110" s="77">
        <v>29.29</v>
      </c>
      <c r="Y110" s="77">
        <v>24.93</v>
      </c>
      <c r="Z110" s="84">
        <v>27.3</v>
      </c>
      <c r="AA110" s="85">
        <v>23.9</v>
      </c>
      <c r="AB110" s="77">
        <v>26.77</v>
      </c>
      <c r="AC110" s="77">
        <v>28.28</v>
      </c>
      <c r="AD110" s="77">
        <v>24</v>
      </c>
      <c r="AE110" s="118">
        <v>26.32</v>
      </c>
    </row>
    <row r="111" spans="1:31" s="78" customFormat="1" x14ac:dyDescent="0.2">
      <c r="A111" s="82">
        <f t="shared" si="1"/>
        <v>47453</v>
      </c>
      <c r="B111" s="83">
        <v>29.25</v>
      </c>
      <c r="C111" s="77">
        <v>30.69</v>
      </c>
      <c r="D111" s="77">
        <v>31.64</v>
      </c>
      <c r="E111" s="77">
        <v>29.56</v>
      </c>
      <c r="F111" s="84">
        <v>30.46</v>
      </c>
      <c r="G111" s="85">
        <v>26.07</v>
      </c>
      <c r="H111" s="77">
        <v>27.2</v>
      </c>
      <c r="I111" s="77">
        <v>28.21</v>
      </c>
      <c r="J111" s="77">
        <v>26.47</v>
      </c>
      <c r="K111" s="84">
        <v>27.12</v>
      </c>
      <c r="L111" s="85">
        <v>25.82</v>
      </c>
      <c r="M111" s="77">
        <v>27.13</v>
      </c>
      <c r="N111" s="77">
        <v>28.23</v>
      </c>
      <c r="O111" s="77">
        <v>26.22</v>
      </c>
      <c r="P111" s="84">
        <v>27.02</v>
      </c>
      <c r="Q111" s="85">
        <v>28.78</v>
      </c>
      <c r="R111" s="77">
        <v>30.03</v>
      </c>
      <c r="S111" s="77">
        <v>30.88</v>
      </c>
      <c r="T111" s="77">
        <v>29.01</v>
      </c>
      <c r="U111" s="84">
        <v>29.88</v>
      </c>
      <c r="V111" s="85">
        <v>28.79</v>
      </c>
      <c r="W111" s="77">
        <v>30.06</v>
      </c>
      <c r="X111" s="77">
        <v>30.91</v>
      </c>
      <c r="Y111" s="77">
        <v>29.02</v>
      </c>
      <c r="Z111" s="84">
        <v>29.91</v>
      </c>
      <c r="AA111" s="85">
        <v>27.81</v>
      </c>
      <c r="AB111" s="77">
        <v>29.07</v>
      </c>
      <c r="AC111" s="77">
        <v>29.92</v>
      </c>
      <c r="AD111" s="77">
        <v>28.04</v>
      </c>
      <c r="AE111" s="118">
        <v>28.92</v>
      </c>
    </row>
    <row r="112" spans="1:31" s="78" customFormat="1" x14ac:dyDescent="0.2">
      <c r="A112" s="86">
        <f t="shared" si="1"/>
        <v>47484</v>
      </c>
      <c r="B112" s="67">
        <v>32.549999999999997</v>
      </c>
      <c r="C112" s="68">
        <v>33.799999999999997</v>
      </c>
      <c r="D112" s="68">
        <v>34.92</v>
      </c>
      <c r="E112" s="68">
        <v>32.65</v>
      </c>
      <c r="F112" s="87">
        <v>33.549999999999997</v>
      </c>
      <c r="G112" s="88">
        <v>27.6</v>
      </c>
      <c r="H112" s="68">
        <v>28.73</v>
      </c>
      <c r="I112" s="68">
        <v>29.81</v>
      </c>
      <c r="J112" s="68">
        <v>28.1</v>
      </c>
      <c r="K112" s="87">
        <v>28.53</v>
      </c>
      <c r="L112" s="88">
        <v>27.33</v>
      </c>
      <c r="M112" s="68">
        <v>28.64</v>
      </c>
      <c r="N112" s="68">
        <v>29.82</v>
      </c>
      <c r="O112" s="68">
        <v>27.82</v>
      </c>
      <c r="P112" s="87">
        <v>28.42</v>
      </c>
      <c r="Q112" s="88">
        <v>28.75</v>
      </c>
      <c r="R112" s="68">
        <v>30.41</v>
      </c>
      <c r="S112" s="68">
        <v>31.49</v>
      </c>
      <c r="T112" s="68">
        <v>29.01</v>
      </c>
      <c r="U112" s="87">
        <v>30.14</v>
      </c>
      <c r="V112" s="88">
        <v>28.79</v>
      </c>
      <c r="W112" s="68">
        <v>30.57</v>
      </c>
      <c r="X112" s="68">
        <v>31.72</v>
      </c>
      <c r="Y112" s="68">
        <v>29.05</v>
      </c>
      <c r="Z112" s="87">
        <v>30.29</v>
      </c>
      <c r="AA112" s="88">
        <v>27.77</v>
      </c>
      <c r="AB112" s="68">
        <v>29.42</v>
      </c>
      <c r="AC112" s="68">
        <v>30.49</v>
      </c>
      <c r="AD112" s="68">
        <v>28.02</v>
      </c>
      <c r="AE112" s="75">
        <v>29.15</v>
      </c>
    </row>
    <row r="113" spans="1:31" s="78" customFormat="1" x14ac:dyDescent="0.2">
      <c r="A113" s="86">
        <f t="shared" si="1"/>
        <v>47515</v>
      </c>
      <c r="B113" s="67">
        <v>31.05</v>
      </c>
      <c r="C113" s="68">
        <v>32.15</v>
      </c>
      <c r="D113" s="68">
        <v>32.909999999999997</v>
      </c>
      <c r="E113" s="68">
        <v>30.72</v>
      </c>
      <c r="F113" s="87">
        <v>32.020000000000003</v>
      </c>
      <c r="G113" s="88">
        <v>28.04</v>
      </c>
      <c r="H113" s="68">
        <v>28.28</v>
      </c>
      <c r="I113" s="68">
        <v>28.47</v>
      </c>
      <c r="J113" s="68">
        <v>28.1</v>
      </c>
      <c r="K113" s="87">
        <v>28.25</v>
      </c>
      <c r="L113" s="88">
        <v>27.76</v>
      </c>
      <c r="M113" s="68">
        <v>28.21</v>
      </c>
      <c r="N113" s="68">
        <v>28.5</v>
      </c>
      <c r="O113" s="68">
        <v>27.82</v>
      </c>
      <c r="P113" s="87">
        <v>28.15</v>
      </c>
      <c r="Q113" s="88">
        <v>26.04</v>
      </c>
      <c r="R113" s="68">
        <v>27.85</v>
      </c>
      <c r="S113" s="68">
        <v>28.93</v>
      </c>
      <c r="T113" s="68">
        <v>26.91</v>
      </c>
      <c r="U113" s="87">
        <v>27.19</v>
      </c>
      <c r="V113" s="88">
        <v>26.04</v>
      </c>
      <c r="W113" s="68">
        <v>27.86</v>
      </c>
      <c r="X113" s="68">
        <v>28.94</v>
      </c>
      <c r="Y113" s="68">
        <v>26.91</v>
      </c>
      <c r="Z113" s="87">
        <v>27.2</v>
      </c>
      <c r="AA113" s="88">
        <v>25.08</v>
      </c>
      <c r="AB113" s="68">
        <v>26.88</v>
      </c>
      <c r="AC113" s="68">
        <v>27.94</v>
      </c>
      <c r="AD113" s="68">
        <v>25.95</v>
      </c>
      <c r="AE113" s="75">
        <v>26.22</v>
      </c>
    </row>
    <row r="114" spans="1:31" s="78" customFormat="1" x14ac:dyDescent="0.2">
      <c r="A114" s="86">
        <f t="shared" si="1"/>
        <v>47543</v>
      </c>
      <c r="B114" s="67">
        <v>27.56</v>
      </c>
      <c r="C114" s="68">
        <v>28.42</v>
      </c>
      <c r="D114" s="68">
        <v>28.97</v>
      </c>
      <c r="E114" s="68">
        <v>27.45</v>
      </c>
      <c r="F114" s="87">
        <v>28.33</v>
      </c>
      <c r="G114" s="88">
        <v>24.19</v>
      </c>
      <c r="H114" s="68">
        <v>24.76</v>
      </c>
      <c r="I114" s="68">
        <v>25.09</v>
      </c>
      <c r="J114" s="68">
        <v>24.28</v>
      </c>
      <c r="K114" s="87">
        <v>24.67</v>
      </c>
      <c r="L114" s="88">
        <v>23.95</v>
      </c>
      <c r="M114" s="68">
        <v>24.68</v>
      </c>
      <c r="N114" s="68">
        <v>25.1</v>
      </c>
      <c r="O114" s="68">
        <v>24.04</v>
      </c>
      <c r="P114" s="87">
        <v>24.58</v>
      </c>
      <c r="Q114" s="88">
        <v>22.16</v>
      </c>
      <c r="R114" s="68">
        <v>26.58</v>
      </c>
      <c r="S114" s="68">
        <v>28.84</v>
      </c>
      <c r="T114" s="68">
        <v>22.27</v>
      </c>
      <c r="U114" s="87">
        <v>26.01</v>
      </c>
      <c r="V114" s="88">
        <v>22.16</v>
      </c>
      <c r="W114" s="68">
        <v>26.6</v>
      </c>
      <c r="X114" s="68">
        <v>28.87</v>
      </c>
      <c r="Y114" s="68">
        <v>22.27</v>
      </c>
      <c r="Z114" s="87">
        <v>26.03</v>
      </c>
      <c r="AA114" s="88">
        <v>21.25</v>
      </c>
      <c r="AB114" s="68">
        <v>25.62</v>
      </c>
      <c r="AC114" s="68">
        <v>27.85</v>
      </c>
      <c r="AD114" s="68">
        <v>21.35</v>
      </c>
      <c r="AE114" s="75">
        <v>25.05</v>
      </c>
    </row>
    <row r="115" spans="1:31" s="78" customFormat="1" x14ac:dyDescent="0.2">
      <c r="A115" s="86">
        <f t="shared" si="1"/>
        <v>47574</v>
      </c>
      <c r="B115" s="67">
        <v>25.53</v>
      </c>
      <c r="C115" s="68">
        <v>26.1</v>
      </c>
      <c r="D115" s="68">
        <v>26.6</v>
      </c>
      <c r="E115" s="68">
        <v>25.69</v>
      </c>
      <c r="F115" s="87">
        <v>25.96</v>
      </c>
      <c r="G115" s="88">
        <v>22.96</v>
      </c>
      <c r="H115" s="68">
        <v>23.47</v>
      </c>
      <c r="I115" s="68">
        <v>24.08</v>
      </c>
      <c r="J115" s="68">
        <v>23.37</v>
      </c>
      <c r="K115" s="87">
        <v>23.34</v>
      </c>
      <c r="L115" s="88">
        <v>22.73</v>
      </c>
      <c r="M115" s="68">
        <v>23.29</v>
      </c>
      <c r="N115" s="68">
        <v>23.93</v>
      </c>
      <c r="O115" s="68">
        <v>23.13</v>
      </c>
      <c r="P115" s="87">
        <v>23.16</v>
      </c>
      <c r="Q115" s="88">
        <v>18.73</v>
      </c>
      <c r="R115" s="68">
        <v>23.95</v>
      </c>
      <c r="S115" s="68">
        <v>26.88</v>
      </c>
      <c r="T115" s="68">
        <v>19.010000000000002</v>
      </c>
      <c r="U115" s="87">
        <v>23.1</v>
      </c>
      <c r="V115" s="88">
        <v>18.739999999999998</v>
      </c>
      <c r="W115" s="68">
        <v>24.2</v>
      </c>
      <c r="X115" s="68">
        <v>27.25</v>
      </c>
      <c r="Y115" s="68">
        <v>19.02</v>
      </c>
      <c r="Z115" s="87">
        <v>23.3</v>
      </c>
      <c r="AA115" s="88">
        <v>17.850000000000001</v>
      </c>
      <c r="AB115" s="68">
        <v>23.02</v>
      </c>
      <c r="AC115" s="68">
        <v>25.92</v>
      </c>
      <c r="AD115" s="68">
        <v>18.12</v>
      </c>
      <c r="AE115" s="75">
        <v>22.17</v>
      </c>
    </row>
    <row r="116" spans="1:31" s="78" customFormat="1" x14ac:dyDescent="0.2">
      <c r="A116" s="86">
        <f t="shared" si="1"/>
        <v>47604</v>
      </c>
      <c r="B116" s="67">
        <v>24.66</v>
      </c>
      <c r="C116" s="68">
        <v>26.25</v>
      </c>
      <c r="D116" s="68">
        <v>27.21</v>
      </c>
      <c r="E116" s="68">
        <v>24.88</v>
      </c>
      <c r="F116" s="87">
        <v>26.05</v>
      </c>
      <c r="G116" s="88">
        <v>23.55</v>
      </c>
      <c r="H116" s="68">
        <v>24.78</v>
      </c>
      <c r="I116" s="68">
        <v>25.53</v>
      </c>
      <c r="J116" s="68">
        <v>23.65</v>
      </c>
      <c r="K116" s="87">
        <v>24.6</v>
      </c>
      <c r="L116" s="88">
        <v>23.32</v>
      </c>
      <c r="M116" s="68">
        <v>24.73</v>
      </c>
      <c r="N116" s="68">
        <v>25.55</v>
      </c>
      <c r="O116" s="68">
        <v>23.42</v>
      </c>
      <c r="P116" s="87">
        <v>24.52</v>
      </c>
      <c r="Q116" s="88">
        <v>23.22</v>
      </c>
      <c r="R116" s="68">
        <v>26</v>
      </c>
      <c r="S116" s="68">
        <v>27.63</v>
      </c>
      <c r="T116" s="68">
        <v>23.38</v>
      </c>
      <c r="U116" s="87">
        <v>25.61</v>
      </c>
      <c r="V116" s="88">
        <v>23.29</v>
      </c>
      <c r="W116" s="68">
        <v>26.15</v>
      </c>
      <c r="X116" s="68">
        <v>27.84</v>
      </c>
      <c r="Y116" s="68">
        <v>23.46</v>
      </c>
      <c r="Z116" s="87">
        <v>25.75</v>
      </c>
      <c r="AA116" s="88">
        <v>22.29</v>
      </c>
      <c r="AB116" s="68">
        <v>25.08</v>
      </c>
      <c r="AC116" s="68">
        <v>26.71</v>
      </c>
      <c r="AD116" s="68">
        <v>22.45</v>
      </c>
      <c r="AE116" s="75">
        <v>24.69</v>
      </c>
    </row>
    <row r="117" spans="1:31" s="78" customFormat="1" x14ac:dyDescent="0.2">
      <c r="A117" s="86">
        <f t="shared" si="1"/>
        <v>47635</v>
      </c>
      <c r="B117" s="67">
        <v>24.45</v>
      </c>
      <c r="C117" s="68">
        <v>29.21</v>
      </c>
      <c r="D117" s="68">
        <v>31.68</v>
      </c>
      <c r="E117" s="68">
        <v>25.03</v>
      </c>
      <c r="F117" s="87">
        <v>28.7</v>
      </c>
      <c r="G117" s="88">
        <v>23.23</v>
      </c>
      <c r="H117" s="68">
        <v>26.53</v>
      </c>
      <c r="I117" s="68">
        <v>28.29</v>
      </c>
      <c r="J117" s="68">
        <v>23.39</v>
      </c>
      <c r="K117" s="87">
        <v>26.13</v>
      </c>
      <c r="L117" s="88">
        <v>23.14</v>
      </c>
      <c r="M117" s="68">
        <v>26.68</v>
      </c>
      <c r="N117" s="68">
        <v>28.58</v>
      </c>
      <c r="O117" s="68">
        <v>23.32</v>
      </c>
      <c r="P117" s="87">
        <v>26.25</v>
      </c>
      <c r="Q117" s="88">
        <v>24.47</v>
      </c>
      <c r="R117" s="68">
        <v>28.72</v>
      </c>
      <c r="S117" s="68">
        <v>30.92</v>
      </c>
      <c r="T117" s="68">
        <v>24.47</v>
      </c>
      <c r="U117" s="87">
        <v>28.27</v>
      </c>
      <c r="V117" s="88">
        <v>24.47</v>
      </c>
      <c r="W117" s="68">
        <v>28.75</v>
      </c>
      <c r="X117" s="68">
        <v>30.96</v>
      </c>
      <c r="Y117" s="68">
        <v>24.48</v>
      </c>
      <c r="Z117" s="87">
        <v>28.29</v>
      </c>
      <c r="AA117" s="88">
        <v>23.53</v>
      </c>
      <c r="AB117" s="68">
        <v>27.76</v>
      </c>
      <c r="AC117" s="68">
        <v>29.95</v>
      </c>
      <c r="AD117" s="68">
        <v>23.53</v>
      </c>
      <c r="AE117" s="75">
        <v>27.31</v>
      </c>
    </row>
    <row r="118" spans="1:31" s="78" customFormat="1" x14ac:dyDescent="0.2">
      <c r="A118" s="86">
        <f t="shared" si="1"/>
        <v>47665</v>
      </c>
      <c r="B118" s="67">
        <v>26.87</v>
      </c>
      <c r="C118" s="68">
        <v>37.54</v>
      </c>
      <c r="D118" s="68">
        <v>43.04</v>
      </c>
      <c r="E118" s="68">
        <v>28.22</v>
      </c>
      <c r="F118" s="87">
        <v>35.840000000000003</v>
      </c>
      <c r="G118" s="88">
        <v>26.57</v>
      </c>
      <c r="H118" s="68">
        <v>37.25</v>
      </c>
      <c r="I118" s="68">
        <v>42.85</v>
      </c>
      <c r="J118" s="68">
        <v>26.94</v>
      </c>
      <c r="K118" s="87">
        <v>35.39</v>
      </c>
      <c r="L118" s="88">
        <v>26.76</v>
      </c>
      <c r="M118" s="68">
        <v>37.58</v>
      </c>
      <c r="N118" s="68">
        <v>43.23</v>
      </c>
      <c r="O118" s="68">
        <v>27.11</v>
      </c>
      <c r="P118" s="87">
        <v>35.71</v>
      </c>
      <c r="Q118" s="88">
        <v>26.05</v>
      </c>
      <c r="R118" s="68">
        <v>32.14</v>
      </c>
      <c r="S118" s="68">
        <v>35.4</v>
      </c>
      <c r="T118" s="68">
        <v>26.24</v>
      </c>
      <c r="U118" s="87">
        <v>31.13</v>
      </c>
      <c r="V118" s="88">
        <v>26.05</v>
      </c>
      <c r="W118" s="68">
        <v>32.200000000000003</v>
      </c>
      <c r="X118" s="68">
        <v>35.479999999999997</v>
      </c>
      <c r="Y118" s="68">
        <v>26.24</v>
      </c>
      <c r="Z118" s="87">
        <v>31.18</v>
      </c>
      <c r="AA118" s="88">
        <v>25.09</v>
      </c>
      <c r="AB118" s="68">
        <v>31.63</v>
      </c>
      <c r="AC118" s="68">
        <v>35.11</v>
      </c>
      <c r="AD118" s="68">
        <v>25.29</v>
      </c>
      <c r="AE118" s="75">
        <v>30.54</v>
      </c>
    </row>
    <row r="119" spans="1:31" s="78" customFormat="1" x14ac:dyDescent="0.2">
      <c r="A119" s="86">
        <f t="shared" si="1"/>
        <v>47696</v>
      </c>
      <c r="B119" s="67">
        <v>25.68</v>
      </c>
      <c r="C119" s="68">
        <v>31.99</v>
      </c>
      <c r="D119" s="68">
        <v>35.28</v>
      </c>
      <c r="E119" s="68">
        <v>26.41</v>
      </c>
      <c r="F119" s="87">
        <v>31.22</v>
      </c>
      <c r="G119" s="88">
        <v>25.61</v>
      </c>
      <c r="H119" s="68">
        <v>31.14</v>
      </c>
      <c r="I119" s="68">
        <v>34.130000000000003</v>
      </c>
      <c r="J119" s="68">
        <v>25.86</v>
      </c>
      <c r="K119" s="87">
        <v>30.38</v>
      </c>
      <c r="L119" s="88">
        <v>25.41</v>
      </c>
      <c r="M119" s="68">
        <v>31.24</v>
      </c>
      <c r="N119" s="68">
        <v>34.369999999999997</v>
      </c>
      <c r="O119" s="68">
        <v>25.66</v>
      </c>
      <c r="P119" s="87">
        <v>30.43</v>
      </c>
      <c r="Q119" s="88">
        <v>27.03</v>
      </c>
      <c r="R119" s="68">
        <v>31.22</v>
      </c>
      <c r="S119" s="68">
        <v>33.56</v>
      </c>
      <c r="T119" s="68">
        <v>27.27</v>
      </c>
      <c r="U119" s="87">
        <v>30.65</v>
      </c>
      <c r="V119" s="88">
        <v>27.17</v>
      </c>
      <c r="W119" s="68">
        <v>31.46</v>
      </c>
      <c r="X119" s="68">
        <v>33.880000000000003</v>
      </c>
      <c r="Y119" s="68">
        <v>27.43</v>
      </c>
      <c r="Z119" s="87">
        <v>30.88</v>
      </c>
      <c r="AA119" s="88">
        <v>26.06</v>
      </c>
      <c r="AB119" s="68">
        <v>30.42</v>
      </c>
      <c r="AC119" s="68">
        <v>32.85</v>
      </c>
      <c r="AD119" s="68">
        <v>26.3</v>
      </c>
      <c r="AE119" s="75">
        <v>29.83</v>
      </c>
    </row>
    <row r="120" spans="1:31" s="78" customFormat="1" x14ac:dyDescent="0.2">
      <c r="A120" s="86">
        <f t="shared" si="1"/>
        <v>47727</v>
      </c>
      <c r="B120" s="67">
        <v>24.29</v>
      </c>
      <c r="C120" s="68">
        <v>28.15</v>
      </c>
      <c r="D120" s="68">
        <v>30.19</v>
      </c>
      <c r="E120" s="68">
        <v>24.65</v>
      </c>
      <c r="F120" s="87">
        <v>27.58</v>
      </c>
      <c r="G120" s="88">
        <v>24.17</v>
      </c>
      <c r="H120" s="68">
        <v>27.4</v>
      </c>
      <c r="I120" s="68">
        <v>29.08</v>
      </c>
      <c r="J120" s="68">
        <v>24.29</v>
      </c>
      <c r="K120" s="87">
        <v>26.9</v>
      </c>
      <c r="L120" s="88">
        <v>23.97</v>
      </c>
      <c r="M120" s="68">
        <v>27.45</v>
      </c>
      <c r="N120" s="68">
        <v>29.27</v>
      </c>
      <c r="O120" s="68">
        <v>24.09</v>
      </c>
      <c r="P120" s="87">
        <v>26.91</v>
      </c>
      <c r="Q120" s="88">
        <v>25.52</v>
      </c>
      <c r="R120" s="68">
        <v>27.83</v>
      </c>
      <c r="S120" s="68">
        <v>29.32</v>
      </c>
      <c r="T120" s="68">
        <v>25.93</v>
      </c>
      <c r="U120" s="87">
        <v>27.46</v>
      </c>
      <c r="V120" s="88">
        <v>25.73</v>
      </c>
      <c r="W120" s="68">
        <v>28.36</v>
      </c>
      <c r="X120" s="68">
        <v>30.03</v>
      </c>
      <c r="Y120" s="68">
        <v>26.19</v>
      </c>
      <c r="Z120" s="87">
        <v>27.93</v>
      </c>
      <c r="AA120" s="88">
        <v>24.76</v>
      </c>
      <c r="AB120" s="68">
        <v>27.37</v>
      </c>
      <c r="AC120" s="68">
        <v>29.05</v>
      </c>
      <c r="AD120" s="68">
        <v>25.21</v>
      </c>
      <c r="AE120" s="75">
        <v>26.96</v>
      </c>
    </row>
    <row r="121" spans="1:31" s="78" customFormat="1" x14ac:dyDescent="0.2">
      <c r="A121" s="86">
        <f t="shared" si="1"/>
        <v>47757</v>
      </c>
      <c r="B121" s="67">
        <v>24.91</v>
      </c>
      <c r="C121" s="68">
        <v>26.04</v>
      </c>
      <c r="D121" s="68">
        <v>26.86</v>
      </c>
      <c r="E121" s="68">
        <v>25.15</v>
      </c>
      <c r="F121" s="87">
        <v>25.86</v>
      </c>
      <c r="G121" s="88">
        <v>23.18</v>
      </c>
      <c r="H121" s="68">
        <v>24.15</v>
      </c>
      <c r="I121" s="68">
        <v>25.1</v>
      </c>
      <c r="J121" s="68">
        <v>23.61</v>
      </c>
      <c r="K121" s="87">
        <v>23.98</v>
      </c>
      <c r="L121" s="88">
        <v>22.94</v>
      </c>
      <c r="M121" s="68">
        <v>24.01</v>
      </c>
      <c r="N121" s="68">
        <v>25</v>
      </c>
      <c r="O121" s="68">
        <v>23.37</v>
      </c>
      <c r="P121" s="87">
        <v>23.83</v>
      </c>
      <c r="Q121" s="88">
        <v>21.15</v>
      </c>
      <c r="R121" s="68">
        <v>25.33</v>
      </c>
      <c r="S121" s="68">
        <v>28.02</v>
      </c>
      <c r="T121" s="68">
        <v>21.52</v>
      </c>
      <c r="U121" s="87">
        <v>24.82</v>
      </c>
      <c r="V121" s="88">
        <v>21.15</v>
      </c>
      <c r="W121" s="68">
        <v>25.54</v>
      </c>
      <c r="X121" s="68">
        <v>28.32</v>
      </c>
      <c r="Y121" s="68">
        <v>21.52</v>
      </c>
      <c r="Z121" s="87">
        <v>25</v>
      </c>
      <c r="AA121" s="88">
        <v>20.239999999999998</v>
      </c>
      <c r="AB121" s="68">
        <v>24.38</v>
      </c>
      <c r="AC121" s="68">
        <v>27.04</v>
      </c>
      <c r="AD121" s="68">
        <v>20.61</v>
      </c>
      <c r="AE121" s="75">
        <v>23.88</v>
      </c>
    </row>
    <row r="122" spans="1:31" s="78" customFormat="1" x14ac:dyDescent="0.2">
      <c r="A122" s="86">
        <f t="shared" si="1"/>
        <v>47788</v>
      </c>
      <c r="B122" s="67">
        <v>28.19</v>
      </c>
      <c r="C122" s="68">
        <v>29.31</v>
      </c>
      <c r="D122" s="68">
        <v>30.05</v>
      </c>
      <c r="E122" s="68">
        <v>28.3</v>
      </c>
      <c r="F122" s="87">
        <v>29.13</v>
      </c>
      <c r="G122" s="88">
        <v>25.42</v>
      </c>
      <c r="H122" s="68">
        <v>26.43</v>
      </c>
      <c r="I122" s="68">
        <v>27.04</v>
      </c>
      <c r="J122" s="68">
        <v>25.62</v>
      </c>
      <c r="K122" s="87">
        <v>26.25</v>
      </c>
      <c r="L122" s="88">
        <v>25.17</v>
      </c>
      <c r="M122" s="68">
        <v>26.31</v>
      </c>
      <c r="N122" s="68">
        <v>26.99</v>
      </c>
      <c r="O122" s="68">
        <v>25.37</v>
      </c>
      <c r="P122" s="87">
        <v>26.11</v>
      </c>
      <c r="Q122" s="88">
        <v>25.19</v>
      </c>
      <c r="R122" s="68">
        <v>27.82</v>
      </c>
      <c r="S122" s="68">
        <v>29.23</v>
      </c>
      <c r="T122" s="68">
        <v>25.27</v>
      </c>
      <c r="U122" s="87">
        <v>27.47</v>
      </c>
      <c r="V122" s="88">
        <v>25.19</v>
      </c>
      <c r="W122" s="68">
        <v>27.89</v>
      </c>
      <c r="X122" s="68">
        <v>29.33</v>
      </c>
      <c r="Y122" s="68">
        <v>25.27</v>
      </c>
      <c r="Z122" s="87">
        <v>27.53</v>
      </c>
      <c r="AA122" s="88">
        <v>24.24</v>
      </c>
      <c r="AB122" s="68">
        <v>26.89</v>
      </c>
      <c r="AC122" s="68">
        <v>28.3</v>
      </c>
      <c r="AD122" s="68">
        <v>24.33</v>
      </c>
      <c r="AE122" s="75">
        <v>26.54</v>
      </c>
    </row>
    <row r="123" spans="1:31" s="78" customFormat="1" x14ac:dyDescent="0.2">
      <c r="A123" s="86">
        <f t="shared" si="1"/>
        <v>47818</v>
      </c>
      <c r="B123" s="67">
        <v>30.17</v>
      </c>
      <c r="C123" s="68">
        <v>31.6</v>
      </c>
      <c r="D123" s="68">
        <v>32.520000000000003</v>
      </c>
      <c r="E123" s="68">
        <v>30.45</v>
      </c>
      <c r="F123" s="87">
        <v>31.36</v>
      </c>
      <c r="G123" s="88">
        <v>27.4</v>
      </c>
      <c r="H123" s="68">
        <v>28.27</v>
      </c>
      <c r="I123" s="68">
        <v>29.04</v>
      </c>
      <c r="J123" s="68">
        <v>27.72</v>
      </c>
      <c r="K123" s="87">
        <v>28.15</v>
      </c>
      <c r="L123" s="88">
        <v>27.34</v>
      </c>
      <c r="M123" s="68">
        <v>28.42</v>
      </c>
      <c r="N123" s="68">
        <v>29.31</v>
      </c>
      <c r="O123" s="68">
        <v>27.7</v>
      </c>
      <c r="P123" s="87">
        <v>28.26</v>
      </c>
      <c r="Q123" s="88">
        <v>29.12</v>
      </c>
      <c r="R123" s="68">
        <v>30.29</v>
      </c>
      <c r="S123" s="68">
        <v>31.12</v>
      </c>
      <c r="T123" s="68">
        <v>29.37</v>
      </c>
      <c r="U123" s="87">
        <v>30.11</v>
      </c>
      <c r="V123" s="88">
        <v>29.09</v>
      </c>
      <c r="W123" s="68">
        <v>30.3</v>
      </c>
      <c r="X123" s="68">
        <v>31.14</v>
      </c>
      <c r="Y123" s="68">
        <v>29.34</v>
      </c>
      <c r="Z123" s="87">
        <v>30.11</v>
      </c>
      <c r="AA123" s="88">
        <v>28.13</v>
      </c>
      <c r="AB123" s="68">
        <v>29.31</v>
      </c>
      <c r="AC123" s="68">
        <v>30.13</v>
      </c>
      <c r="AD123" s="68">
        <v>28.38</v>
      </c>
      <c r="AE123" s="75">
        <v>29.13</v>
      </c>
    </row>
    <row r="124" spans="1:31" s="78" customFormat="1" x14ac:dyDescent="0.2">
      <c r="A124" s="82">
        <f t="shared" si="1"/>
        <v>47849</v>
      </c>
      <c r="B124" s="83">
        <v>32.01</v>
      </c>
      <c r="C124" s="77">
        <v>32.97</v>
      </c>
      <c r="D124" s="77">
        <v>33.92</v>
      </c>
      <c r="E124" s="77">
        <v>32.18</v>
      </c>
      <c r="F124" s="84">
        <v>32.78</v>
      </c>
      <c r="G124" s="85">
        <v>28.86</v>
      </c>
      <c r="H124" s="77">
        <v>29.35</v>
      </c>
      <c r="I124" s="77">
        <v>30.04</v>
      </c>
      <c r="J124" s="77">
        <v>29.33</v>
      </c>
      <c r="K124" s="84">
        <v>29.22</v>
      </c>
      <c r="L124" s="85">
        <v>28.66</v>
      </c>
      <c r="M124" s="77">
        <v>29.39</v>
      </c>
      <c r="N124" s="77">
        <v>30.2</v>
      </c>
      <c r="O124" s="77">
        <v>29.12</v>
      </c>
      <c r="P124" s="84">
        <v>29.22</v>
      </c>
      <c r="Q124" s="85">
        <v>30.14</v>
      </c>
      <c r="R124" s="77">
        <v>31.59</v>
      </c>
      <c r="S124" s="77">
        <v>32.57</v>
      </c>
      <c r="T124" s="77">
        <v>30.44</v>
      </c>
      <c r="U124" s="84">
        <v>31.32</v>
      </c>
      <c r="V124" s="85">
        <v>30.14</v>
      </c>
      <c r="W124" s="77">
        <v>31.6</v>
      </c>
      <c r="X124" s="77">
        <v>32.58</v>
      </c>
      <c r="Y124" s="77">
        <v>30.44</v>
      </c>
      <c r="Z124" s="84">
        <v>31.32</v>
      </c>
      <c r="AA124" s="85">
        <v>29.13</v>
      </c>
      <c r="AB124" s="77">
        <v>30.57</v>
      </c>
      <c r="AC124" s="77">
        <v>31.54</v>
      </c>
      <c r="AD124" s="77">
        <v>29.42</v>
      </c>
      <c r="AE124" s="118">
        <v>30.3</v>
      </c>
    </row>
    <row r="125" spans="1:31" s="78" customFormat="1" x14ac:dyDescent="0.2">
      <c r="A125" s="82">
        <f t="shared" si="1"/>
        <v>47880</v>
      </c>
      <c r="B125" s="83">
        <v>30.91</v>
      </c>
      <c r="C125" s="77">
        <v>31.82</v>
      </c>
      <c r="D125" s="77">
        <v>32.47</v>
      </c>
      <c r="E125" s="77">
        <v>30.67</v>
      </c>
      <c r="F125" s="84">
        <v>31.72</v>
      </c>
      <c r="G125" s="85">
        <v>28.21</v>
      </c>
      <c r="H125" s="77">
        <v>28.36</v>
      </c>
      <c r="I125" s="77">
        <v>28.49</v>
      </c>
      <c r="J125" s="77">
        <v>28.26</v>
      </c>
      <c r="K125" s="84">
        <v>28.34</v>
      </c>
      <c r="L125" s="85">
        <v>27.98</v>
      </c>
      <c r="M125" s="77">
        <v>28.33</v>
      </c>
      <c r="N125" s="77">
        <v>28.57</v>
      </c>
      <c r="O125" s="77">
        <v>28.05</v>
      </c>
      <c r="P125" s="84">
        <v>28.28</v>
      </c>
      <c r="Q125" s="85">
        <v>26.28</v>
      </c>
      <c r="R125" s="77">
        <v>28.51</v>
      </c>
      <c r="S125" s="77">
        <v>29.74</v>
      </c>
      <c r="T125" s="77">
        <v>27.04</v>
      </c>
      <c r="U125" s="84">
        <v>27.82</v>
      </c>
      <c r="V125" s="85">
        <v>26.28</v>
      </c>
      <c r="W125" s="77">
        <v>28.51</v>
      </c>
      <c r="X125" s="77">
        <v>29.74</v>
      </c>
      <c r="Y125" s="77">
        <v>27.04</v>
      </c>
      <c r="Z125" s="84">
        <v>27.82</v>
      </c>
      <c r="AA125" s="85">
        <v>25.31</v>
      </c>
      <c r="AB125" s="77">
        <v>27.51</v>
      </c>
      <c r="AC125" s="77">
        <v>28.73</v>
      </c>
      <c r="AD125" s="77">
        <v>26.06</v>
      </c>
      <c r="AE125" s="118">
        <v>26.83</v>
      </c>
    </row>
    <row r="126" spans="1:31" s="78" customFormat="1" x14ac:dyDescent="0.2">
      <c r="A126" s="82">
        <f t="shared" si="1"/>
        <v>47908</v>
      </c>
      <c r="B126" s="83">
        <v>27.44</v>
      </c>
      <c r="C126" s="77">
        <v>28.25</v>
      </c>
      <c r="D126" s="77">
        <v>28.74</v>
      </c>
      <c r="E126" s="77">
        <v>27.42</v>
      </c>
      <c r="F126" s="84">
        <v>28.12</v>
      </c>
      <c r="G126" s="85">
        <v>24.5</v>
      </c>
      <c r="H126" s="77">
        <v>24.95</v>
      </c>
      <c r="I126" s="77">
        <v>25.19</v>
      </c>
      <c r="J126" s="77">
        <v>24.64</v>
      </c>
      <c r="K126" s="84">
        <v>24.83</v>
      </c>
      <c r="L126" s="85">
        <v>24.26</v>
      </c>
      <c r="M126" s="77">
        <v>24.88</v>
      </c>
      <c r="N126" s="77">
        <v>25.21</v>
      </c>
      <c r="O126" s="77">
        <v>24.39</v>
      </c>
      <c r="P126" s="84">
        <v>24.74</v>
      </c>
      <c r="Q126" s="85">
        <v>22.29</v>
      </c>
      <c r="R126" s="77">
        <v>26.81</v>
      </c>
      <c r="S126" s="77">
        <v>28.79</v>
      </c>
      <c r="T126" s="77">
        <v>22.21</v>
      </c>
      <c r="U126" s="84">
        <v>26.06</v>
      </c>
      <c r="V126" s="85">
        <v>22.29</v>
      </c>
      <c r="W126" s="77">
        <v>26.81</v>
      </c>
      <c r="X126" s="77">
        <v>28.8</v>
      </c>
      <c r="Y126" s="77">
        <v>22.21</v>
      </c>
      <c r="Z126" s="84">
        <v>26.07</v>
      </c>
      <c r="AA126" s="85">
        <v>21.35</v>
      </c>
      <c r="AB126" s="77">
        <v>25.83</v>
      </c>
      <c r="AC126" s="77">
        <v>27.79</v>
      </c>
      <c r="AD126" s="77">
        <v>21.28</v>
      </c>
      <c r="AE126" s="118">
        <v>25.09</v>
      </c>
    </row>
    <row r="127" spans="1:31" s="78" customFormat="1" x14ac:dyDescent="0.2">
      <c r="A127" s="82">
        <f t="shared" si="1"/>
        <v>47939</v>
      </c>
      <c r="B127" s="83">
        <v>25.51</v>
      </c>
      <c r="C127" s="77">
        <v>26.12</v>
      </c>
      <c r="D127" s="77">
        <v>26.68</v>
      </c>
      <c r="E127" s="77">
        <v>25.64</v>
      </c>
      <c r="F127" s="84">
        <v>26.03</v>
      </c>
      <c r="G127" s="85">
        <v>23.81</v>
      </c>
      <c r="H127" s="77">
        <v>23.97</v>
      </c>
      <c r="I127" s="77">
        <v>24.45</v>
      </c>
      <c r="J127" s="77">
        <v>24.19</v>
      </c>
      <c r="K127" s="84">
        <v>23.94</v>
      </c>
      <c r="L127" s="85">
        <v>23.58</v>
      </c>
      <c r="M127" s="77">
        <v>23.83</v>
      </c>
      <c r="N127" s="77">
        <v>24.35</v>
      </c>
      <c r="O127" s="77">
        <v>23.95</v>
      </c>
      <c r="P127" s="84">
        <v>23.78</v>
      </c>
      <c r="Q127" s="85">
        <v>19.13</v>
      </c>
      <c r="R127" s="77">
        <v>24.76</v>
      </c>
      <c r="S127" s="77">
        <v>27.79</v>
      </c>
      <c r="T127" s="77">
        <v>19.62</v>
      </c>
      <c r="U127" s="84">
        <v>23.77</v>
      </c>
      <c r="V127" s="85">
        <v>19.13</v>
      </c>
      <c r="W127" s="77">
        <v>25.03</v>
      </c>
      <c r="X127" s="77">
        <v>28.2</v>
      </c>
      <c r="Y127" s="77">
        <v>19.62</v>
      </c>
      <c r="Z127" s="84">
        <v>24</v>
      </c>
      <c r="AA127" s="85">
        <v>18.23</v>
      </c>
      <c r="AB127" s="77">
        <v>23.8</v>
      </c>
      <c r="AC127" s="77">
        <v>26.8</v>
      </c>
      <c r="AD127" s="77">
        <v>18.72</v>
      </c>
      <c r="AE127" s="118">
        <v>22.82</v>
      </c>
    </row>
    <row r="128" spans="1:31" s="78" customFormat="1" x14ac:dyDescent="0.2">
      <c r="A128" s="82">
        <f t="shared" si="1"/>
        <v>47969</v>
      </c>
      <c r="B128" s="83">
        <v>24.71</v>
      </c>
      <c r="C128" s="77">
        <v>26.42</v>
      </c>
      <c r="D128" s="77">
        <v>27.4</v>
      </c>
      <c r="E128" s="77">
        <v>24.92</v>
      </c>
      <c r="F128" s="84">
        <v>26.22</v>
      </c>
      <c r="G128" s="85">
        <v>23.98</v>
      </c>
      <c r="H128" s="77">
        <v>25.2</v>
      </c>
      <c r="I128" s="77">
        <v>25.9</v>
      </c>
      <c r="J128" s="77">
        <v>24.08</v>
      </c>
      <c r="K128" s="84">
        <v>25.03</v>
      </c>
      <c r="L128" s="85">
        <v>23.74</v>
      </c>
      <c r="M128" s="77">
        <v>25.22</v>
      </c>
      <c r="N128" s="77">
        <v>26.04</v>
      </c>
      <c r="O128" s="77">
        <v>23.84</v>
      </c>
      <c r="P128" s="84">
        <v>25.01</v>
      </c>
      <c r="Q128" s="85">
        <v>23.89</v>
      </c>
      <c r="R128" s="77">
        <v>26.67</v>
      </c>
      <c r="S128" s="77">
        <v>28.21</v>
      </c>
      <c r="T128" s="77">
        <v>24.05</v>
      </c>
      <c r="U128" s="84">
        <v>26.29</v>
      </c>
      <c r="V128" s="85">
        <v>23.95</v>
      </c>
      <c r="W128" s="77">
        <v>26.86</v>
      </c>
      <c r="X128" s="77">
        <v>28.48</v>
      </c>
      <c r="Y128" s="77">
        <v>24.12</v>
      </c>
      <c r="Z128" s="84">
        <v>26.47</v>
      </c>
      <c r="AA128" s="85">
        <v>22.94</v>
      </c>
      <c r="AB128" s="77">
        <v>25.78</v>
      </c>
      <c r="AC128" s="77">
        <v>27.34</v>
      </c>
      <c r="AD128" s="77">
        <v>23.1</v>
      </c>
      <c r="AE128" s="118">
        <v>25.39</v>
      </c>
    </row>
    <row r="129" spans="1:31" s="78" customFormat="1" x14ac:dyDescent="0.2">
      <c r="A129" s="82">
        <f t="shared" si="1"/>
        <v>48000</v>
      </c>
      <c r="B129" s="83">
        <v>24.69</v>
      </c>
      <c r="C129" s="77">
        <v>29.07</v>
      </c>
      <c r="D129" s="77">
        <v>31.38</v>
      </c>
      <c r="E129" s="77">
        <v>25.28</v>
      </c>
      <c r="F129" s="84">
        <v>28.47</v>
      </c>
      <c r="G129" s="85">
        <v>23.99</v>
      </c>
      <c r="H129" s="77">
        <v>27.04</v>
      </c>
      <c r="I129" s="77">
        <v>28.65</v>
      </c>
      <c r="J129" s="77">
        <v>24.13</v>
      </c>
      <c r="K129" s="84">
        <v>26.56</v>
      </c>
      <c r="L129" s="85">
        <v>23.96</v>
      </c>
      <c r="M129" s="77">
        <v>27.21</v>
      </c>
      <c r="N129" s="77">
        <v>28.93</v>
      </c>
      <c r="O129" s="77">
        <v>24.1</v>
      </c>
      <c r="P129" s="84">
        <v>26.71</v>
      </c>
      <c r="Q129" s="85">
        <v>25.33</v>
      </c>
      <c r="R129" s="77">
        <v>29.75</v>
      </c>
      <c r="S129" s="77">
        <v>31.99</v>
      </c>
      <c r="T129" s="77">
        <v>25.32</v>
      </c>
      <c r="U129" s="84">
        <v>29.11</v>
      </c>
      <c r="V129" s="85">
        <v>25.33</v>
      </c>
      <c r="W129" s="77">
        <v>29.77</v>
      </c>
      <c r="X129" s="77">
        <v>32.020000000000003</v>
      </c>
      <c r="Y129" s="77">
        <v>25.32</v>
      </c>
      <c r="Z129" s="84">
        <v>29.13</v>
      </c>
      <c r="AA129" s="85">
        <v>24.36</v>
      </c>
      <c r="AB129" s="77">
        <v>28.76</v>
      </c>
      <c r="AC129" s="77">
        <v>30.99</v>
      </c>
      <c r="AD129" s="77">
        <v>24.35</v>
      </c>
      <c r="AE129" s="118">
        <v>28.13</v>
      </c>
    </row>
    <row r="130" spans="1:31" s="78" customFormat="1" x14ac:dyDescent="0.2">
      <c r="A130" s="82">
        <f t="shared" si="1"/>
        <v>48030</v>
      </c>
      <c r="B130" s="83">
        <v>26.95</v>
      </c>
      <c r="C130" s="77">
        <v>34.99</v>
      </c>
      <c r="D130" s="77">
        <v>39.15</v>
      </c>
      <c r="E130" s="77">
        <v>28.05</v>
      </c>
      <c r="F130" s="84">
        <v>33.93</v>
      </c>
      <c r="G130" s="85">
        <v>27.08</v>
      </c>
      <c r="H130" s="77">
        <v>35.1</v>
      </c>
      <c r="I130" s="77">
        <v>39.31</v>
      </c>
      <c r="J130" s="77">
        <v>27.31</v>
      </c>
      <c r="K130" s="84">
        <v>33.909999999999997</v>
      </c>
      <c r="L130" s="85">
        <v>27.2</v>
      </c>
      <c r="M130" s="77">
        <v>35.380000000000003</v>
      </c>
      <c r="N130" s="77">
        <v>39.659999999999997</v>
      </c>
      <c r="O130" s="77">
        <v>27.42</v>
      </c>
      <c r="P130" s="84">
        <v>34.17</v>
      </c>
      <c r="Q130" s="85">
        <v>26.92</v>
      </c>
      <c r="R130" s="77">
        <v>35.83</v>
      </c>
      <c r="S130" s="77">
        <v>40.549999999999997</v>
      </c>
      <c r="T130" s="77">
        <v>27.13</v>
      </c>
      <c r="U130" s="84">
        <v>34.56</v>
      </c>
      <c r="V130" s="85">
        <v>26.92</v>
      </c>
      <c r="W130" s="77">
        <v>35.950000000000003</v>
      </c>
      <c r="X130" s="77">
        <v>40.729999999999997</v>
      </c>
      <c r="Y130" s="77">
        <v>27.13</v>
      </c>
      <c r="Z130" s="84">
        <v>34.67</v>
      </c>
      <c r="AA130" s="85">
        <v>25.94</v>
      </c>
      <c r="AB130" s="77">
        <v>35.43</v>
      </c>
      <c r="AC130" s="77">
        <v>40.43</v>
      </c>
      <c r="AD130" s="77">
        <v>26.15</v>
      </c>
      <c r="AE130" s="118">
        <v>34.07</v>
      </c>
    </row>
    <row r="131" spans="1:31" s="78" customFormat="1" x14ac:dyDescent="0.2">
      <c r="A131" s="82">
        <f t="shared" si="1"/>
        <v>48061</v>
      </c>
      <c r="B131" s="83">
        <v>25.73</v>
      </c>
      <c r="C131" s="77">
        <v>30.76</v>
      </c>
      <c r="D131" s="77">
        <v>33.44</v>
      </c>
      <c r="E131" s="77">
        <v>26.45</v>
      </c>
      <c r="F131" s="84">
        <v>30.2</v>
      </c>
      <c r="G131" s="85">
        <v>25.8</v>
      </c>
      <c r="H131" s="77">
        <v>30.08</v>
      </c>
      <c r="I131" s="77">
        <v>32.479999999999997</v>
      </c>
      <c r="J131" s="77">
        <v>26.12</v>
      </c>
      <c r="K131" s="84">
        <v>29.54</v>
      </c>
      <c r="L131" s="85">
        <v>25.6</v>
      </c>
      <c r="M131" s="77">
        <v>30.18</v>
      </c>
      <c r="N131" s="77">
        <v>32.71</v>
      </c>
      <c r="O131" s="77">
        <v>25.91</v>
      </c>
      <c r="P131" s="84">
        <v>29.61</v>
      </c>
      <c r="Q131" s="85">
        <v>28.11</v>
      </c>
      <c r="R131" s="77">
        <v>34.39</v>
      </c>
      <c r="S131" s="77">
        <v>37.82</v>
      </c>
      <c r="T131" s="77">
        <v>28.28</v>
      </c>
      <c r="U131" s="84">
        <v>33.700000000000003</v>
      </c>
      <c r="V131" s="85">
        <v>28.6</v>
      </c>
      <c r="W131" s="77">
        <v>35.1</v>
      </c>
      <c r="X131" s="77">
        <v>38.619999999999997</v>
      </c>
      <c r="Y131" s="77">
        <v>28.8</v>
      </c>
      <c r="Z131" s="84">
        <v>34.36</v>
      </c>
      <c r="AA131" s="85">
        <v>27.15</v>
      </c>
      <c r="AB131" s="77">
        <v>33.81</v>
      </c>
      <c r="AC131" s="77">
        <v>37.43</v>
      </c>
      <c r="AD131" s="77">
        <v>27.32</v>
      </c>
      <c r="AE131" s="118">
        <v>33.07</v>
      </c>
    </row>
    <row r="132" spans="1:31" s="78" customFormat="1" x14ac:dyDescent="0.2">
      <c r="A132" s="82">
        <f t="shared" si="1"/>
        <v>48092</v>
      </c>
      <c r="B132" s="83">
        <v>24.55</v>
      </c>
      <c r="C132" s="77">
        <v>27.71</v>
      </c>
      <c r="D132" s="77">
        <v>29.47</v>
      </c>
      <c r="E132" s="77">
        <v>24.93</v>
      </c>
      <c r="F132" s="84">
        <v>27.21</v>
      </c>
      <c r="G132" s="85">
        <v>24.56</v>
      </c>
      <c r="H132" s="77">
        <v>27.26</v>
      </c>
      <c r="I132" s="77">
        <v>28.72</v>
      </c>
      <c r="J132" s="77">
        <v>24.69</v>
      </c>
      <c r="K132" s="84">
        <v>26.8</v>
      </c>
      <c r="L132" s="85">
        <v>24.35</v>
      </c>
      <c r="M132" s="77">
        <v>27.32</v>
      </c>
      <c r="N132" s="77">
        <v>28.93</v>
      </c>
      <c r="O132" s="77">
        <v>24.49</v>
      </c>
      <c r="P132" s="84">
        <v>26.82</v>
      </c>
      <c r="Q132" s="85">
        <v>26.56</v>
      </c>
      <c r="R132" s="77">
        <v>28.22</v>
      </c>
      <c r="S132" s="77">
        <v>29.5</v>
      </c>
      <c r="T132" s="77">
        <v>26.97</v>
      </c>
      <c r="U132" s="84">
        <v>27.95</v>
      </c>
      <c r="V132" s="85">
        <v>27.16</v>
      </c>
      <c r="W132" s="77">
        <v>29.02</v>
      </c>
      <c r="X132" s="77">
        <v>30.42</v>
      </c>
      <c r="Y132" s="77">
        <v>27.57</v>
      </c>
      <c r="Z132" s="84">
        <v>28.72</v>
      </c>
      <c r="AA132" s="85">
        <v>26.17</v>
      </c>
      <c r="AB132" s="77">
        <v>28.05</v>
      </c>
      <c r="AC132" s="77">
        <v>29.46</v>
      </c>
      <c r="AD132" s="77">
        <v>26.58</v>
      </c>
      <c r="AE132" s="118">
        <v>27.76</v>
      </c>
    </row>
    <row r="133" spans="1:31" s="78" customFormat="1" x14ac:dyDescent="0.2">
      <c r="A133" s="82">
        <f t="shared" si="1"/>
        <v>48122</v>
      </c>
      <c r="B133" s="83">
        <v>24.96</v>
      </c>
      <c r="C133" s="77">
        <v>26.1</v>
      </c>
      <c r="D133" s="77">
        <v>26.88</v>
      </c>
      <c r="E133" s="77">
        <v>25.15</v>
      </c>
      <c r="F133" s="84">
        <v>25.92</v>
      </c>
      <c r="G133" s="85">
        <v>23.3</v>
      </c>
      <c r="H133" s="77">
        <v>24.22</v>
      </c>
      <c r="I133" s="77">
        <v>25.12</v>
      </c>
      <c r="J133" s="77">
        <v>23.7</v>
      </c>
      <c r="K133" s="84">
        <v>24.06</v>
      </c>
      <c r="L133" s="85">
        <v>23.09</v>
      </c>
      <c r="M133" s="77">
        <v>24.21</v>
      </c>
      <c r="N133" s="77">
        <v>25.2</v>
      </c>
      <c r="O133" s="77">
        <v>23.48</v>
      </c>
      <c r="P133" s="84">
        <v>24.02</v>
      </c>
      <c r="Q133" s="85">
        <v>21.55</v>
      </c>
      <c r="R133" s="77">
        <v>25.72</v>
      </c>
      <c r="S133" s="77">
        <v>28.39</v>
      </c>
      <c r="T133" s="77">
        <v>21.87</v>
      </c>
      <c r="U133" s="84">
        <v>25.21</v>
      </c>
      <c r="V133" s="85">
        <v>21.55</v>
      </c>
      <c r="W133" s="77">
        <v>25.92</v>
      </c>
      <c r="X133" s="77">
        <v>28.69</v>
      </c>
      <c r="Y133" s="77">
        <v>21.87</v>
      </c>
      <c r="Z133" s="84">
        <v>25.38</v>
      </c>
      <c r="AA133" s="85">
        <v>20.62</v>
      </c>
      <c r="AB133" s="77">
        <v>24.75</v>
      </c>
      <c r="AC133" s="77">
        <v>27.4</v>
      </c>
      <c r="AD133" s="77">
        <v>20.94</v>
      </c>
      <c r="AE133" s="118">
        <v>24.25</v>
      </c>
    </row>
    <row r="134" spans="1:31" s="78" customFormat="1" x14ac:dyDescent="0.2">
      <c r="A134" s="82">
        <f t="shared" ref="A134:A197" si="2">EDATE(A133,1)</f>
        <v>48153</v>
      </c>
      <c r="B134" s="83">
        <v>28.5</v>
      </c>
      <c r="C134" s="77">
        <v>29.42</v>
      </c>
      <c r="D134" s="77">
        <v>30.03</v>
      </c>
      <c r="E134" s="77">
        <v>28.62</v>
      </c>
      <c r="F134" s="84">
        <v>29.29</v>
      </c>
      <c r="G134" s="85">
        <v>25.95</v>
      </c>
      <c r="H134" s="77">
        <v>26.76</v>
      </c>
      <c r="I134" s="77">
        <v>27.25</v>
      </c>
      <c r="J134" s="77">
        <v>26.16</v>
      </c>
      <c r="K134" s="84">
        <v>26.62</v>
      </c>
      <c r="L134" s="85">
        <v>25.72</v>
      </c>
      <c r="M134" s="77">
        <v>26.74</v>
      </c>
      <c r="N134" s="77">
        <v>27.34</v>
      </c>
      <c r="O134" s="77">
        <v>25.93</v>
      </c>
      <c r="P134" s="84">
        <v>26.57</v>
      </c>
      <c r="Q134" s="85">
        <v>25.67</v>
      </c>
      <c r="R134" s="77">
        <v>28.18</v>
      </c>
      <c r="S134" s="77">
        <v>29.45</v>
      </c>
      <c r="T134" s="77">
        <v>25.81</v>
      </c>
      <c r="U134" s="84">
        <v>27.83</v>
      </c>
      <c r="V134" s="85">
        <v>25.67</v>
      </c>
      <c r="W134" s="77">
        <v>28.38</v>
      </c>
      <c r="X134" s="77">
        <v>29.75</v>
      </c>
      <c r="Y134" s="77">
        <v>25.81</v>
      </c>
      <c r="Z134" s="84">
        <v>28.01</v>
      </c>
      <c r="AA134" s="85">
        <v>24.7</v>
      </c>
      <c r="AB134" s="77">
        <v>27.35</v>
      </c>
      <c r="AC134" s="77">
        <v>28.69</v>
      </c>
      <c r="AD134" s="77">
        <v>24.84</v>
      </c>
      <c r="AE134" s="118">
        <v>26.99</v>
      </c>
    </row>
    <row r="135" spans="1:31" s="78" customFormat="1" x14ac:dyDescent="0.2">
      <c r="A135" s="82">
        <f t="shared" si="2"/>
        <v>48183</v>
      </c>
      <c r="B135" s="83">
        <v>30.54</v>
      </c>
      <c r="C135" s="77">
        <v>31.67</v>
      </c>
      <c r="D135" s="77">
        <v>32.46</v>
      </c>
      <c r="E135" s="77">
        <v>30.76</v>
      </c>
      <c r="F135" s="84">
        <v>31.46</v>
      </c>
      <c r="G135" s="85">
        <v>27.69</v>
      </c>
      <c r="H135" s="77">
        <v>28.21</v>
      </c>
      <c r="I135" s="77">
        <v>28.85</v>
      </c>
      <c r="J135" s="77">
        <v>27.98</v>
      </c>
      <c r="K135" s="84">
        <v>28.15</v>
      </c>
      <c r="L135" s="85">
        <v>27.44</v>
      </c>
      <c r="M135" s="77">
        <v>28.22</v>
      </c>
      <c r="N135" s="77">
        <v>28.98</v>
      </c>
      <c r="O135" s="77">
        <v>27.74</v>
      </c>
      <c r="P135" s="84">
        <v>28.11</v>
      </c>
      <c r="Q135" s="85">
        <v>28.68</v>
      </c>
      <c r="R135" s="77">
        <v>30.03</v>
      </c>
      <c r="S135" s="77">
        <v>30.85</v>
      </c>
      <c r="T135" s="77">
        <v>28.74</v>
      </c>
      <c r="U135" s="84">
        <v>29.85</v>
      </c>
      <c r="V135" s="85">
        <v>28.68</v>
      </c>
      <c r="W135" s="77">
        <v>30.07</v>
      </c>
      <c r="X135" s="77">
        <v>30.92</v>
      </c>
      <c r="Y135" s="77">
        <v>28.74</v>
      </c>
      <c r="Z135" s="84">
        <v>29.89</v>
      </c>
      <c r="AA135" s="85">
        <v>27.68</v>
      </c>
      <c r="AB135" s="77">
        <v>29.06</v>
      </c>
      <c r="AC135" s="77">
        <v>29.89</v>
      </c>
      <c r="AD135" s="77">
        <v>27.74</v>
      </c>
      <c r="AE135" s="118">
        <v>28.87</v>
      </c>
    </row>
    <row r="136" spans="1:31" s="78" customFormat="1" x14ac:dyDescent="0.2">
      <c r="A136" s="86">
        <f t="shared" si="2"/>
        <v>48214</v>
      </c>
      <c r="B136" s="67">
        <v>32.92</v>
      </c>
      <c r="C136" s="68">
        <v>33.770000000000003</v>
      </c>
      <c r="D136" s="68">
        <v>34.67</v>
      </c>
      <c r="E136" s="68">
        <v>33.17</v>
      </c>
      <c r="F136" s="87">
        <v>33.61</v>
      </c>
      <c r="G136" s="88">
        <v>29.55</v>
      </c>
      <c r="H136" s="68">
        <v>30.14</v>
      </c>
      <c r="I136" s="68">
        <v>30.81</v>
      </c>
      <c r="J136" s="68">
        <v>30.03</v>
      </c>
      <c r="K136" s="87">
        <v>30.01</v>
      </c>
      <c r="L136" s="88">
        <v>29.28</v>
      </c>
      <c r="M136" s="68">
        <v>30.12</v>
      </c>
      <c r="N136" s="68">
        <v>30.92</v>
      </c>
      <c r="O136" s="68">
        <v>29.76</v>
      </c>
      <c r="P136" s="87">
        <v>29.96</v>
      </c>
      <c r="Q136" s="88">
        <v>29.56</v>
      </c>
      <c r="R136" s="68">
        <v>31.16</v>
      </c>
      <c r="S136" s="68">
        <v>32.11</v>
      </c>
      <c r="T136" s="68">
        <v>29.85</v>
      </c>
      <c r="U136" s="87">
        <v>30.87</v>
      </c>
      <c r="V136" s="88">
        <v>29.56</v>
      </c>
      <c r="W136" s="68">
        <v>31.17</v>
      </c>
      <c r="X136" s="68">
        <v>32.119999999999997</v>
      </c>
      <c r="Y136" s="68">
        <v>29.85</v>
      </c>
      <c r="Z136" s="87">
        <v>30.88</v>
      </c>
      <c r="AA136" s="88">
        <v>28.54</v>
      </c>
      <c r="AB136" s="68">
        <v>30.13</v>
      </c>
      <c r="AC136" s="68">
        <v>31.07</v>
      </c>
      <c r="AD136" s="68">
        <v>28.82</v>
      </c>
      <c r="AE136" s="75">
        <v>29.84</v>
      </c>
    </row>
    <row r="137" spans="1:31" s="78" customFormat="1" x14ac:dyDescent="0.2">
      <c r="A137" s="86">
        <f t="shared" si="2"/>
        <v>48245</v>
      </c>
      <c r="B137" s="67">
        <v>31.8</v>
      </c>
      <c r="C137" s="68">
        <v>32.6</v>
      </c>
      <c r="D137" s="68">
        <v>33.15</v>
      </c>
      <c r="E137" s="68">
        <v>31.59</v>
      </c>
      <c r="F137" s="87">
        <v>32.520000000000003</v>
      </c>
      <c r="G137" s="88">
        <v>28.77</v>
      </c>
      <c r="H137" s="68">
        <v>28.95</v>
      </c>
      <c r="I137" s="68">
        <v>29.22</v>
      </c>
      <c r="J137" s="68">
        <v>28.96</v>
      </c>
      <c r="K137" s="87">
        <v>28.93</v>
      </c>
      <c r="L137" s="88">
        <v>28.59</v>
      </c>
      <c r="M137" s="68">
        <v>28.96</v>
      </c>
      <c r="N137" s="68">
        <v>29.37</v>
      </c>
      <c r="O137" s="68">
        <v>28.82</v>
      </c>
      <c r="P137" s="87">
        <v>28.93</v>
      </c>
      <c r="Q137" s="88">
        <v>26.59</v>
      </c>
      <c r="R137" s="68">
        <v>29.03</v>
      </c>
      <c r="S137" s="68">
        <v>30.74</v>
      </c>
      <c r="T137" s="68">
        <v>27.73</v>
      </c>
      <c r="U137" s="87">
        <v>28.41</v>
      </c>
      <c r="V137" s="88">
        <v>26.59</v>
      </c>
      <c r="W137" s="68">
        <v>29.03</v>
      </c>
      <c r="X137" s="68">
        <v>30.74</v>
      </c>
      <c r="Y137" s="68">
        <v>27.73</v>
      </c>
      <c r="Z137" s="87">
        <v>28.41</v>
      </c>
      <c r="AA137" s="88">
        <v>25.6</v>
      </c>
      <c r="AB137" s="68">
        <v>28.01</v>
      </c>
      <c r="AC137" s="68">
        <v>29.7</v>
      </c>
      <c r="AD137" s="68">
        <v>26.73</v>
      </c>
      <c r="AE137" s="75">
        <v>27.4</v>
      </c>
    </row>
    <row r="138" spans="1:31" s="78" customFormat="1" x14ac:dyDescent="0.2">
      <c r="A138" s="86">
        <f t="shared" si="2"/>
        <v>48274</v>
      </c>
      <c r="B138" s="67">
        <v>28.12</v>
      </c>
      <c r="C138" s="68">
        <v>28.69</v>
      </c>
      <c r="D138" s="68">
        <v>29.19</v>
      </c>
      <c r="E138" s="68">
        <v>28.19</v>
      </c>
      <c r="F138" s="87">
        <v>28.59</v>
      </c>
      <c r="G138" s="88">
        <v>25.13</v>
      </c>
      <c r="H138" s="68">
        <v>25.38</v>
      </c>
      <c r="I138" s="68">
        <v>25.69</v>
      </c>
      <c r="J138" s="68">
        <v>25.35</v>
      </c>
      <c r="K138" s="87">
        <v>25.3</v>
      </c>
      <c r="L138" s="88">
        <v>24.88</v>
      </c>
      <c r="M138" s="68">
        <v>25.32</v>
      </c>
      <c r="N138" s="68">
        <v>25.72</v>
      </c>
      <c r="O138" s="68">
        <v>25.1</v>
      </c>
      <c r="P138" s="87">
        <v>25.2</v>
      </c>
      <c r="Q138" s="88">
        <v>22.74</v>
      </c>
      <c r="R138" s="68">
        <v>27.59</v>
      </c>
      <c r="S138" s="68">
        <v>29.81</v>
      </c>
      <c r="T138" s="68">
        <v>22.65</v>
      </c>
      <c r="U138" s="87">
        <v>26.73</v>
      </c>
      <c r="V138" s="88">
        <v>22.74</v>
      </c>
      <c r="W138" s="68">
        <v>27.59</v>
      </c>
      <c r="X138" s="68">
        <v>29.81</v>
      </c>
      <c r="Y138" s="68">
        <v>22.65</v>
      </c>
      <c r="Z138" s="87">
        <v>26.73</v>
      </c>
      <c r="AA138" s="88">
        <v>21.79</v>
      </c>
      <c r="AB138" s="68">
        <v>26.58</v>
      </c>
      <c r="AC138" s="68">
        <v>28.79</v>
      </c>
      <c r="AD138" s="68">
        <v>21.7</v>
      </c>
      <c r="AE138" s="75">
        <v>25.74</v>
      </c>
    </row>
    <row r="139" spans="1:31" s="78" customFormat="1" x14ac:dyDescent="0.2">
      <c r="A139" s="86">
        <f t="shared" si="2"/>
        <v>48305</v>
      </c>
      <c r="B139" s="67">
        <v>26.14</v>
      </c>
      <c r="C139" s="68">
        <v>26.72</v>
      </c>
      <c r="D139" s="68">
        <v>27.2</v>
      </c>
      <c r="E139" s="68">
        <v>26.22</v>
      </c>
      <c r="F139" s="87">
        <v>26.64</v>
      </c>
      <c r="G139" s="88">
        <v>24.71</v>
      </c>
      <c r="H139" s="68">
        <v>24.75</v>
      </c>
      <c r="I139" s="68">
        <v>25.08</v>
      </c>
      <c r="J139" s="68">
        <v>24.95</v>
      </c>
      <c r="K139" s="87">
        <v>24.77</v>
      </c>
      <c r="L139" s="88">
        <v>24.46</v>
      </c>
      <c r="M139" s="68">
        <v>24.59</v>
      </c>
      <c r="N139" s="68">
        <v>24.96</v>
      </c>
      <c r="O139" s="68">
        <v>24.7</v>
      </c>
      <c r="P139" s="87">
        <v>24.6</v>
      </c>
      <c r="Q139" s="88">
        <v>19.7</v>
      </c>
      <c r="R139" s="68">
        <v>25.09</v>
      </c>
      <c r="S139" s="68">
        <v>27.99</v>
      </c>
      <c r="T139" s="68">
        <v>19.690000000000001</v>
      </c>
      <c r="U139" s="87">
        <v>24.39</v>
      </c>
      <c r="V139" s="88">
        <v>19.71</v>
      </c>
      <c r="W139" s="68">
        <v>25.4</v>
      </c>
      <c r="X139" s="68">
        <v>28.45</v>
      </c>
      <c r="Y139" s="68">
        <v>19.7</v>
      </c>
      <c r="Z139" s="87">
        <v>24.66</v>
      </c>
      <c r="AA139" s="88">
        <v>18.77</v>
      </c>
      <c r="AB139" s="68">
        <v>24.11</v>
      </c>
      <c r="AC139" s="68">
        <v>26.98</v>
      </c>
      <c r="AD139" s="68">
        <v>18.77</v>
      </c>
      <c r="AE139" s="75">
        <v>23.42</v>
      </c>
    </row>
    <row r="140" spans="1:31" s="78" customFormat="1" x14ac:dyDescent="0.2">
      <c r="A140" s="86">
        <f t="shared" si="2"/>
        <v>48335</v>
      </c>
      <c r="B140" s="67">
        <v>25.45</v>
      </c>
      <c r="C140" s="68">
        <v>27.32</v>
      </c>
      <c r="D140" s="68">
        <v>28.36</v>
      </c>
      <c r="E140" s="68">
        <v>25.73</v>
      </c>
      <c r="F140" s="87">
        <v>27.08</v>
      </c>
      <c r="G140" s="88">
        <v>24.98</v>
      </c>
      <c r="H140" s="68">
        <v>26.41</v>
      </c>
      <c r="I140" s="68">
        <v>27.18</v>
      </c>
      <c r="J140" s="68">
        <v>25.09</v>
      </c>
      <c r="K140" s="87">
        <v>26.2</v>
      </c>
      <c r="L140" s="88">
        <v>24.74</v>
      </c>
      <c r="M140" s="68">
        <v>26.4</v>
      </c>
      <c r="N140" s="68">
        <v>27.29</v>
      </c>
      <c r="O140" s="68">
        <v>24.85</v>
      </c>
      <c r="P140" s="87">
        <v>26.16</v>
      </c>
      <c r="Q140" s="88">
        <v>24.92</v>
      </c>
      <c r="R140" s="68">
        <v>28.12</v>
      </c>
      <c r="S140" s="68">
        <v>29.86</v>
      </c>
      <c r="T140" s="68">
        <v>25.2</v>
      </c>
      <c r="U140" s="87">
        <v>27.63</v>
      </c>
      <c r="V140" s="88">
        <v>24.99</v>
      </c>
      <c r="W140" s="68">
        <v>28.36</v>
      </c>
      <c r="X140" s="68">
        <v>30.21</v>
      </c>
      <c r="Y140" s="68">
        <v>25.3</v>
      </c>
      <c r="Z140" s="87">
        <v>27.85</v>
      </c>
      <c r="AA140" s="88">
        <v>23.94</v>
      </c>
      <c r="AB140" s="68">
        <v>27.28</v>
      </c>
      <c r="AC140" s="68">
        <v>29.09</v>
      </c>
      <c r="AD140" s="68">
        <v>24.22</v>
      </c>
      <c r="AE140" s="75">
        <v>26.77</v>
      </c>
    </row>
    <row r="141" spans="1:31" s="78" customFormat="1" x14ac:dyDescent="0.2">
      <c r="A141" s="86">
        <f t="shared" si="2"/>
        <v>48366</v>
      </c>
      <c r="B141" s="67">
        <v>25.53</v>
      </c>
      <c r="C141" s="68">
        <v>29.52</v>
      </c>
      <c r="D141" s="68">
        <v>31.66</v>
      </c>
      <c r="E141" s="68">
        <v>26.11</v>
      </c>
      <c r="F141" s="87">
        <v>29.02</v>
      </c>
      <c r="G141" s="88">
        <v>25</v>
      </c>
      <c r="H141" s="68">
        <v>27.72</v>
      </c>
      <c r="I141" s="68">
        <v>29.26</v>
      </c>
      <c r="J141" s="68">
        <v>25.19</v>
      </c>
      <c r="K141" s="87">
        <v>27.32</v>
      </c>
      <c r="L141" s="88">
        <v>24.95</v>
      </c>
      <c r="M141" s="68">
        <v>27.89</v>
      </c>
      <c r="N141" s="68">
        <v>29.53</v>
      </c>
      <c r="O141" s="68">
        <v>25.12</v>
      </c>
      <c r="P141" s="87">
        <v>27.46</v>
      </c>
      <c r="Q141" s="88">
        <v>25.97</v>
      </c>
      <c r="R141" s="68">
        <v>30.87</v>
      </c>
      <c r="S141" s="68">
        <v>33.32</v>
      </c>
      <c r="T141" s="68">
        <v>25.91</v>
      </c>
      <c r="U141" s="87">
        <v>30.21</v>
      </c>
      <c r="V141" s="88">
        <v>25.97</v>
      </c>
      <c r="W141" s="68">
        <v>30.89</v>
      </c>
      <c r="X141" s="68">
        <v>33.340000000000003</v>
      </c>
      <c r="Y141" s="68">
        <v>25.91</v>
      </c>
      <c r="Z141" s="87">
        <v>30.22</v>
      </c>
      <c r="AA141" s="88">
        <v>24.98</v>
      </c>
      <c r="AB141" s="68">
        <v>29.85</v>
      </c>
      <c r="AC141" s="68">
        <v>32.28</v>
      </c>
      <c r="AD141" s="68">
        <v>24.92</v>
      </c>
      <c r="AE141" s="75">
        <v>29.19</v>
      </c>
    </row>
    <row r="142" spans="1:31" s="78" customFormat="1" x14ac:dyDescent="0.2">
      <c r="A142" s="86">
        <f t="shared" si="2"/>
        <v>48396</v>
      </c>
      <c r="B142" s="67">
        <v>27.76</v>
      </c>
      <c r="C142" s="68">
        <v>34.75</v>
      </c>
      <c r="D142" s="68">
        <v>38.409999999999997</v>
      </c>
      <c r="E142" s="68">
        <v>29.05</v>
      </c>
      <c r="F142" s="87">
        <v>33.9</v>
      </c>
      <c r="G142" s="88">
        <v>28.14</v>
      </c>
      <c r="H142" s="68">
        <v>35.270000000000003</v>
      </c>
      <c r="I142" s="68">
        <v>39.08</v>
      </c>
      <c r="J142" s="68">
        <v>28.43</v>
      </c>
      <c r="K142" s="87">
        <v>34.270000000000003</v>
      </c>
      <c r="L142" s="88">
        <v>28.4</v>
      </c>
      <c r="M142" s="68">
        <v>35.71</v>
      </c>
      <c r="N142" s="68">
        <v>39.590000000000003</v>
      </c>
      <c r="O142" s="68">
        <v>28.68</v>
      </c>
      <c r="P142" s="87">
        <v>34.68</v>
      </c>
      <c r="Q142" s="88">
        <v>27.51</v>
      </c>
      <c r="R142" s="68">
        <v>35.68</v>
      </c>
      <c r="S142" s="68">
        <v>40.119999999999997</v>
      </c>
      <c r="T142" s="68">
        <v>27.77</v>
      </c>
      <c r="U142" s="87">
        <v>34.619999999999997</v>
      </c>
      <c r="V142" s="88">
        <v>27.51</v>
      </c>
      <c r="W142" s="68">
        <v>35.85</v>
      </c>
      <c r="X142" s="68">
        <v>40.369999999999997</v>
      </c>
      <c r="Y142" s="68">
        <v>27.77</v>
      </c>
      <c r="Z142" s="87">
        <v>34.770000000000003</v>
      </c>
      <c r="AA142" s="88">
        <v>26.5</v>
      </c>
      <c r="AB142" s="68">
        <v>35.32</v>
      </c>
      <c r="AC142" s="68">
        <v>40.07</v>
      </c>
      <c r="AD142" s="68">
        <v>26.76</v>
      </c>
      <c r="AE142" s="75">
        <v>34.17</v>
      </c>
    </row>
    <row r="143" spans="1:31" s="78" customFormat="1" x14ac:dyDescent="0.2">
      <c r="A143" s="86">
        <f t="shared" si="2"/>
        <v>48427</v>
      </c>
      <c r="B143" s="67">
        <v>26.49</v>
      </c>
      <c r="C143" s="68">
        <v>30.87</v>
      </c>
      <c r="D143" s="68">
        <v>33.229999999999997</v>
      </c>
      <c r="E143" s="68">
        <v>27.19</v>
      </c>
      <c r="F143" s="87">
        <v>30.23</v>
      </c>
      <c r="G143" s="88">
        <v>26.71</v>
      </c>
      <c r="H143" s="68">
        <v>30.55</v>
      </c>
      <c r="I143" s="68">
        <v>32.729999999999997</v>
      </c>
      <c r="J143" s="68">
        <v>27.1</v>
      </c>
      <c r="K143" s="87">
        <v>29.91</v>
      </c>
      <c r="L143" s="88">
        <v>26.58</v>
      </c>
      <c r="M143" s="68">
        <v>30.7</v>
      </c>
      <c r="N143" s="68">
        <v>33.04</v>
      </c>
      <c r="O143" s="68">
        <v>26.98</v>
      </c>
      <c r="P143" s="87">
        <v>30.02</v>
      </c>
      <c r="Q143" s="88">
        <v>30.28</v>
      </c>
      <c r="R143" s="68">
        <v>45.21</v>
      </c>
      <c r="S143" s="68">
        <v>53.05</v>
      </c>
      <c r="T143" s="68">
        <v>29.91</v>
      </c>
      <c r="U143" s="87">
        <v>43.39</v>
      </c>
      <c r="V143" s="88">
        <v>30.56</v>
      </c>
      <c r="W143" s="68">
        <v>45.72</v>
      </c>
      <c r="X143" s="68">
        <v>53.68</v>
      </c>
      <c r="Y143" s="68">
        <v>30.18</v>
      </c>
      <c r="Z143" s="87">
        <v>43.87</v>
      </c>
      <c r="AA143" s="88">
        <v>29.26</v>
      </c>
      <c r="AB143" s="68">
        <v>44.41</v>
      </c>
      <c r="AC143" s="68">
        <v>52.37</v>
      </c>
      <c r="AD143" s="68">
        <v>28.9</v>
      </c>
      <c r="AE143" s="75">
        <v>42.56</v>
      </c>
    </row>
    <row r="144" spans="1:31" s="78" customFormat="1" x14ac:dyDescent="0.2">
      <c r="A144" s="86">
        <f t="shared" si="2"/>
        <v>48458</v>
      </c>
      <c r="B144" s="67">
        <v>25.05</v>
      </c>
      <c r="C144" s="68">
        <v>27.64</v>
      </c>
      <c r="D144" s="68">
        <v>29.07</v>
      </c>
      <c r="E144" s="68">
        <v>25.29</v>
      </c>
      <c r="F144" s="87">
        <v>27.29</v>
      </c>
      <c r="G144" s="88">
        <v>25.16</v>
      </c>
      <c r="H144" s="68">
        <v>27.7</v>
      </c>
      <c r="I144" s="68">
        <v>29.04</v>
      </c>
      <c r="J144" s="68">
        <v>25.23</v>
      </c>
      <c r="K144" s="87">
        <v>27.34</v>
      </c>
      <c r="L144" s="88">
        <v>24.93</v>
      </c>
      <c r="M144" s="68">
        <v>27.74</v>
      </c>
      <c r="N144" s="68">
        <v>29.22</v>
      </c>
      <c r="O144" s="68">
        <v>25</v>
      </c>
      <c r="P144" s="87">
        <v>27.34</v>
      </c>
      <c r="Q144" s="88">
        <v>28.08</v>
      </c>
      <c r="R144" s="68">
        <v>29.97</v>
      </c>
      <c r="S144" s="68">
        <v>31.66</v>
      </c>
      <c r="T144" s="68">
        <v>28.99</v>
      </c>
      <c r="U144" s="87">
        <v>29.54</v>
      </c>
      <c r="V144" s="88">
        <v>28.64</v>
      </c>
      <c r="W144" s="68">
        <v>30.82</v>
      </c>
      <c r="X144" s="68">
        <v>32.630000000000003</v>
      </c>
      <c r="Y144" s="68">
        <v>29.55</v>
      </c>
      <c r="Z144" s="87">
        <v>30.34</v>
      </c>
      <c r="AA144" s="88">
        <v>27.63</v>
      </c>
      <c r="AB144" s="68">
        <v>29.81</v>
      </c>
      <c r="AC144" s="68">
        <v>31.62</v>
      </c>
      <c r="AD144" s="68">
        <v>28.53</v>
      </c>
      <c r="AE144" s="75">
        <v>29.33</v>
      </c>
    </row>
    <row r="145" spans="1:31" s="78" customFormat="1" x14ac:dyDescent="0.2">
      <c r="A145" s="86">
        <f t="shared" si="2"/>
        <v>48488</v>
      </c>
      <c r="B145" s="67">
        <v>25.51</v>
      </c>
      <c r="C145" s="68">
        <v>26.47</v>
      </c>
      <c r="D145" s="68">
        <v>27.13</v>
      </c>
      <c r="E145" s="68">
        <v>25.71</v>
      </c>
      <c r="F145" s="87">
        <v>26.35</v>
      </c>
      <c r="G145" s="88">
        <v>23.94</v>
      </c>
      <c r="H145" s="68">
        <v>24.64</v>
      </c>
      <c r="I145" s="68">
        <v>25.37</v>
      </c>
      <c r="J145" s="68">
        <v>24.43</v>
      </c>
      <c r="K145" s="87">
        <v>24.53</v>
      </c>
      <c r="L145" s="88">
        <v>23.7</v>
      </c>
      <c r="M145" s="68">
        <v>24.6</v>
      </c>
      <c r="N145" s="68">
        <v>25.43</v>
      </c>
      <c r="O145" s="68">
        <v>24.19</v>
      </c>
      <c r="P145" s="87">
        <v>24.47</v>
      </c>
      <c r="Q145" s="88">
        <v>21.86</v>
      </c>
      <c r="R145" s="68">
        <v>26.07</v>
      </c>
      <c r="S145" s="68">
        <v>28.89</v>
      </c>
      <c r="T145" s="68">
        <v>22.47</v>
      </c>
      <c r="U145" s="87">
        <v>25.67</v>
      </c>
      <c r="V145" s="88">
        <v>21.86</v>
      </c>
      <c r="W145" s="68">
        <v>26.2</v>
      </c>
      <c r="X145" s="68">
        <v>29.08</v>
      </c>
      <c r="Y145" s="68">
        <v>22.47</v>
      </c>
      <c r="Z145" s="87">
        <v>25.77</v>
      </c>
      <c r="AA145" s="88">
        <v>20.91</v>
      </c>
      <c r="AB145" s="68">
        <v>25.09</v>
      </c>
      <c r="AC145" s="68">
        <v>27.88</v>
      </c>
      <c r="AD145" s="68">
        <v>21.52</v>
      </c>
      <c r="AE145" s="75">
        <v>24.68</v>
      </c>
    </row>
    <row r="146" spans="1:31" s="78" customFormat="1" x14ac:dyDescent="0.2">
      <c r="A146" s="86">
        <f t="shared" si="2"/>
        <v>48519</v>
      </c>
      <c r="B146" s="67">
        <v>29.22</v>
      </c>
      <c r="C146" s="68">
        <v>30.15</v>
      </c>
      <c r="D146" s="68">
        <v>30.76</v>
      </c>
      <c r="E146" s="68">
        <v>29.3</v>
      </c>
      <c r="F146" s="87">
        <v>29.96</v>
      </c>
      <c r="G146" s="88">
        <v>26.74</v>
      </c>
      <c r="H146" s="68">
        <v>27.58</v>
      </c>
      <c r="I146" s="68">
        <v>28.08</v>
      </c>
      <c r="J146" s="68">
        <v>26.93</v>
      </c>
      <c r="K146" s="87">
        <v>27.37</v>
      </c>
      <c r="L146" s="88">
        <v>26.57</v>
      </c>
      <c r="M146" s="68">
        <v>27.65</v>
      </c>
      <c r="N146" s="68">
        <v>28.3</v>
      </c>
      <c r="O146" s="68">
        <v>26.79</v>
      </c>
      <c r="P146" s="87">
        <v>27.4</v>
      </c>
      <c r="Q146" s="88">
        <v>26.58</v>
      </c>
      <c r="R146" s="68">
        <v>29.01</v>
      </c>
      <c r="S146" s="68">
        <v>30.28</v>
      </c>
      <c r="T146" s="68">
        <v>26.87</v>
      </c>
      <c r="U146" s="87">
        <v>28.47</v>
      </c>
      <c r="V146" s="88">
        <v>26.58</v>
      </c>
      <c r="W146" s="68">
        <v>29.16</v>
      </c>
      <c r="X146" s="68">
        <v>30.5</v>
      </c>
      <c r="Y146" s="68">
        <v>26.87</v>
      </c>
      <c r="Z146" s="87">
        <v>28.59</v>
      </c>
      <c r="AA146" s="88">
        <v>25.59</v>
      </c>
      <c r="AB146" s="68">
        <v>28.13</v>
      </c>
      <c r="AC146" s="68">
        <v>29.45</v>
      </c>
      <c r="AD146" s="68">
        <v>25.87</v>
      </c>
      <c r="AE146" s="75">
        <v>27.57</v>
      </c>
    </row>
    <row r="147" spans="1:31" s="78" customFormat="1" x14ac:dyDescent="0.2">
      <c r="A147" s="86">
        <f t="shared" si="2"/>
        <v>48549</v>
      </c>
      <c r="B147" s="67">
        <v>31.07</v>
      </c>
      <c r="C147" s="68">
        <v>32.07</v>
      </c>
      <c r="D147" s="68">
        <v>32.76</v>
      </c>
      <c r="E147" s="68">
        <v>31.32</v>
      </c>
      <c r="F147" s="87">
        <v>31.89</v>
      </c>
      <c r="G147" s="88">
        <v>28.15</v>
      </c>
      <c r="H147" s="68">
        <v>28.67</v>
      </c>
      <c r="I147" s="68">
        <v>29.28</v>
      </c>
      <c r="J147" s="68">
        <v>28.43</v>
      </c>
      <c r="K147" s="87">
        <v>28.6</v>
      </c>
      <c r="L147" s="88">
        <v>27.97</v>
      </c>
      <c r="M147" s="68">
        <v>28.75</v>
      </c>
      <c r="N147" s="68">
        <v>29.51</v>
      </c>
      <c r="O147" s="68">
        <v>28.27</v>
      </c>
      <c r="P147" s="87">
        <v>28.64</v>
      </c>
      <c r="Q147" s="88">
        <v>29.27</v>
      </c>
      <c r="R147" s="68">
        <v>30.74</v>
      </c>
      <c r="S147" s="68">
        <v>31.66</v>
      </c>
      <c r="T147" s="68">
        <v>29.24</v>
      </c>
      <c r="U147" s="87">
        <v>30.64</v>
      </c>
      <c r="V147" s="88">
        <v>29.27</v>
      </c>
      <c r="W147" s="68">
        <v>30.81</v>
      </c>
      <c r="X147" s="68">
        <v>31.76</v>
      </c>
      <c r="Y147" s="68">
        <v>29.24</v>
      </c>
      <c r="Z147" s="87">
        <v>30.69</v>
      </c>
      <c r="AA147" s="88">
        <v>28.25</v>
      </c>
      <c r="AB147" s="68">
        <v>29.77</v>
      </c>
      <c r="AC147" s="68">
        <v>30.71</v>
      </c>
      <c r="AD147" s="68">
        <v>28.22</v>
      </c>
      <c r="AE147" s="75">
        <v>29.66</v>
      </c>
    </row>
    <row r="148" spans="1:31" s="78" customFormat="1" x14ac:dyDescent="0.2">
      <c r="A148" s="82">
        <f t="shared" si="2"/>
        <v>48580</v>
      </c>
      <c r="B148" s="83">
        <v>34.1</v>
      </c>
      <c r="C148" s="77">
        <v>34.97</v>
      </c>
      <c r="D148" s="77">
        <v>35.79</v>
      </c>
      <c r="E148" s="77">
        <v>34.4</v>
      </c>
      <c r="F148" s="84">
        <v>34.799999999999997</v>
      </c>
      <c r="G148" s="85">
        <v>30.63</v>
      </c>
      <c r="H148" s="77">
        <v>31.55</v>
      </c>
      <c r="I148" s="77">
        <v>32.29</v>
      </c>
      <c r="J148" s="77">
        <v>31.14</v>
      </c>
      <c r="K148" s="84">
        <v>31.35</v>
      </c>
      <c r="L148" s="85">
        <v>30.36</v>
      </c>
      <c r="M148" s="77">
        <v>31.51</v>
      </c>
      <c r="N148" s="77">
        <v>32.380000000000003</v>
      </c>
      <c r="O148" s="77">
        <v>30.88</v>
      </c>
      <c r="P148" s="84">
        <v>31.28</v>
      </c>
      <c r="Q148" s="85">
        <v>30.48</v>
      </c>
      <c r="R148" s="77">
        <v>32.340000000000003</v>
      </c>
      <c r="S148" s="77">
        <v>33.51</v>
      </c>
      <c r="T148" s="77">
        <v>31.02</v>
      </c>
      <c r="U148" s="84">
        <v>31.97</v>
      </c>
      <c r="V148" s="85">
        <v>30.48</v>
      </c>
      <c r="W148" s="77">
        <v>32.380000000000003</v>
      </c>
      <c r="X148" s="77">
        <v>33.56</v>
      </c>
      <c r="Y148" s="77">
        <v>31.02</v>
      </c>
      <c r="Z148" s="84">
        <v>32</v>
      </c>
      <c r="AA148" s="85">
        <v>29.43</v>
      </c>
      <c r="AB148" s="77">
        <v>31.31</v>
      </c>
      <c r="AC148" s="77">
        <v>32.479999999999997</v>
      </c>
      <c r="AD148" s="77">
        <v>29.97</v>
      </c>
      <c r="AE148" s="118">
        <v>30.93</v>
      </c>
    </row>
    <row r="149" spans="1:31" s="78" customFormat="1" x14ac:dyDescent="0.2">
      <c r="A149" s="82">
        <f t="shared" si="2"/>
        <v>48611</v>
      </c>
      <c r="B149" s="83">
        <v>32.75</v>
      </c>
      <c r="C149" s="77">
        <v>33.479999999999997</v>
      </c>
      <c r="D149" s="77">
        <v>33.97</v>
      </c>
      <c r="E149" s="77">
        <v>32.6</v>
      </c>
      <c r="F149" s="84">
        <v>33.369999999999997</v>
      </c>
      <c r="G149" s="85">
        <v>29.61</v>
      </c>
      <c r="H149" s="77">
        <v>29.93</v>
      </c>
      <c r="I149" s="77">
        <v>30.26</v>
      </c>
      <c r="J149" s="77">
        <v>29.8</v>
      </c>
      <c r="K149" s="84">
        <v>29.87</v>
      </c>
      <c r="L149" s="85">
        <v>29.38</v>
      </c>
      <c r="M149" s="77">
        <v>29.88</v>
      </c>
      <c r="N149" s="77">
        <v>30.32</v>
      </c>
      <c r="O149" s="77">
        <v>29.59</v>
      </c>
      <c r="P149" s="84">
        <v>29.79</v>
      </c>
      <c r="Q149" s="85">
        <v>27.55</v>
      </c>
      <c r="R149" s="77">
        <v>30.19</v>
      </c>
      <c r="S149" s="77">
        <v>31.86</v>
      </c>
      <c r="T149" s="77">
        <v>28.49</v>
      </c>
      <c r="U149" s="84">
        <v>29.48</v>
      </c>
      <c r="V149" s="85">
        <v>27.55</v>
      </c>
      <c r="W149" s="77">
        <v>30.19</v>
      </c>
      <c r="X149" s="77">
        <v>31.86</v>
      </c>
      <c r="Y149" s="77">
        <v>28.49</v>
      </c>
      <c r="Z149" s="84">
        <v>29.48</v>
      </c>
      <c r="AA149" s="85">
        <v>26.53</v>
      </c>
      <c r="AB149" s="77">
        <v>29.15</v>
      </c>
      <c r="AC149" s="77">
        <v>30.8</v>
      </c>
      <c r="AD149" s="77">
        <v>27.46</v>
      </c>
      <c r="AE149" s="118">
        <v>28.44</v>
      </c>
    </row>
    <row r="150" spans="1:31" s="78" customFormat="1" x14ac:dyDescent="0.2">
      <c r="A150" s="82">
        <f t="shared" si="2"/>
        <v>48639</v>
      </c>
      <c r="B150" s="83">
        <v>28.95</v>
      </c>
      <c r="C150" s="77">
        <v>29.65</v>
      </c>
      <c r="D150" s="77">
        <v>30.2</v>
      </c>
      <c r="E150" s="77">
        <v>29.05</v>
      </c>
      <c r="F150" s="84">
        <v>29.53</v>
      </c>
      <c r="G150" s="85">
        <v>25.85</v>
      </c>
      <c r="H150" s="77">
        <v>26.27</v>
      </c>
      <c r="I150" s="77">
        <v>26.66</v>
      </c>
      <c r="J150" s="77">
        <v>26.1</v>
      </c>
      <c r="K150" s="84">
        <v>26.15</v>
      </c>
      <c r="L150" s="85">
        <v>25.59</v>
      </c>
      <c r="M150" s="77">
        <v>26.19</v>
      </c>
      <c r="N150" s="77">
        <v>26.67</v>
      </c>
      <c r="O150" s="77">
        <v>25.83</v>
      </c>
      <c r="P150" s="84">
        <v>26.05</v>
      </c>
      <c r="Q150" s="85">
        <v>24.26</v>
      </c>
      <c r="R150" s="77">
        <v>28.79</v>
      </c>
      <c r="S150" s="77">
        <v>31</v>
      </c>
      <c r="T150" s="77">
        <v>24.09</v>
      </c>
      <c r="U150" s="84">
        <v>28.22</v>
      </c>
      <c r="V150" s="85">
        <v>24.26</v>
      </c>
      <c r="W150" s="77">
        <v>28.93</v>
      </c>
      <c r="X150" s="77">
        <v>31.21</v>
      </c>
      <c r="Y150" s="77">
        <v>24.1</v>
      </c>
      <c r="Z150" s="84">
        <v>28.35</v>
      </c>
      <c r="AA150" s="85">
        <v>23.27</v>
      </c>
      <c r="AB150" s="77">
        <v>27.75</v>
      </c>
      <c r="AC150" s="77">
        <v>29.94</v>
      </c>
      <c r="AD150" s="77">
        <v>23.1</v>
      </c>
      <c r="AE150" s="118">
        <v>27.19</v>
      </c>
    </row>
    <row r="151" spans="1:31" s="78" customFormat="1" x14ac:dyDescent="0.2">
      <c r="A151" s="82">
        <f t="shared" si="2"/>
        <v>48670</v>
      </c>
      <c r="B151" s="83">
        <v>27.28</v>
      </c>
      <c r="C151" s="77">
        <v>28</v>
      </c>
      <c r="D151" s="77">
        <v>28.5</v>
      </c>
      <c r="E151" s="77">
        <v>27.34</v>
      </c>
      <c r="F151" s="84">
        <v>27.91</v>
      </c>
      <c r="G151" s="85">
        <v>25.5</v>
      </c>
      <c r="H151" s="77">
        <v>25.72</v>
      </c>
      <c r="I151" s="77">
        <v>26.07</v>
      </c>
      <c r="J151" s="77">
        <v>25.72</v>
      </c>
      <c r="K151" s="84">
        <v>25.71</v>
      </c>
      <c r="L151" s="85">
        <v>25.25</v>
      </c>
      <c r="M151" s="77">
        <v>25.55</v>
      </c>
      <c r="N151" s="77">
        <v>25.94</v>
      </c>
      <c r="O151" s="77">
        <v>25.47</v>
      </c>
      <c r="P151" s="84">
        <v>25.53</v>
      </c>
      <c r="Q151" s="85">
        <v>21.47</v>
      </c>
      <c r="R151" s="77">
        <v>27</v>
      </c>
      <c r="S151" s="77">
        <v>29.72</v>
      </c>
      <c r="T151" s="77">
        <v>21.42</v>
      </c>
      <c r="U151" s="84">
        <v>26.25</v>
      </c>
      <c r="V151" s="85">
        <v>21.56</v>
      </c>
      <c r="W151" s="77">
        <v>27.56</v>
      </c>
      <c r="X151" s="77">
        <v>30.5</v>
      </c>
      <c r="Y151" s="77">
        <v>21.49</v>
      </c>
      <c r="Z151" s="84">
        <v>26.75</v>
      </c>
      <c r="AA151" s="85">
        <v>20.51</v>
      </c>
      <c r="AB151" s="77">
        <v>25.99</v>
      </c>
      <c r="AC151" s="77">
        <v>28.68</v>
      </c>
      <c r="AD151" s="77">
        <v>20.46</v>
      </c>
      <c r="AE151" s="118">
        <v>25.24</v>
      </c>
    </row>
    <row r="152" spans="1:31" s="78" customFormat="1" x14ac:dyDescent="0.2">
      <c r="A152" s="82">
        <f t="shared" si="2"/>
        <v>48700</v>
      </c>
      <c r="B152" s="83">
        <v>26.63</v>
      </c>
      <c r="C152" s="77">
        <v>28.42</v>
      </c>
      <c r="D152" s="77">
        <v>29.43</v>
      </c>
      <c r="E152" s="77">
        <v>26.91</v>
      </c>
      <c r="F152" s="84">
        <v>28.16</v>
      </c>
      <c r="G152" s="85">
        <v>25.93</v>
      </c>
      <c r="H152" s="77">
        <v>27.23</v>
      </c>
      <c r="I152" s="77">
        <v>27.99</v>
      </c>
      <c r="J152" s="77">
        <v>26.1</v>
      </c>
      <c r="K152" s="84">
        <v>27</v>
      </c>
      <c r="L152" s="85">
        <v>25.69</v>
      </c>
      <c r="M152" s="77">
        <v>27.26</v>
      </c>
      <c r="N152" s="77">
        <v>28.16</v>
      </c>
      <c r="O152" s="77">
        <v>25.86</v>
      </c>
      <c r="P152" s="84">
        <v>27</v>
      </c>
      <c r="Q152" s="85">
        <v>25.93</v>
      </c>
      <c r="R152" s="77">
        <v>29.16</v>
      </c>
      <c r="S152" s="77">
        <v>30.87</v>
      </c>
      <c r="T152" s="77">
        <v>26.09</v>
      </c>
      <c r="U152" s="84">
        <v>28.65</v>
      </c>
      <c r="V152" s="85">
        <v>25.99</v>
      </c>
      <c r="W152" s="77">
        <v>29.45</v>
      </c>
      <c r="X152" s="77">
        <v>31.28</v>
      </c>
      <c r="Y152" s="77">
        <v>26.15</v>
      </c>
      <c r="Z152" s="84">
        <v>28.89</v>
      </c>
      <c r="AA152" s="85">
        <v>24.93</v>
      </c>
      <c r="AB152" s="77">
        <v>28.33</v>
      </c>
      <c r="AC152" s="77">
        <v>30.12</v>
      </c>
      <c r="AD152" s="77">
        <v>25.08</v>
      </c>
      <c r="AE152" s="118">
        <v>27.78</v>
      </c>
    </row>
    <row r="153" spans="1:31" s="78" customFormat="1" x14ac:dyDescent="0.2">
      <c r="A153" s="82">
        <f t="shared" si="2"/>
        <v>48731</v>
      </c>
      <c r="B153" s="83">
        <v>26.74</v>
      </c>
      <c r="C153" s="77">
        <v>30.53</v>
      </c>
      <c r="D153" s="77">
        <v>32.549999999999997</v>
      </c>
      <c r="E153" s="77">
        <v>27.26</v>
      </c>
      <c r="F153" s="84">
        <v>30.06</v>
      </c>
      <c r="G153" s="85">
        <v>25.95</v>
      </c>
      <c r="H153" s="77">
        <v>28.68</v>
      </c>
      <c r="I153" s="77">
        <v>30.27</v>
      </c>
      <c r="J153" s="77">
        <v>26.16</v>
      </c>
      <c r="K153" s="84">
        <v>28.28</v>
      </c>
      <c r="L153" s="85">
        <v>26.01</v>
      </c>
      <c r="M153" s="77">
        <v>28.9</v>
      </c>
      <c r="N153" s="77">
        <v>30.55</v>
      </c>
      <c r="O153" s="77">
        <v>26.2</v>
      </c>
      <c r="P153" s="84">
        <v>28.48</v>
      </c>
      <c r="Q153" s="85">
        <v>27.07</v>
      </c>
      <c r="R153" s="77">
        <v>32.19</v>
      </c>
      <c r="S153" s="77">
        <v>34.76</v>
      </c>
      <c r="T153" s="77">
        <v>27.01</v>
      </c>
      <c r="U153" s="84">
        <v>31.5</v>
      </c>
      <c r="V153" s="85">
        <v>27.07</v>
      </c>
      <c r="W153" s="77">
        <v>32.24</v>
      </c>
      <c r="X153" s="77">
        <v>34.83</v>
      </c>
      <c r="Y153" s="77">
        <v>27.01</v>
      </c>
      <c r="Z153" s="84">
        <v>31.54</v>
      </c>
      <c r="AA153" s="85">
        <v>26.05</v>
      </c>
      <c r="AB153" s="77">
        <v>31.17</v>
      </c>
      <c r="AC153" s="77">
        <v>33.74</v>
      </c>
      <c r="AD153" s="77">
        <v>25.99</v>
      </c>
      <c r="AE153" s="118">
        <v>30.48</v>
      </c>
    </row>
    <row r="154" spans="1:31" s="78" customFormat="1" x14ac:dyDescent="0.2">
      <c r="A154" s="82">
        <f t="shared" si="2"/>
        <v>48761</v>
      </c>
      <c r="B154" s="83">
        <v>29.23</v>
      </c>
      <c r="C154" s="77">
        <v>36.119999999999997</v>
      </c>
      <c r="D154" s="77">
        <v>39.75</v>
      </c>
      <c r="E154" s="77">
        <v>30.58</v>
      </c>
      <c r="F154" s="84">
        <v>35.369999999999997</v>
      </c>
      <c r="G154" s="85">
        <v>29.5</v>
      </c>
      <c r="H154" s="77">
        <v>36.119999999999997</v>
      </c>
      <c r="I154" s="77">
        <v>39.69</v>
      </c>
      <c r="J154" s="77">
        <v>29.85</v>
      </c>
      <c r="K154" s="84">
        <v>35.28</v>
      </c>
      <c r="L154" s="85">
        <v>29.7</v>
      </c>
      <c r="M154" s="77">
        <v>36.409999999999997</v>
      </c>
      <c r="N154" s="77">
        <v>40.020000000000003</v>
      </c>
      <c r="O154" s="77">
        <v>30.03</v>
      </c>
      <c r="P154" s="84">
        <v>35.56</v>
      </c>
      <c r="Q154" s="85">
        <v>28.71</v>
      </c>
      <c r="R154" s="77">
        <v>36.85</v>
      </c>
      <c r="S154" s="77">
        <v>41.18</v>
      </c>
      <c r="T154" s="77">
        <v>28.96</v>
      </c>
      <c r="U154" s="84">
        <v>35.869999999999997</v>
      </c>
      <c r="V154" s="85">
        <v>28.71</v>
      </c>
      <c r="W154" s="77">
        <v>37.130000000000003</v>
      </c>
      <c r="X154" s="77">
        <v>41.6</v>
      </c>
      <c r="Y154" s="77">
        <v>28.96</v>
      </c>
      <c r="Z154" s="84">
        <v>36.11</v>
      </c>
      <c r="AA154" s="85">
        <v>27.68</v>
      </c>
      <c r="AB154" s="77">
        <v>36.53</v>
      </c>
      <c r="AC154" s="77">
        <v>41.2</v>
      </c>
      <c r="AD154" s="77">
        <v>27.93</v>
      </c>
      <c r="AE154" s="118">
        <v>35.450000000000003</v>
      </c>
    </row>
    <row r="155" spans="1:31" s="78" customFormat="1" x14ac:dyDescent="0.2">
      <c r="A155" s="82">
        <f t="shared" si="2"/>
        <v>48792</v>
      </c>
      <c r="B155" s="83">
        <v>27.9</v>
      </c>
      <c r="C155" s="77">
        <v>32.32</v>
      </c>
      <c r="D155" s="77">
        <v>34.75</v>
      </c>
      <c r="E155" s="77">
        <v>28.69</v>
      </c>
      <c r="F155" s="84">
        <v>31.61</v>
      </c>
      <c r="G155" s="85">
        <v>27.76</v>
      </c>
      <c r="H155" s="77">
        <v>31.41</v>
      </c>
      <c r="I155" s="77">
        <v>33.54</v>
      </c>
      <c r="J155" s="77">
        <v>28.11</v>
      </c>
      <c r="K155" s="84">
        <v>30.75</v>
      </c>
      <c r="L155" s="85">
        <v>27.59</v>
      </c>
      <c r="M155" s="77">
        <v>31.55</v>
      </c>
      <c r="N155" s="77">
        <v>33.840000000000003</v>
      </c>
      <c r="O155" s="77">
        <v>27.95</v>
      </c>
      <c r="P155" s="84">
        <v>30.84</v>
      </c>
      <c r="Q155" s="85">
        <v>29.68</v>
      </c>
      <c r="R155" s="77">
        <v>34.47</v>
      </c>
      <c r="S155" s="77">
        <v>37.200000000000003</v>
      </c>
      <c r="T155" s="77">
        <v>30.09</v>
      </c>
      <c r="U155" s="84">
        <v>33.6</v>
      </c>
      <c r="V155" s="85">
        <v>29.79</v>
      </c>
      <c r="W155" s="77">
        <v>34.94</v>
      </c>
      <c r="X155" s="77">
        <v>37.85</v>
      </c>
      <c r="Y155" s="77">
        <v>30.22</v>
      </c>
      <c r="Z155" s="84">
        <v>34</v>
      </c>
      <c r="AA155" s="85">
        <v>28.63</v>
      </c>
      <c r="AB155" s="77">
        <v>33.85</v>
      </c>
      <c r="AC155" s="77">
        <v>36.78</v>
      </c>
      <c r="AD155" s="77">
        <v>29.04</v>
      </c>
      <c r="AE155" s="118">
        <v>32.909999999999997</v>
      </c>
    </row>
    <row r="156" spans="1:31" s="78" customFormat="1" x14ac:dyDescent="0.2">
      <c r="A156" s="82">
        <f t="shared" si="2"/>
        <v>48823</v>
      </c>
      <c r="B156" s="83">
        <v>26.31</v>
      </c>
      <c r="C156" s="77">
        <v>28.88</v>
      </c>
      <c r="D156" s="77">
        <v>30.29</v>
      </c>
      <c r="E156" s="77">
        <v>26.49</v>
      </c>
      <c r="F156" s="84">
        <v>28.53</v>
      </c>
      <c r="G156" s="85">
        <v>26.22</v>
      </c>
      <c r="H156" s="77">
        <v>28.8</v>
      </c>
      <c r="I156" s="77">
        <v>30.15</v>
      </c>
      <c r="J156" s="77">
        <v>26.25</v>
      </c>
      <c r="K156" s="84">
        <v>28.43</v>
      </c>
      <c r="L156" s="85">
        <v>25.99</v>
      </c>
      <c r="M156" s="77">
        <v>28.84</v>
      </c>
      <c r="N156" s="77">
        <v>30.32</v>
      </c>
      <c r="O156" s="77">
        <v>26.02</v>
      </c>
      <c r="P156" s="84">
        <v>28.43</v>
      </c>
      <c r="Q156" s="85">
        <v>27.68</v>
      </c>
      <c r="R156" s="77">
        <v>30.62</v>
      </c>
      <c r="S156" s="77">
        <v>32.28</v>
      </c>
      <c r="T156" s="77">
        <v>27.83</v>
      </c>
      <c r="U156" s="84">
        <v>30.2</v>
      </c>
      <c r="V156" s="85">
        <v>28.07</v>
      </c>
      <c r="W156" s="77">
        <v>31.39</v>
      </c>
      <c r="X156" s="77">
        <v>33.270000000000003</v>
      </c>
      <c r="Y156" s="77">
        <v>28.28</v>
      </c>
      <c r="Z156" s="84">
        <v>30.89</v>
      </c>
      <c r="AA156" s="85">
        <v>27.05</v>
      </c>
      <c r="AB156" s="77">
        <v>30.37</v>
      </c>
      <c r="AC156" s="77">
        <v>32.26</v>
      </c>
      <c r="AD156" s="77">
        <v>27.25</v>
      </c>
      <c r="AE156" s="118">
        <v>29.87</v>
      </c>
    </row>
    <row r="157" spans="1:31" s="78" customFormat="1" x14ac:dyDescent="0.2">
      <c r="A157" s="82">
        <f t="shared" si="2"/>
        <v>48853</v>
      </c>
      <c r="B157" s="83">
        <v>26.63</v>
      </c>
      <c r="C157" s="77">
        <v>27.51</v>
      </c>
      <c r="D157" s="77">
        <v>28.13</v>
      </c>
      <c r="E157" s="77">
        <v>26.87</v>
      </c>
      <c r="F157" s="84">
        <v>27.38</v>
      </c>
      <c r="G157" s="85">
        <v>24.98</v>
      </c>
      <c r="H157" s="77">
        <v>25.74</v>
      </c>
      <c r="I157" s="77">
        <v>26.52</v>
      </c>
      <c r="J157" s="77">
        <v>25.59</v>
      </c>
      <c r="K157" s="84">
        <v>25.58</v>
      </c>
      <c r="L157" s="85">
        <v>24.74</v>
      </c>
      <c r="M157" s="77">
        <v>25.68</v>
      </c>
      <c r="N157" s="77">
        <v>26.55</v>
      </c>
      <c r="O157" s="77">
        <v>25.33</v>
      </c>
      <c r="P157" s="84">
        <v>25.5</v>
      </c>
      <c r="Q157" s="85">
        <v>22.77</v>
      </c>
      <c r="R157" s="77">
        <v>27.22</v>
      </c>
      <c r="S157" s="77">
        <v>30.09</v>
      </c>
      <c r="T157" s="77">
        <v>23.56</v>
      </c>
      <c r="U157" s="84">
        <v>26.62</v>
      </c>
      <c r="V157" s="85">
        <v>22.77</v>
      </c>
      <c r="W157" s="77">
        <v>27.3</v>
      </c>
      <c r="X157" s="77">
        <v>30.21</v>
      </c>
      <c r="Y157" s="77">
        <v>23.56</v>
      </c>
      <c r="Z157" s="84">
        <v>26.68</v>
      </c>
      <c r="AA157" s="85">
        <v>21.8</v>
      </c>
      <c r="AB157" s="77">
        <v>26.21</v>
      </c>
      <c r="AC157" s="77">
        <v>29.05</v>
      </c>
      <c r="AD157" s="77">
        <v>22.58</v>
      </c>
      <c r="AE157" s="118">
        <v>25.61</v>
      </c>
    </row>
    <row r="158" spans="1:31" s="78" customFormat="1" x14ac:dyDescent="0.2">
      <c r="A158" s="82">
        <f t="shared" si="2"/>
        <v>48884</v>
      </c>
      <c r="B158" s="83">
        <v>30.21</v>
      </c>
      <c r="C158" s="77">
        <v>31.05</v>
      </c>
      <c r="D158" s="77">
        <v>31.64</v>
      </c>
      <c r="E158" s="77">
        <v>30.3</v>
      </c>
      <c r="F158" s="84">
        <v>30.91</v>
      </c>
      <c r="G158" s="85">
        <v>27.95</v>
      </c>
      <c r="H158" s="77">
        <v>28.93</v>
      </c>
      <c r="I158" s="77">
        <v>29.62</v>
      </c>
      <c r="J158" s="77">
        <v>28.17</v>
      </c>
      <c r="K158" s="84">
        <v>28.77</v>
      </c>
      <c r="L158" s="85">
        <v>27.74</v>
      </c>
      <c r="M158" s="77">
        <v>28.95</v>
      </c>
      <c r="N158" s="77">
        <v>29.77</v>
      </c>
      <c r="O158" s="77">
        <v>27.97</v>
      </c>
      <c r="P158" s="84">
        <v>28.75</v>
      </c>
      <c r="Q158" s="85">
        <v>27.84</v>
      </c>
      <c r="R158" s="77">
        <v>30.28</v>
      </c>
      <c r="S158" s="77">
        <v>31.5</v>
      </c>
      <c r="T158" s="77">
        <v>27.91</v>
      </c>
      <c r="U158" s="84">
        <v>29.88</v>
      </c>
      <c r="V158" s="85">
        <v>27.84</v>
      </c>
      <c r="W158" s="77">
        <v>30.43</v>
      </c>
      <c r="X158" s="77">
        <v>31.71</v>
      </c>
      <c r="Y158" s="77">
        <v>27.91</v>
      </c>
      <c r="Z158" s="84">
        <v>30.01</v>
      </c>
      <c r="AA158" s="85">
        <v>26.81</v>
      </c>
      <c r="AB158" s="77">
        <v>29.37</v>
      </c>
      <c r="AC158" s="77">
        <v>30.64</v>
      </c>
      <c r="AD158" s="77">
        <v>26.88</v>
      </c>
      <c r="AE158" s="118">
        <v>28.95</v>
      </c>
    </row>
    <row r="159" spans="1:31" s="78" customFormat="1" x14ac:dyDescent="0.2">
      <c r="A159" s="82">
        <f t="shared" si="2"/>
        <v>48914</v>
      </c>
      <c r="B159" s="83">
        <v>32.22</v>
      </c>
      <c r="C159" s="77">
        <v>33.1</v>
      </c>
      <c r="D159" s="77">
        <v>33.700000000000003</v>
      </c>
      <c r="E159" s="77">
        <v>32.47</v>
      </c>
      <c r="F159" s="84">
        <v>32.96</v>
      </c>
      <c r="G159" s="85">
        <v>29.59</v>
      </c>
      <c r="H159" s="77">
        <v>30.22</v>
      </c>
      <c r="I159" s="77">
        <v>30.81</v>
      </c>
      <c r="J159" s="77">
        <v>29.83</v>
      </c>
      <c r="K159" s="84">
        <v>30.15</v>
      </c>
      <c r="L159" s="85">
        <v>29.37</v>
      </c>
      <c r="M159" s="77">
        <v>30.26</v>
      </c>
      <c r="N159" s="77">
        <v>31</v>
      </c>
      <c r="O159" s="77">
        <v>29.63</v>
      </c>
      <c r="P159" s="84">
        <v>30.16</v>
      </c>
      <c r="Q159" s="85">
        <v>30.58</v>
      </c>
      <c r="R159" s="77">
        <v>32.18</v>
      </c>
      <c r="S159" s="77">
        <v>33.08</v>
      </c>
      <c r="T159" s="77">
        <v>30.45</v>
      </c>
      <c r="U159" s="84">
        <v>32.090000000000003</v>
      </c>
      <c r="V159" s="85">
        <v>30.58</v>
      </c>
      <c r="W159" s="77">
        <v>32.26</v>
      </c>
      <c r="X159" s="77">
        <v>33.19</v>
      </c>
      <c r="Y159" s="77">
        <v>30.45</v>
      </c>
      <c r="Z159" s="84">
        <v>32.15</v>
      </c>
      <c r="AA159" s="85">
        <v>29.53</v>
      </c>
      <c r="AB159" s="77">
        <v>31.2</v>
      </c>
      <c r="AC159" s="77">
        <v>32.119999999999997</v>
      </c>
      <c r="AD159" s="77">
        <v>29.4</v>
      </c>
      <c r="AE159" s="118">
        <v>31.09</v>
      </c>
    </row>
    <row r="160" spans="1:31" s="78" customFormat="1" x14ac:dyDescent="0.2">
      <c r="A160" s="86">
        <f t="shared" si="2"/>
        <v>48945</v>
      </c>
      <c r="B160" s="67">
        <v>35.840000000000003</v>
      </c>
      <c r="C160" s="68">
        <v>37.67</v>
      </c>
      <c r="D160" s="68">
        <v>38.71</v>
      </c>
      <c r="E160" s="68">
        <v>35.83</v>
      </c>
      <c r="F160" s="87">
        <v>37.33</v>
      </c>
      <c r="G160" s="88">
        <v>32.42</v>
      </c>
      <c r="H160" s="68">
        <v>34.18</v>
      </c>
      <c r="I160" s="68">
        <v>35</v>
      </c>
      <c r="J160" s="68">
        <v>32.5</v>
      </c>
      <c r="K160" s="87">
        <v>33.840000000000003</v>
      </c>
      <c r="L160" s="88">
        <v>32.18</v>
      </c>
      <c r="M160" s="68">
        <v>34.200000000000003</v>
      </c>
      <c r="N160" s="68">
        <v>35.17</v>
      </c>
      <c r="O160" s="68">
        <v>32.29</v>
      </c>
      <c r="P160" s="87">
        <v>33.81</v>
      </c>
      <c r="Q160" s="88">
        <v>31.62</v>
      </c>
      <c r="R160" s="68">
        <v>33.67</v>
      </c>
      <c r="S160" s="68">
        <v>34.729999999999997</v>
      </c>
      <c r="T160" s="68">
        <v>31.79</v>
      </c>
      <c r="U160" s="87">
        <v>33.29</v>
      </c>
      <c r="V160" s="88">
        <v>31.62</v>
      </c>
      <c r="W160" s="68">
        <v>33.700000000000003</v>
      </c>
      <c r="X160" s="68">
        <v>34.770000000000003</v>
      </c>
      <c r="Y160" s="68">
        <v>31.79</v>
      </c>
      <c r="Z160" s="87">
        <v>33.31</v>
      </c>
      <c r="AA160" s="88">
        <v>30.54</v>
      </c>
      <c r="AB160" s="68">
        <v>32.6</v>
      </c>
      <c r="AC160" s="68">
        <v>33.659999999999997</v>
      </c>
      <c r="AD160" s="68">
        <v>30.71</v>
      </c>
      <c r="AE160" s="75">
        <v>32.22</v>
      </c>
    </row>
    <row r="161" spans="1:31" s="78" customFormat="1" x14ac:dyDescent="0.2">
      <c r="A161" s="86">
        <f t="shared" si="2"/>
        <v>48976</v>
      </c>
      <c r="B161" s="67">
        <v>34.08</v>
      </c>
      <c r="C161" s="68">
        <v>34.71</v>
      </c>
      <c r="D161" s="68">
        <v>35.159999999999997</v>
      </c>
      <c r="E161" s="68">
        <v>33.93</v>
      </c>
      <c r="F161" s="87">
        <v>34.6</v>
      </c>
      <c r="G161" s="88">
        <v>30.65</v>
      </c>
      <c r="H161" s="68">
        <v>30.96</v>
      </c>
      <c r="I161" s="68">
        <v>31.26</v>
      </c>
      <c r="J161" s="68">
        <v>30.8</v>
      </c>
      <c r="K161" s="87">
        <v>30.91</v>
      </c>
      <c r="L161" s="88">
        <v>30.49</v>
      </c>
      <c r="M161" s="68">
        <v>30.98</v>
      </c>
      <c r="N161" s="68">
        <v>31.39</v>
      </c>
      <c r="O161" s="68">
        <v>30.69</v>
      </c>
      <c r="P161" s="87">
        <v>30.89</v>
      </c>
      <c r="Q161" s="88">
        <v>28.46</v>
      </c>
      <c r="R161" s="68">
        <v>30.95</v>
      </c>
      <c r="S161" s="68">
        <v>32.54</v>
      </c>
      <c r="T161" s="68">
        <v>29.32</v>
      </c>
      <c r="U161" s="87">
        <v>30.31</v>
      </c>
      <c r="V161" s="88">
        <v>28.46</v>
      </c>
      <c r="W161" s="68">
        <v>30.95</v>
      </c>
      <c r="X161" s="68">
        <v>32.549999999999997</v>
      </c>
      <c r="Y161" s="68">
        <v>29.32</v>
      </c>
      <c r="Z161" s="87">
        <v>30.31</v>
      </c>
      <c r="AA161" s="88">
        <v>27.42</v>
      </c>
      <c r="AB161" s="68">
        <v>29.88</v>
      </c>
      <c r="AC161" s="68">
        <v>31.46</v>
      </c>
      <c r="AD161" s="68">
        <v>28.26</v>
      </c>
      <c r="AE161" s="75">
        <v>29.24</v>
      </c>
    </row>
    <row r="162" spans="1:31" s="78" customFormat="1" x14ac:dyDescent="0.2">
      <c r="A162" s="86">
        <f t="shared" si="2"/>
        <v>49004</v>
      </c>
      <c r="B162" s="67">
        <v>30.11</v>
      </c>
      <c r="C162" s="68">
        <v>30.95</v>
      </c>
      <c r="D162" s="68">
        <v>31.51</v>
      </c>
      <c r="E162" s="68">
        <v>30.17</v>
      </c>
      <c r="F162" s="87">
        <v>30.8</v>
      </c>
      <c r="G162" s="88">
        <v>27.28</v>
      </c>
      <c r="H162" s="68">
        <v>27.69</v>
      </c>
      <c r="I162" s="68">
        <v>28.05</v>
      </c>
      <c r="J162" s="68">
        <v>27.44</v>
      </c>
      <c r="K162" s="87">
        <v>27.61</v>
      </c>
      <c r="L162" s="88">
        <v>27.2</v>
      </c>
      <c r="M162" s="68">
        <v>27.77</v>
      </c>
      <c r="N162" s="68">
        <v>28.27</v>
      </c>
      <c r="O162" s="68">
        <v>27.4</v>
      </c>
      <c r="P162" s="87">
        <v>27.67</v>
      </c>
      <c r="Q162" s="88">
        <v>26.52</v>
      </c>
      <c r="R162" s="68">
        <v>29.92</v>
      </c>
      <c r="S162" s="68">
        <v>31.71</v>
      </c>
      <c r="T162" s="68">
        <v>26.39</v>
      </c>
      <c r="U162" s="87">
        <v>29.55</v>
      </c>
      <c r="V162" s="88">
        <v>26.52</v>
      </c>
      <c r="W162" s="68">
        <v>30.03</v>
      </c>
      <c r="X162" s="68">
        <v>31.87</v>
      </c>
      <c r="Y162" s="68">
        <v>26.39</v>
      </c>
      <c r="Z162" s="87">
        <v>29.64</v>
      </c>
      <c r="AA162" s="88">
        <v>25.49</v>
      </c>
      <c r="AB162" s="68">
        <v>28.86</v>
      </c>
      <c r="AC162" s="68">
        <v>30.64</v>
      </c>
      <c r="AD162" s="68">
        <v>25.36</v>
      </c>
      <c r="AE162" s="75">
        <v>28.49</v>
      </c>
    </row>
    <row r="163" spans="1:31" s="78" customFormat="1" x14ac:dyDescent="0.2">
      <c r="A163" s="86">
        <f t="shared" si="2"/>
        <v>49035</v>
      </c>
      <c r="B163" s="67">
        <v>28.19</v>
      </c>
      <c r="C163" s="68">
        <v>28.86</v>
      </c>
      <c r="D163" s="68">
        <v>29.3</v>
      </c>
      <c r="E163" s="68">
        <v>28.26</v>
      </c>
      <c r="F163" s="87">
        <v>28.77</v>
      </c>
      <c r="G163" s="88">
        <v>26.53</v>
      </c>
      <c r="H163" s="68">
        <v>26.84</v>
      </c>
      <c r="I163" s="68">
        <v>27.21</v>
      </c>
      <c r="J163" s="68">
        <v>26.81</v>
      </c>
      <c r="K163" s="87">
        <v>26.79</v>
      </c>
      <c r="L163" s="88">
        <v>26.29</v>
      </c>
      <c r="M163" s="68">
        <v>26.68</v>
      </c>
      <c r="N163" s="68">
        <v>27.09</v>
      </c>
      <c r="O163" s="68">
        <v>26.56</v>
      </c>
      <c r="P163" s="87">
        <v>26.63</v>
      </c>
      <c r="Q163" s="88">
        <v>23.82</v>
      </c>
      <c r="R163" s="68">
        <v>28.06</v>
      </c>
      <c r="S163" s="68">
        <v>30.32</v>
      </c>
      <c r="T163" s="68">
        <v>23.99</v>
      </c>
      <c r="U163" s="87">
        <v>27.56</v>
      </c>
      <c r="V163" s="88">
        <v>23.84</v>
      </c>
      <c r="W163" s="68">
        <v>28.49</v>
      </c>
      <c r="X163" s="68">
        <v>30.95</v>
      </c>
      <c r="Y163" s="68">
        <v>23.99</v>
      </c>
      <c r="Z163" s="87">
        <v>27.95</v>
      </c>
      <c r="AA163" s="88">
        <v>22.82</v>
      </c>
      <c r="AB163" s="68">
        <v>27.02</v>
      </c>
      <c r="AC163" s="68">
        <v>29.25</v>
      </c>
      <c r="AD163" s="68">
        <v>22.99</v>
      </c>
      <c r="AE163" s="75">
        <v>26.53</v>
      </c>
    </row>
    <row r="164" spans="1:31" s="78" customFormat="1" x14ac:dyDescent="0.2">
      <c r="A164" s="86">
        <f t="shared" si="2"/>
        <v>49065</v>
      </c>
      <c r="B164" s="67">
        <v>27.47</v>
      </c>
      <c r="C164" s="68">
        <v>29.23</v>
      </c>
      <c r="D164" s="68">
        <v>30.22</v>
      </c>
      <c r="E164" s="68">
        <v>27.72</v>
      </c>
      <c r="F164" s="87">
        <v>28.95</v>
      </c>
      <c r="G164" s="88">
        <v>27.14</v>
      </c>
      <c r="H164" s="68">
        <v>28.67</v>
      </c>
      <c r="I164" s="68">
        <v>29.54</v>
      </c>
      <c r="J164" s="68">
        <v>27.28</v>
      </c>
      <c r="K164" s="87">
        <v>28.39</v>
      </c>
      <c r="L164" s="88">
        <v>26.88</v>
      </c>
      <c r="M164" s="68">
        <v>28.67</v>
      </c>
      <c r="N164" s="68">
        <v>29.67</v>
      </c>
      <c r="O164" s="68">
        <v>27.01</v>
      </c>
      <c r="P164" s="87">
        <v>28.35</v>
      </c>
      <c r="Q164" s="88">
        <v>27.05</v>
      </c>
      <c r="R164" s="68">
        <v>30.55</v>
      </c>
      <c r="S164" s="68">
        <v>32.479999999999997</v>
      </c>
      <c r="T164" s="68">
        <v>27.18</v>
      </c>
      <c r="U164" s="87">
        <v>29.99</v>
      </c>
      <c r="V164" s="88">
        <v>27.12</v>
      </c>
      <c r="W164" s="68">
        <v>30.91</v>
      </c>
      <c r="X164" s="68">
        <v>33.020000000000003</v>
      </c>
      <c r="Y164" s="68">
        <v>27.27</v>
      </c>
      <c r="Z164" s="87">
        <v>30.31</v>
      </c>
      <c r="AA164" s="88">
        <v>26.02</v>
      </c>
      <c r="AB164" s="68">
        <v>29.78</v>
      </c>
      <c r="AC164" s="68">
        <v>31.85</v>
      </c>
      <c r="AD164" s="68">
        <v>26.15</v>
      </c>
      <c r="AE164" s="75">
        <v>29.18</v>
      </c>
    </row>
    <row r="165" spans="1:31" s="78" customFormat="1" x14ac:dyDescent="0.2">
      <c r="A165" s="86">
        <f t="shared" si="2"/>
        <v>49096</v>
      </c>
      <c r="B165" s="67">
        <v>27.75</v>
      </c>
      <c r="C165" s="68">
        <v>31.36</v>
      </c>
      <c r="D165" s="68">
        <v>33.31</v>
      </c>
      <c r="E165" s="68">
        <v>28.29</v>
      </c>
      <c r="F165" s="87">
        <v>30.9</v>
      </c>
      <c r="G165" s="88">
        <v>27.11</v>
      </c>
      <c r="H165" s="68">
        <v>29.83</v>
      </c>
      <c r="I165" s="68">
        <v>31.42</v>
      </c>
      <c r="J165" s="68">
        <v>27.29</v>
      </c>
      <c r="K165" s="87">
        <v>29.44</v>
      </c>
      <c r="L165" s="88">
        <v>27.15</v>
      </c>
      <c r="M165" s="68">
        <v>30.05</v>
      </c>
      <c r="N165" s="68">
        <v>31.72</v>
      </c>
      <c r="O165" s="68">
        <v>27.31</v>
      </c>
      <c r="P165" s="87">
        <v>29.63</v>
      </c>
      <c r="Q165" s="88">
        <v>27.81</v>
      </c>
      <c r="R165" s="68">
        <v>33</v>
      </c>
      <c r="S165" s="68">
        <v>35.65</v>
      </c>
      <c r="T165" s="68">
        <v>27.78</v>
      </c>
      <c r="U165" s="87">
        <v>32.270000000000003</v>
      </c>
      <c r="V165" s="88">
        <v>27.81</v>
      </c>
      <c r="W165" s="68">
        <v>33.159999999999997</v>
      </c>
      <c r="X165" s="68">
        <v>35.89</v>
      </c>
      <c r="Y165" s="68">
        <v>27.78</v>
      </c>
      <c r="Z165" s="87">
        <v>32.409999999999997</v>
      </c>
      <c r="AA165" s="88">
        <v>26.77</v>
      </c>
      <c r="AB165" s="68">
        <v>32.07</v>
      </c>
      <c r="AC165" s="68">
        <v>34.770000000000003</v>
      </c>
      <c r="AD165" s="68">
        <v>26.74</v>
      </c>
      <c r="AE165" s="75">
        <v>31.32</v>
      </c>
    </row>
    <row r="166" spans="1:31" s="78" customFormat="1" x14ac:dyDescent="0.2">
      <c r="A166" s="86">
        <f t="shared" si="2"/>
        <v>49126</v>
      </c>
      <c r="B166" s="67">
        <v>30.07</v>
      </c>
      <c r="C166" s="68">
        <v>37.020000000000003</v>
      </c>
      <c r="D166" s="68">
        <v>40.68</v>
      </c>
      <c r="E166" s="68">
        <v>31.63</v>
      </c>
      <c r="F166" s="87">
        <v>36.15</v>
      </c>
      <c r="G166" s="88">
        <v>30.65</v>
      </c>
      <c r="H166" s="68">
        <v>37.4</v>
      </c>
      <c r="I166" s="68">
        <v>41.11</v>
      </c>
      <c r="J166" s="68">
        <v>31.2</v>
      </c>
      <c r="K166" s="87">
        <v>36.409999999999997</v>
      </c>
      <c r="L166" s="88">
        <v>30.9</v>
      </c>
      <c r="M166" s="68">
        <v>37.72</v>
      </c>
      <c r="N166" s="68">
        <v>41.46</v>
      </c>
      <c r="O166" s="68">
        <v>31.44</v>
      </c>
      <c r="P166" s="87">
        <v>36.72</v>
      </c>
      <c r="Q166" s="88">
        <v>29.22</v>
      </c>
      <c r="R166" s="68">
        <v>36.700000000000003</v>
      </c>
      <c r="S166" s="68">
        <v>40.71</v>
      </c>
      <c r="T166" s="68">
        <v>29.56</v>
      </c>
      <c r="U166" s="87">
        <v>35.67</v>
      </c>
      <c r="V166" s="88">
        <v>29.22</v>
      </c>
      <c r="W166" s="68">
        <v>37.14</v>
      </c>
      <c r="X166" s="68">
        <v>41.37</v>
      </c>
      <c r="Y166" s="68">
        <v>29.56</v>
      </c>
      <c r="Z166" s="87">
        <v>36.049999999999997</v>
      </c>
      <c r="AA166" s="88">
        <v>28.16</v>
      </c>
      <c r="AB166" s="68">
        <v>36.5</v>
      </c>
      <c r="AC166" s="68">
        <v>40.94</v>
      </c>
      <c r="AD166" s="68">
        <v>28.51</v>
      </c>
      <c r="AE166" s="75">
        <v>35.36</v>
      </c>
    </row>
    <row r="167" spans="1:31" s="78" customFormat="1" x14ac:dyDescent="0.2">
      <c r="A167" s="86">
        <f t="shared" si="2"/>
        <v>49157</v>
      </c>
      <c r="B167" s="67">
        <v>28.64</v>
      </c>
      <c r="C167" s="68">
        <v>33.020000000000003</v>
      </c>
      <c r="D167" s="68">
        <v>35.380000000000003</v>
      </c>
      <c r="E167" s="68">
        <v>29.21</v>
      </c>
      <c r="F167" s="87">
        <v>32.43</v>
      </c>
      <c r="G167" s="88">
        <v>28.84</v>
      </c>
      <c r="H167" s="68">
        <v>32.68</v>
      </c>
      <c r="I167" s="68">
        <v>34.840000000000003</v>
      </c>
      <c r="J167" s="68">
        <v>29.1</v>
      </c>
      <c r="K167" s="87">
        <v>32.090000000000003</v>
      </c>
      <c r="L167" s="88">
        <v>28.65</v>
      </c>
      <c r="M167" s="68">
        <v>32.79</v>
      </c>
      <c r="N167" s="68">
        <v>35.1</v>
      </c>
      <c r="O167" s="68">
        <v>28.92</v>
      </c>
      <c r="P167" s="87">
        <v>32.15</v>
      </c>
      <c r="Q167" s="88">
        <v>30.34</v>
      </c>
      <c r="R167" s="68">
        <v>35.47</v>
      </c>
      <c r="S167" s="68">
        <v>38.39</v>
      </c>
      <c r="T167" s="68">
        <v>30.6</v>
      </c>
      <c r="U167" s="87">
        <v>34.770000000000003</v>
      </c>
      <c r="V167" s="88">
        <v>30.56</v>
      </c>
      <c r="W167" s="68">
        <v>36.020000000000003</v>
      </c>
      <c r="X167" s="68">
        <v>39.130000000000003</v>
      </c>
      <c r="Y167" s="68">
        <v>30.85</v>
      </c>
      <c r="Z167" s="87">
        <v>35.26</v>
      </c>
      <c r="AA167" s="88">
        <v>29.3</v>
      </c>
      <c r="AB167" s="68">
        <v>34.909999999999997</v>
      </c>
      <c r="AC167" s="68">
        <v>38.07</v>
      </c>
      <c r="AD167" s="68">
        <v>29.56</v>
      </c>
      <c r="AE167" s="75">
        <v>34.130000000000003</v>
      </c>
    </row>
    <row r="168" spans="1:31" s="78" customFormat="1" x14ac:dyDescent="0.2">
      <c r="A168" s="86">
        <f t="shared" si="2"/>
        <v>49188</v>
      </c>
      <c r="B168" s="67">
        <v>27.06</v>
      </c>
      <c r="C168" s="68">
        <v>29.31</v>
      </c>
      <c r="D168" s="68">
        <v>30.54</v>
      </c>
      <c r="E168" s="68">
        <v>27.26</v>
      </c>
      <c r="F168" s="87">
        <v>29.04</v>
      </c>
      <c r="G168" s="88">
        <v>27.28</v>
      </c>
      <c r="H168" s="68">
        <v>29.83</v>
      </c>
      <c r="I168" s="68">
        <v>31.18</v>
      </c>
      <c r="J168" s="68">
        <v>27.31</v>
      </c>
      <c r="K168" s="87">
        <v>29.51</v>
      </c>
      <c r="L168" s="88">
        <v>27.08</v>
      </c>
      <c r="M168" s="68">
        <v>29.88</v>
      </c>
      <c r="N168" s="68">
        <v>31.36</v>
      </c>
      <c r="O168" s="68">
        <v>27.11</v>
      </c>
      <c r="P168" s="87">
        <v>29.53</v>
      </c>
      <c r="Q168" s="88">
        <v>28.31</v>
      </c>
      <c r="R168" s="68">
        <v>31.61</v>
      </c>
      <c r="S168" s="68">
        <v>33.42</v>
      </c>
      <c r="T168" s="68">
        <v>28.47</v>
      </c>
      <c r="U168" s="87">
        <v>31.17</v>
      </c>
      <c r="V168" s="88">
        <v>28.96</v>
      </c>
      <c r="W168" s="68">
        <v>32.53</v>
      </c>
      <c r="X168" s="68">
        <v>34.479999999999997</v>
      </c>
      <c r="Y168" s="68">
        <v>29.11</v>
      </c>
      <c r="Z168" s="87">
        <v>32.06</v>
      </c>
      <c r="AA168" s="88">
        <v>27.91</v>
      </c>
      <c r="AB168" s="68">
        <v>31.49</v>
      </c>
      <c r="AC168" s="68">
        <v>33.44</v>
      </c>
      <c r="AD168" s="68">
        <v>28.06</v>
      </c>
      <c r="AE168" s="75">
        <v>31.02</v>
      </c>
    </row>
    <row r="169" spans="1:31" s="78" customFormat="1" x14ac:dyDescent="0.2">
      <c r="A169" s="86">
        <f t="shared" si="2"/>
        <v>49218</v>
      </c>
      <c r="B169" s="67">
        <v>27.71</v>
      </c>
      <c r="C169" s="68">
        <v>28.38</v>
      </c>
      <c r="D169" s="68">
        <v>28.9</v>
      </c>
      <c r="E169" s="68">
        <v>27.9</v>
      </c>
      <c r="F169" s="87">
        <v>28.27</v>
      </c>
      <c r="G169" s="88">
        <v>26.09</v>
      </c>
      <c r="H169" s="68">
        <v>26.82</v>
      </c>
      <c r="I169" s="68">
        <v>27.62</v>
      </c>
      <c r="J169" s="68">
        <v>26.64</v>
      </c>
      <c r="K169" s="87">
        <v>26.66</v>
      </c>
      <c r="L169" s="88">
        <v>25.85</v>
      </c>
      <c r="M169" s="68">
        <v>26.77</v>
      </c>
      <c r="N169" s="68">
        <v>27.65</v>
      </c>
      <c r="O169" s="68">
        <v>26.39</v>
      </c>
      <c r="P169" s="87">
        <v>26.58</v>
      </c>
      <c r="Q169" s="88">
        <v>24.16</v>
      </c>
      <c r="R169" s="68">
        <v>28.58</v>
      </c>
      <c r="S169" s="68">
        <v>31.27</v>
      </c>
      <c r="T169" s="68">
        <v>24.51</v>
      </c>
      <c r="U169" s="87">
        <v>28</v>
      </c>
      <c r="V169" s="88">
        <v>24.16</v>
      </c>
      <c r="W169" s="68">
        <v>28.77</v>
      </c>
      <c r="X169" s="68">
        <v>31.55</v>
      </c>
      <c r="Y169" s="68">
        <v>24.51</v>
      </c>
      <c r="Z169" s="87">
        <v>28.16</v>
      </c>
      <c r="AA169" s="88">
        <v>23.16</v>
      </c>
      <c r="AB169" s="68">
        <v>27.53</v>
      </c>
      <c r="AC169" s="68">
        <v>30.2</v>
      </c>
      <c r="AD169" s="68">
        <v>23.51</v>
      </c>
      <c r="AE169" s="75">
        <v>26.96</v>
      </c>
    </row>
    <row r="170" spans="1:31" s="78" customFormat="1" x14ac:dyDescent="0.2">
      <c r="A170" s="86">
        <f t="shared" si="2"/>
        <v>49249</v>
      </c>
      <c r="B170" s="67">
        <v>31.6</v>
      </c>
      <c r="C170" s="68">
        <v>32.36</v>
      </c>
      <c r="D170" s="68">
        <v>32.94</v>
      </c>
      <c r="E170" s="68">
        <v>31.7</v>
      </c>
      <c r="F170" s="87">
        <v>32.229999999999997</v>
      </c>
      <c r="G170" s="88">
        <v>29.03</v>
      </c>
      <c r="H170" s="68">
        <v>29.91</v>
      </c>
      <c r="I170" s="68">
        <v>30.54</v>
      </c>
      <c r="J170" s="68">
        <v>29.24</v>
      </c>
      <c r="K170" s="87">
        <v>29.76</v>
      </c>
      <c r="L170" s="88">
        <v>28.9</v>
      </c>
      <c r="M170" s="68">
        <v>29.99</v>
      </c>
      <c r="N170" s="68">
        <v>30.77</v>
      </c>
      <c r="O170" s="68">
        <v>29.16</v>
      </c>
      <c r="P170" s="87">
        <v>29.81</v>
      </c>
      <c r="Q170" s="88">
        <v>29.21</v>
      </c>
      <c r="R170" s="68">
        <v>31.4</v>
      </c>
      <c r="S170" s="68">
        <v>32.69</v>
      </c>
      <c r="T170" s="68">
        <v>29.47</v>
      </c>
      <c r="U170" s="87">
        <v>31.03</v>
      </c>
      <c r="V170" s="88">
        <v>29.22</v>
      </c>
      <c r="W170" s="68">
        <v>31.79</v>
      </c>
      <c r="X170" s="68">
        <v>33.28</v>
      </c>
      <c r="Y170" s="68">
        <v>29.5</v>
      </c>
      <c r="Z170" s="87">
        <v>31.37</v>
      </c>
      <c r="AA170" s="88">
        <v>28.17</v>
      </c>
      <c r="AB170" s="68">
        <v>30.62</v>
      </c>
      <c r="AC170" s="68">
        <v>32.049999999999997</v>
      </c>
      <c r="AD170" s="68">
        <v>28.43</v>
      </c>
      <c r="AE170" s="75">
        <v>30.22</v>
      </c>
    </row>
    <row r="171" spans="1:31" s="78" customFormat="1" x14ac:dyDescent="0.2">
      <c r="A171" s="86">
        <f t="shared" si="2"/>
        <v>49279</v>
      </c>
      <c r="B171" s="67">
        <v>33.69</v>
      </c>
      <c r="C171" s="68">
        <v>34.71</v>
      </c>
      <c r="D171" s="68">
        <v>35.369999999999997</v>
      </c>
      <c r="E171" s="68">
        <v>33.93</v>
      </c>
      <c r="F171" s="87">
        <v>34.58</v>
      </c>
      <c r="G171" s="88">
        <v>30.26</v>
      </c>
      <c r="H171" s="68">
        <v>30.9</v>
      </c>
      <c r="I171" s="68">
        <v>31.54</v>
      </c>
      <c r="J171" s="68">
        <v>30.59</v>
      </c>
      <c r="K171" s="87">
        <v>30.84</v>
      </c>
      <c r="L171" s="88">
        <v>30.12</v>
      </c>
      <c r="M171" s="68">
        <v>31</v>
      </c>
      <c r="N171" s="68">
        <v>31.77</v>
      </c>
      <c r="O171" s="68">
        <v>30.47</v>
      </c>
      <c r="P171" s="87">
        <v>30.91</v>
      </c>
      <c r="Q171" s="88">
        <v>31.56</v>
      </c>
      <c r="R171" s="68">
        <v>33.43</v>
      </c>
      <c r="S171" s="68">
        <v>34.32</v>
      </c>
      <c r="T171" s="68">
        <v>31.29</v>
      </c>
      <c r="U171" s="87">
        <v>33.299999999999997</v>
      </c>
      <c r="V171" s="88">
        <v>31.65</v>
      </c>
      <c r="W171" s="68">
        <v>33.68</v>
      </c>
      <c r="X171" s="68">
        <v>34.67</v>
      </c>
      <c r="Y171" s="68">
        <v>31.39</v>
      </c>
      <c r="Z171" s="87">
        <v>33.54</v>
      </c>
      <c r="AA171" s="88">
        <v>30.57</v>
      </c>
      <c r="AB171" s="68">
        <v>32.56</v>
      </c>
      <c r="AC171" s="68">
        <v>33.54</v>
      </c>
      <c r="AD171" s="68">
        <v>30.32</v>
      </c>
      <c r="AE171" s="75">
        <v>32.43</v>
      </c>
    </row>
    <row r="172" spans="1:31" s="78" customFormat="1" x14ac:dyDescent="0.2">
      <c r="A172" s="82">
        <f t="shared" si="2"/>
        <v>49310</v>
      </c>
      <c r="B172" s="83">
        <v>36.36</v>
      </c>
      <c r="C172" s="77">
        <v>37.26</v>
      </c>
      <c r="D172" s="77">
        <v>38.11</v>
      </c>
      <c r="E172" s="77">
        <v>36.72</v>
      </c>
      <c r="F172" s="84">
        <v>37.020000000000003</v>
      </c>
      <c r="G172" s="85">
        <v>32.549999999999997</v>
      </c>
      <c r="H172" s="77">
        <v>33.29</v>
      </c>
      <c r="I172" s="77">
        <v>33.96</v>
      </c>
      <c r="J172" s="77">
        <v>33.03</v>
      </c>
      <c r="K172" s="84">
        <v>33.03</v>
      </c>
      <c r="L172" s="85">
        <v>32.369999999999997</v>
      </c>
      <c r="M172" s="77">
        <v>33.36</v>
      </c>
      <c r="N172" s="77">
        <v>34.200000000000003</v>
      </c>
      <c r="O172" s="77">
        <v>32.880000000000003</v>
      </c>
      <c r="P172" s="84">
        <v>33.06</v>
      </c>
      <c r="Q172" s="85">
        <v>32.06</v>
      </c>
      <c r="R172" s="77">
        <v>33.94</v>
      </c>
      <c r="S172" s="77">
        <v>35.159999999999997</v>
      </c>
      <c r="T172" s="77">
        <v>32.33</v>
      </c>
      <c r="U172" s="84">
        <v>33.61</v>
      </c>
      <c r="V172" s="85">
        <v>32.06</v>
      </c>
      <c r="W172" s="77">
        <v>34.020000000000003</v>
      </c>
      <c r="X172" s="77">
        <v>35.28</v>
      </c>
      <c r="Y172" s="77">
        <v>32.33</v>
      </c>
      <c r="Z172" s="84">
        <v>33.68</v>
      </c>
      <c r="AA172" s="85">
        <v>30.96</v>
      </c>
      <c r="AB172" s="77">
        <v>32.880000000000003</v>
      </c>
      <c r="AC172" s="77">
        <v>34.119999999999997</v>
      </c>
      <c r="AD172" s="77">
        <v>31.22</v>
      </c>
      <c r="AE172" s="118">
        <v>32.549999999999997</v>
      </c>
    </row>
    <row r="173" spans="1:31" s="78" customFormat="1" x14ac:dyDescent="0.2">
      <c r="A173" s="82">
        <f t="shared" si="2"/>
        <v>49341</v>
      </c>
      <c r="B173" s="83">
        <v>35.17</v>
      </c>
      <c r="C173" s="77">
        <v>35.81</v>
      </c>
      <c r="D173" s="77">
        <v>36.28</v>
      </c>
      <c r="E173" s="77">
        <v>35.01</v>
      </c>
      <c r="F173" s="84">
        <v>35.71</v>
      </c>
      <c r="G173" s="85">
        <v>31.65</v>
      </c>
      <c r="H173" s="77">
        <v>32.07</v>
      </c>
      <c r="I173" s="77">
        <v>32.39</v>
      </c>
      <c r="J173" s="77">
        <v>31.76</v>
      </c>
      <c r="K173" s="84">
        <v>32.01</v>
      </c>
      <c r="L173" s="85">
        <v>31.56</v>
      </c>
      <c r="M173" s="77">
        <v>32.159999999999997</v>
      </c>
      <c r="N173" s="77">
        <v>32.619999999999997</v>
      </c>
      <c r="O173" s="77">
        <v>31.72</v>
      </c>
      <c r="P173" s="84">
        <v>32.08</v>
      </c>
      <c r="Q173" s="85">
        <v>29.5</v>
      </c>
      <c r="R173" s="77">
        <v>31.64</v>
      </c>
      <c r="S173" s="77">
        <v>32.81</v>
      </c>
      <c r="T173" s="77">
        <v>30.31</v>
      </c>
      <c r="U173" s="84">
        <v>30.94</v>
      </c>
      <c r="V173" s="85">
        <v>29.5</v>
      </c>
      <c r="W173" s="77">
        <v>31.65</v>
      </c>
      <c r="X173" s="77">
        <v>32.82</v>
      </c>
      <c r="Y173" s="77">
        <v>30.31</v>
      </c>
      <c r="Z173" s="84">
        <v>30.94</v>
      </c>
      <c r="AA173" s="85">
        <v>28.43</v>
      </c>
      <c r="AB173" s="77">
        <v>30.55</v>
      </c>
      <c r="AC173" s="77">
        <v>31.71</v>
      </c>
      <c r="AD173" s="77">
        <v>29.22</v>
      </c>
      <c r="AE173" s="118">
        <v>29.85</v>
      </c>
    </row>
    <row r="174" spans="1:31" s="78" customFormat="1" x14ac:dyDescent="0.2">
      <c r="A174" s="82">
        <f t="shared" si="2"/>
        <v>49369</v>
      </c>
      <c r="B174" s="83">
        <v>31.43</v>
      </c>
      <c r="C174" s="77">
        <v>32.21</v>
      </c>
      <c r="D174" s="77">
        <v>32.68</v>
      </c>
      <c r="E174" s="77">
        <v>31.36</v>
      </c>
      <c r="F174" s="84">
        <v>32.11</v>
      </c>
      <c r="G174" s="85">
        <v>28.13</v>
      </c>
      <c r="H174" s="77">
        <v>28.41</v>
      </c>
      <c r="I174" s="77">
        <v>28.62</v>
      </c>
      <c r="J174" s="77">
        <v>28.23</v>
      </c>
      <c r="K174" s="84">
        <v>28.36</v>
      </c>
      <c r="L174" s="85">
        <v>27.87</v>
      </c>
      <c r="M174" s="77">
        <v>28.38</v>
      </c>
      <c r="N174" s="77">
        <v>28.71</v>
      </c>
      <c r="O174" s="77">
        <v>27.97</v>
      </c>
      <c r="P174" s="84">
        <v>28.3</v>
      </c>
      <c r="Q174" s="85">
        <v>25.7</v>
      </c>
      <c r="R174" s="77">
        <v>30.1</v>
      </c>
      <c r="S174" s="77">
        <v>32.4</v>
      </c>
      <c r="T174" s="77">
        <v>25.78</v>
      </c>
      <c r="U174" s="84">
        <v>29.52</v>
      </c>
      <c r="V174" s="85">
        <v>25.7</v>
      </c>
      <c r="W174" s="77">
        <v>30.12</v>
      </c>
      <c r="X174" s="77">
        <v>32.43</v>
      </c>
      <c r="Y174" s="77">
        <v>25.78</v>
      </c>
      <c r="Z174" s="84">
        <v>29.53</v>
      </c>
      <c r="AA174" s="85">
        <v>24.67</v>
      </c>
      <c r="AB174" s="77">
        <v>29.02</v>
      </c>
      <c r="AC174" s="77">
        <v>31.3</v>
      </c>
      <c r="AD174" s="77">
        <v>24.75</v>
      </c>
      <c r="AE174" s="118">
        <v>28.44</v>
      </c>
    </row>
    <row r="175" spans="1:31" s="78" customFormat="1" x14ac:dyDescent="0.2">
      <c r="A175" s="82">
        <f t="shared" si="2"/>
        <v>49400</v>
      </c>
      <c r="B175" s="83">
        <v>28.84</v>
      </c>
      <c r="C175" s="77">
        <v>29.5</v>
      </c>
      <c r="D175" s="77">
        <v>29.95</v>
      </c>
      <c r="E175" s="77">
        <v>28.93</v>
      </c>
      <c r="F175" s="84">
        <v>29.39</v>
      </c>
      <c r="G175" s="85">
        <v>27.09</v>
      </c>
      <c r="H175" s="77">
        <v>27.14</v>
      </c>
      <c r="I175" s="77">
        <v>27.35</v>
      </c>
      <c r="J175" s="77">
        <v>27.34</v>
      </c>
      <c r="K175" s="84">
        <v>27.11</v>
      </c>
      <c r="L175" s="85">
        <v>26.85</v>
      </c>
      <c r="M175" s="77">
        <v>26.99</v>
      </c>
      <c r="N175" s="77">
        <v>27.25</v>
      </c>
      <c r="O175" s="77">
        <v>27.11</v>
      </c>
      <c r="P175" s="84">
        <v>26.95</v>
      </c>
      <c r="Q175" s="85">
        <v>22.07</v>
      </c>
      <c r="R175" s="77">
        <v>27.71</v>
      </c>
      <c r="S175" s="77">
        <v>30.32</v>
      </c>
      <c r="T175" s="77">
        <v>21.92</v>
      </c>
      <c r="U175" s="84">
        <v>26.82</v>
      </c>
      <c r="V175" s="85">
        <v>22.08</v>
      </c>
      <c r="W175" s="77">
        <v>28.13</v>
      </c>
      <c r="X175" s="77">
        <v>30.95</v>
      </c>
      <c r="Y175" s="77">
        <v>21.94</v>
      </c>
      <c r="Z175" s="84">
        <v>27.18</v>
      </c>
      <c r="AA175" s="85">
        <v>21.07</v>
      </c>
      <c r="AB175" s="77">
        <v>26.66</v>
      </c>
      <c r="AC175" s="77">
        <v>29.24</v>
      </c>
      <c r="AD175" s="77">
        <v>20.93</v>
      </c>
      <c r="AE175" s="118">
        <v>25.78</v>
      </c>
    </row>
    <row r="176" spans="1:31" s="78" customFormat="1" x14ac:dyDescent="0.2">
      <c r="A176" s="82">
        <f t="shared" si="2"/>
        <v>49430</v>
      </c>
      <c r="B176" s="83">
        <v>28.16</v>
      </c>
      <c r="C176" s="77">
        <v>29.17</v>
      </c>
      <c r="D176" s="77">
        <v>29.78</v>
      </c>
      <c r="E176" s="77">
        <v>28.35</v>
      </c>
      <c r="F176" s="84">
        <v>29.02</v>
      </c>
      <c r="G176" s="85">
        <v>27.62</v>
      </c>
      <c r="H176" s="77">
        <v>28.52</v>
      </c>
      <c r="I176" s="77">
        <v>29.13</v>
      </c>
      <c r="J176" s="77">
        <v>27.79</v>
      </c>
      <c r="K176" s="84">
        <v>28.37</v>
      </c>
      <c r="L176" s="85">
        <v>27.36</v>
      </c>
      <c r="M176" s="77">
        <v>28.51</v>
      </c>
      <c r="N176" s="77">
        <v>29.25</v>
      </c>
      <c r="O176" s="77">
        <v>27.53</v>
      </c>
      <c r="P176" s="84">
        <v>28.32</v>
      </c>
      <c r="Q176" s="85">
        <v>27.13</v>
      </c>
      <c r="R176" s="77">
        <v>30.1</v>
      </c>
      <c r="S176" s="77">
        <v>31.78</v>
      </c>
      <c r="T176" s="77">
        <v>27.28</v>
      </c>
      <c r="U176" s="84">
        <v>29.69</v>
      </c>
      <c r="V176" s="85">
        <v>27.22</v>
      </c>
      <c r="W176" s="77">
        <v>30.5</v>
      </c>
      <c r="X176" s="77">
        <v>32.35</v>
      </c>
      <c r="Y176" s="77">
        <v>27.37</v>
      </c>
      <c r="Z176" s="84">
        <v>30.04</v>
      </c>
      <c r="AA176" s="85">
        <v>26.09</v>
      </c>
      <c r="AB176" s="77">
        <v>29.32</v>
      </c>
      <c r="AC176" s="77">
        <v>31.14</v>
      </c>
      <c r="AD176" s="77">
        <v>26.24</v>
      </c>
      <c r="AE176" s="118">
        <v>28.87</v>
      </c>
    </row>
    <row r="177" spans="1:31" s="78" customFormat="1" x14ac:dyDescent="0.2">
      <c r="A177" s="82">
        <f t="shared" si="2"/>
        <v>49461</v>
      </c>
      <c r="B177" s="83">
        <v>28.36</v>
      </c>
      <c r="C177" s="77">
        <v>32</v>
      </c>
      <c r="D177" s="77">
        <v>33.9</v>
      </c>
      <c r="E177" s="77">
        <v>28.8</v>
      </c>
      <c r="F177" s="84">
        <v>31.56</v>
      </c>
      <c r="G177" s="85">
        <v>27.6</v>
      </c>
      <c r="H177" s="77">
        <v>30.34</v>
      </c>
      <c r="I177" s="77">
        <v>31.84</v>
      </c>
      <c r="J177" s="77">
        <v>27.74</v>
      </c>
      <c r="K177" s="84">
        <v>29.97</v>
      </c>
      <c r="L177" s="85">
        <v>27.6</v>
      </c>
      <c r="M177" s="77">
        <v>30.54</v>
      </c>
      <c r="N177" s="77">
        <v>32.14</v>
      </c>
      <c r="O177" s="77">
        <v>27.74</v>
      </c>
      <c r="P177" s="84">
        <v>30.14</v>
      </c>
      <c r="Q177" s="85">
        <v>28.16</v>
      </c>
      <c r="R177" s="77">
        <v>33.71</v>
      </c>
      <c r="S177" s="77">
        <v>36.53</v>
      </c>
      <c r="T177" s="77">
        <v>28.1</v>
      </c>
      <c r="U177" s="84">
        <v>33.01</v>
      </c>
      <c r="V177" s="85">
        <v>28.16</v>
      </c>
      <c r="W177" s="77">
        <v>33.979999999999997</v>
      </c>
      <c r="X177" s="77">
        <v>36.94</v>
      </c>
      <c r="Y177" s="77">
        <v>28.1</v>
      </c>
      <c r="Z177" s="84">
        <v>33.25</v>
      </c>
      <c r="AA177" s="85">
        <v>27.1</v>
      </c>
      <c r="AB177" s="77">
        <v>32.86</v>
      </c>
      <c r="AC177" s="77">
        <v>35.79</v>
      </c>
      <c r="AD177" s="77">
        <v>27.04</v>
      </c>
      <c r="AE177" s="118">
        <v>32.14</v>
      </c>
    </row>
    <row r="178" spans="1:31" s="78" customFormat="1" x14ac:dyDescent="0.2">
      <c r="A178" s="82">
        <f t="shared" si="2"/>
        <v>49491</v>
      </c>
      <c r="B178" s="83">
        <v>30.6</v>
      </c>
      <c r="C178" s="77">
        <v>37.74</v>
      </c>
      <c r="D178" s="77">
        <v>41.46</v>
      </c>
      <c r="E178" s="77">
        <v>32.020000000000003</v>
      </c>
      <c r="F178" s="84">
        <v>36.75</v>
      </c>
      <c r="G178" s="85">
        <v>31.38</v>
      </c>
      <c r="H178" s="77">
        <v>38.14</v>
      </c>
      <c r="I178" s="77">
        <v>41.73</v>
      </c>
      <c r="J178" s="77">
        <v>31.75</v>
      </c>
      <c r="K178" s="84">
        <v>37.04</v>
      </c>
      <c r="L178" s="85">
        <v>31.56</v>
      </c>
      <c r="M178" s="77">
        <v>38.43</v>
      </c>
      <c r="N178" s="77">
        <v>42.1</v>
      </c>
      <c r="O178" s="77">
        <v>31.94</v>
      </c>
      <c r="P178" s="84">
        <v>37.32</v>
      </c>
      <c r="Q178" s="85">
        <v>29.74</v>
      </c>
      <c r="R178" s="77">
        <v>36.909999999999997</v>
      </c>
      <c r="S178" s="77">
        <v>40.82</v>
      </c>
      <c r="T178" s="77">
        <v>30.1</v>
      </c>
      <c r="U178" s="84">
        <v>35.82</v>
      </c>
      <c r="V178" s="85">
        <v>29.74</v>
      </c>
      <c r="W178" s="77">
        <v>37.369999999999997</v>
      </c>
      <c r="X178" s="77">
        <v>41.51</v>
      </c>
      <c r="Y178" s="77">
        <v>30.1</v>
      </c>
      <c r="Z178" s="84">
        <v>36.21</v>
      </c>
      <c r="AA178" s="85">
        <v>28.66</v>
      </c>
      <c r="AB178" s="77">
        <v>36.71</v>
      </c>
      <c r="AC178" s="77">
        <v>41.05</v>
      </c>
      <c r="AD178" s="77">
        <v>29.02</v>
      </c>
      <c r="AE178" s="118">
        <v>35.49</v>
      </c>
    </row>
    <row r="179" spans="1:31" s="78" customFormat="1" x14ac:dyDescent="0.2">
      <c r="A179" s="82">
        <f t="shared" si="2"/>
        <v>49522</v>
      </c>
      <c r="B179" s="83">
        <v>29.56</v>
      </c>
      <c r="C179" s="77">
        <v>34.89</v>
      </c>
      <c r="D179" s="77">
        <v>37.74</v>
      </c>
      <c r="E179" s="77">
        <v>30.39</v>
      </c>
      <c r="F179" s="84">
        <v>34.159999999999997</v>
      </c>
      <c r="G179" s="85">
        <v>30.36</v>
      </c>
      <c r="H179" s="77">
        <v>35.32</v>
      </c>
      <c r="I179" s="77">
        <v>38.07</v>
      </c>
      <c r="J179" s="77">
        <v>30.64</v>
      </c>
      <c r="K179" s="84">
        <v>34.54</v>
      </c>
      <c r="L179" s="85">
        <v>30.11</v>
      </c>
      <c r="M179" s="77">
        <v>35.409999999999997</v>
      </c>
      <c r="N179" s="77">
        <v>38.33</v>
      </c>
      <c r="O179" s="77">
        <v>30.4</v>
      </c>
      <c r="P179" s="84">
        <v>34.57</v>
      </c>
      <c r="Q179" s="85">
        <v>31.24</v>
      </c>
      <c r="R179" s="77">
        <v>37.61</v>
      </c>
      <c r="S179" s="77">
        <v>41.14</v>
      </c>
      <c r="T179" s="77">
        <v>31.56</v>
      </c>
      <c r="U179" s="84">
        <v>36.64</v>
      </c>
      <c r="V179" s="85">
        <v>31.45</v>
      </c>
      <c r="W179" s="77">
        <v>38.21</v>
      </c>
      <c r="X179" s="77">
        <v>41.96</v>
      </c>
      <c r="Y179" s="77">
        <v>31.79</v>
      </c>
      <c r="Z179" s="84">
        <v>37.17</v>
      </c>
      <c r="AA179" s="85">
        <v>30.18</v>
      </c>
      <c r="AB179" s="77">
        <v>37.200000000000003</v>
      </c>
      <c r="AC179" s="77">
        <v>41.06</v>
      </c>
      <c r="AD179" s="77">
        <v>30.51</v>
      </c>
      <c r="AE179" s="118">
        <v>36.119999999999997</v>
      </c>
    </row>
    <row r="180" spans="1:31" s="78" customFormat="1" x14ac:dyDescent="0.2">
      <c r="A180" s="82">
        <f t="shared" si="2"/>
        <v>49553</v>
      </c>
      <c r="B180" s="83">
        <v>28</v>
      </c>
      <c r="C180" s="77">
        <v>31.25</v>
      </c>
      <c r="D180" s="77">
        <v>33.020000000000003</v>
      </c>
      <c r="E180" s="77">
        <v>28.37</v>
      </c>
      <c r="F180" s="84">
        <v>30.89</v>
      </c>
      <c r="G180" s="85">
        <v>28.3</v>
      </c>
      <c r="H180" s="77">
        <v>31.66</v>
      </c>
      <c r="I180" s="77">
        <v>33.39</v>
      </c>
      <c r="J180" s="77">
        <v>28.37</v>
      </c>
      <c r="K180" s="84">
        <v>31.26</v>
      </c>
      <c r="L180" s="85">
        <v>28.15</v>
      </c>
      <c r="M180" s="77">
        <v>31.76</v>
      </c>
      <c r="N180" s="77">
        <v>33.630000000000003</v>
      </c>
      <c r="O180" s="77">
        <v>28.23</v>
      </c>
      <c r="P180" s="84">
        <v>31.34</v>
      </c>
      <c r="Q180" s="85">
        <v>29.53</v>
      </c>
      <c r="R180" s="77">
        <v>32.99</v>
      </c>
      <c r="S180" s="77">
        <v>35.04</v>
      </c>
      <c r="T180" s="77">
        <v>30</v>
      </c>
      <c r="U180" s="84">
        <v>32.549999999999997</v>
      </c>
      <c r="V180" s="85">
        <v>30.41</v>
      </c>
      <c r="W180" s="77">
        <v>34.04</v>
      </c>
      <c r="X180" s="77">
        <v>36.159999999999997</v>
      </c>
      <c r="Y180" s="77">
        <v>30.86</v>
      </c>
      <c r="Z180" s="84">
        <v>33.58</v>
      </c>
      <c r="AA180" s="85">
        <v>29.32</v>
      </c>
      <c r="AB180" s="77">
        <v>33.03</v>
      </c>
      <c r="AC180" s="77">
        <v>35.18</v>
      </c>
      <c r="AD180" s="77">
        <v>29.77</v>
      </c>
      <c r="AE180" s="118">
        <v>32.56</v>
      </c>
    </row>
    <row r="181" spans="1:31" s="78" customFormat="1" x14ac:dyDescent="0.2">
      <c r="A181" s="82">
        <f t="shared" si="2"/>
        <v>49583</v>
      </c>
      <c r="B181" s="83">
        <v>28.36</v>
      </c>
      <c r="C181" s="77">
        <v>29.17</v>
      </c>
      <c r="D181" s="77">
        <v>29.76</v>
      </c>
      <c r="E181" s="77">
        <v>28.56</v>
      </c>
      <c r="F181" s="84">
        <v>29.01</v>
      </c>
      <c r="G181" s="85">
        <v>26.82</v>
      </c>
      <c r="H181" s="77">
        <v>27.62</v>
      </c>
      <c r="I181" s="77">
        <v>28.43</v>
      </c>
      <c r="J181" s="77">
        <v>27.22</v>
      </c>
      <c r="K181" s="84">
        <v>27.46</v>
      </c>
      <c r="L181" s="85">
        <v>26.93</v>
      </c>
      <c r="M181" s="77">
        <v>27.79</v>
      </c>
      <c r="N181" s="77">
        <v>28.58</v>
      </c>
      <c r="O181" s="77">
        <v>27.29</v>
      </c>
      <c r="P181" s="84">
        <v>27.62</v>
      </c>
      <c r="Q181" s="85">
        <v>24.49</v>
      </c>
      <c r="R181" s="77">
        <v>29.14</v>
      </c>
      <c r="S181" s="77">
        <v>32.14</v>
      </c>
      <c r="T181" s="77">
        <v>24.97</v>
      </c>
      <c r="U181" s="84">
        <v>28.45</v>
      </c>
      <c r="V181" s="85">
        <v>24.49</v>
      </c>
      <c r="W181" s="77">
        <v>29.28</v>
      </c>
      <c r="X181" s="77">
        <v>32.36</v>
      </c>
      <c r="Y181" s="77">
        <v>24.97</v>
      </c>
      <c r="Z181" s="84">
        <v>28.56</v>
      </c>
      <c r="AA181" s="85">
        <v>23.47</v>
      </c>
      <c r="AB181" s="77">
        <v>28.07</v>
      </c>
      <c r="AC181" s="77">
        <v>31.04</v>
      </c>
      <c r="AD181" s="77">
        <v>23.94</v>
      </c>
      <c r="AE181" s="118">
        <v>27.38</v>
      </c>
    </row>
    <row r="182" spans="1:31" s="78" customFormat="1" x14ac:dyDescent="0.2">
      <c r="A182" s="82">
        <f t="shared" si="2"/>
        <v>49614</v>
      </c>
      <c r="B182" s="83">
        <v>31.95</v>
      </c>
      <c r="C182" s="77">
        <v>32.67</v>
      </c>
      <c r="D182" s="77">
        <v>33.25</v>
      </c>
      <c r="E182" s="77">
        <v>32.1</v>
      </c>
      <c r="F182" s="84">
        <v>32.54</v>
      </c>
      <c r="G182" s="85">
        <v>29.2</v>
      </c>
      <c r="H182" s="77">
        <v>30.06</v>
      </c>
      <c r="I182" s="77">
        <v>30.81</v>
      </c>
      <c r="J182" s="77">
        <v>29.52</v>
      </c>
      <c r="K182" s="84">
        <v>29.91</v>
      </c>
      <c r="L182" s="85">
        <v>29.27</v>
      </c>
      <c r="M182" s="77">
        <v>30.24</v>
      </c>
      <c r="N182" s="77">
        <v>31.11</v>
      </c>
      <c r="O182" s="77">
        <v>29.65</v>
      </c>
      <c r="P182" s="84">
        <v>30.07</v>
      </c>
      <c r="Q182" s="85">
        <v>29.87</v>
      </c>
      <c r="R182" s="77">
        <v>32.21</v>
      </c>
      <c r="S182" s="77">
        <v>33.659999999999997</v>
      </c>
      <c r="T182" s="77">
        <v>30.13</v>
      </c>
      <c r="U182" s="84">
        <v>31.86</v>
      </c>
      <c r="V182" s="85">
        <v>29.87</v>
      </c>
      <c r="W182" s="77">
        <v>32.549999999999997</v>
      </c>
      <c r="X182" s="77">
        <v>34.18</v>
      </c>
      <c r="Y182" s="77">
        <v>30.13</v>
      </c>
      <c r="Z182" s="84">
        <v>32.15</v>
      </c>
      <c r="AA182" s="85">
        <v>28.79</v>
      </c>
      <c r="AB182" s="77">
        <v>31.4</v>
      </c>
      <c r="AC182" s="77">
        <v>32.979999999999997</v>
      </c>
      <c r="AD182" s="77">
        <v>29.05</v>
      </c>
      <c r="AE182" s="118">
        <v>31</v>
      </c>
    </row>
    <row r="183" spans="1:31" s="78" customFormat="1" ht="13.5" thickBot="1" x14ac:dyDescent="0.25">
      <c r="A183" s="89">
        <f t="shared" si="2"/>
        <v>49644</v>
      </c>
      <c r="B183" s="83">
        <v>34.35</v>
      </c>
      <c r="C183" s="77">
        <v>35.299999999999997</v>
      </c>
      <c r="D183" s="77">
        <v>35.94</v>
      </c>
      <c r="E183" s="77">
        <v>34.659999999999997</v>
      </c>
      <c r="F183" s="84">
        <v>35.14</v>
      </c>
      <c r="G183" s="85">
        <v>31.24</v>
      </c>
      <c r="H183" s="77">
        <v>32.020000000000003</v>
      </c>
      <c r="I183" s="77">
        <v>32.68</v>
      </c>
      <c r="J183" s="77">
        <v>31.58</v>
      </c>
      <c r="K183" s="84">
        <v>31.91</v>
      </c>
      <c r="L183" s="85">
        <v>31.11</v>
      </c>
      <c r="M183" s="77">
        <v>32.17</v>
      </c>
      <c r="N183" s="77">
        <v>32.96</v>
      </c>
      <c r="O183" s="77">
        <v>31.47</v>
      </c>
      <c r="P183" s="84">
        <v>32.01</v>
      </c>
      <c r="Q183" s="85">
        <v>32.53</v>
      </c>
      <c r="R183" s="77">
        <v>34.119999999999997</v>
      </c>
      <c r="S183" s="77">
        <v>35.15</v>
      </c>
      <c r="T183" s="77">
        <v>32.729999999999997</v>
      </c>
      <c r="U183" s="84">
        <v>33.94</v>
      </c>
      <c r="V183" s="85">
        <v>32.56</v>
      </c>
      <c r="W183" s="77">
        <v>34.24</v>
      </c>
      <c r="X183" s="77">
        <v>35.32</v>
      </c>
      <c r="Y183" s="77">
        <v>32.770000000000003</v>
      </c>
      <c r="Z183" s="84">
        <v>34.049999999999997</v>
      </c>
      <c r="AA183" s="85">
        <v>31.46</v>
      </c>
      <c r="AB183" s="77">
        <v>33.119999999999997</v>
      </c>
      <c r="AC183" s="77">
        <v>34.19</v>
      </c>
      <c r="AD183" s="77">
        <v>31.67</v>
      </c>
      <c r="AE183" s="118">
        <v>32.93</v>
      </c>
    </row>
    <row r="184" spans="1:31" s="78" customFormat="1" x14ac:dyDescent="0.2">
      <c r="A184" s="86">
        <f t="shared" si="2"/>
        <v>49675</v>
      </c>
      <c r="B184" s="67">
        <v>37.21</v>
      </c>
      <c r="C184" s="68">
        <v>37.79</v>
      </c>
      <c r="D184" s="68">
        <v>38.43</v>
      </c>
      <c r="E184" s="68">
        <v>37.369999999999997</v>
      </c>
      <c r="F184" s="87">
        <v>37.659999999999997</v>
      </c>
      <c r="G184" s="88">
        <v>33.42</v>
      </c>
      <c r="H184" s="68">
        <v>33.979999999999997</v>
      </c>
      <c r="I184" s="68">
        <v>34.56</v>
      </c>
      <c r="J184" s="68">
        <v>33.72</v>
      </c>
      <c r="K184" s="87">
        <v>33.86</v>
      </c>
      <c r="L184" s="88">
        <v>33.21</v>
      </c>
      <c r="M184" s="68">
        <v>34.04</v>
      </c>
      <c r="N184" s="68">
        <v>34.79</v>
      </c>
      <c r="O184" s="68">
        <v>33.549999999999997</v>
      </c>
      <c r="P184" s="87">
        <v>33.89</v>
      </c>
      <c r="Q184" s="88">
        <v>32.75</v>
      </c>
      <c r="R184" s="68">
        <v>34.590000000000003</v>
      </c>
      <c r="S184" s="68">
        <v>35.78</v>
      </c>
      <c r="T184" s="68">
        <v>33.01</v>
      </c>
      <c r="U184" s="87">
        <v>34.299999999999997</v>
      </c>
      <c r="V184" s="88">
        <v>32.75</v>
      </c>
      <c r="W184" s="68">
        <v>34.630000000000003</v>
      </c>
      <c r="X184" s="68">
        <v>35.85</v>
      </c>
      <c r="Y184" s="68">
        <v>33.01</v>
      </c>
      <c r="Z184" s="87">
        <v>34.340000000000003</v>
      </c>
      <c r="AA184" s="88">
        <v>31.62</v>
      </c>
      <c r="AB184" s="68">
        <v>33.49</v>
      </c>
      <c r="AC184" s="68">
        <v>34.700000000000003</v>
      </c>
      <c r="AD184" s="68">
        <v>31.88</v>
      </c>
      <c r="AE184" s="75">
        <v>33.21</v>
      </c>
    </row>
    <row r="185" spans="1:31" s="78" customFormat="1" x14ac:dyDescent="0.2">
      <c r="A185" s="86">
        <f t="shared" si="2"/>
        <v>49706</v>
      </c>
      <c r="B185" s="67">
        <v>35.75</v>
      </c>
      <c r="C185" s="68">
        <v>36.380000000000003</v>
      </c>
      <c r="D185" s="68">
        <v>36.78</v>
      </c>
      <c r="E185" s="68">
        <v>35.58</v>
      </c>
      <c r="F185" s="87">
        <v>36.29</v>
      </c>
      <c r="G185" s="88">
        <v>31.98</v>
      </c>
      <c r="H185" s="68">
        <v>32.299999999999997</v>
      </c>
      <c r="I185" s="68">
        <v>32.54</v>
      </c>
      <c r="J185" s="68">
        <v>32.020000000000003</v>
      </c>
      <c r="K185" s="87">
        <v>32.270000000000003</v>
      </c>
      <c r="L185" s="88">
        <v>31.83</v>
      </c>
      <c r="M185" s="68">
        <v>32.39</v>
      </c>
      <c r="N185" s="68">
        <v>32.79</v>
      </c>
      <c r="O185" s="68">
        <v>31.92</v>
      </c>
      <c r="P185" s="87">
        <v>32.32</v>
      </c>
      <c r="Q185" s="88">
        <v>30.42</v>
      </c>
      <c r="R185" s="68">
        <v>32.369999999999997</v>
      </c>
      <c r="S185" s="68">
        <v>33.39</v>
      </c>
      <c r="T185" s="68">
        <v>31.08</v>
      </c>
      <c r="U185" s="87">
        <v>31.71</v>
      </c>
      <c r="V185" s="88">
        <v>30.42</v>
      </c>
      <c r="W185" s="68">
        <v>32.369999999999997</v>
      </c>
      <c r="X185" s="68">
        <v>33.39</v>
      </c>
      <c r="Y185" s="68">
        <v>31.08</v>
      </c>
      <c r="Z185" s="87">
        <v>31.71</v>
      </c>
      <c r="AA185" s="88">
        <v>29.32</v>
      </c>
      <c r="AB185" s="68">
        <v>31.26</v>
      </c>
      <c r="AC185" s="68">
        <v>32.26</v>
      </c>
      <c r="AD185" s="68">
        <v>29.98</v>
      </c>
      <c r="AE185" s="75">
        <v>30.59</v>
      </c>
    </row>
    <row r="186" spans="1:31" s="78" customFormat="1" x14ac:dyDescent="0.2">
      <c r="A186" s="86">
        <f t="shared" si="2"/>
        <v>49735</v>
      </c>
      <c r="B186" s="67">
        <v>31.92</v>
      </c>
      <c r="C186" s="68">
        <v>32.729999999999997</v>
      </c>
      <c r="D186" s="68">
        <v>33.200000000000003</v>
      </c>
      <c r="E186" s="68">
        <v>31.97</v>
      </c>
      <c r="F186" s="87">
        <v>32.590000000000003</v>
      </c>
      <c r="G186" s="88">
        <v>28.59</v>
      </c>
      <c r="H186" s="68">
        <v>28.95</v>
      </c>
      <c r="I186" s="68">
        <v>29.19</v>
      </c>
      <c r="J186" s="68">
        <v>28.75</v>
      </c>
      <c r="K186" s="87">
        <v>28.86</v>
      </c>
      <c r="L186" s="88">
        <v>28.33</v>
      </c>
      <c r="M186" s="68">
        <v>28.92</v>
      </c>
      <c r="N186" s="68">
        <v>29.27</v>
      </c>
      <c r="O186" s="68">
        <v>28.48</v>
      </c>
      <c r="P186" s="87">
        <v>28.8</v>
      </c>
      <c r="Q186" s="88">
        <v>26.4</v>
      </c>
      <c r="R186" s="68">
        <v>30.77</v>
      </c>
      <c r="S186" s="68">
        <v>32.880000000000003</v>
      </c>
      <c r="T186" s="68">
        <v>26.23</v>
      </c>
      <c r="U186" s="87">
        <v>30.2</v>
      </c>
      <c r="V186" s="88">
        <v>26.4</v>
      </c>
      <c r="W186" s="68">
        <v>30.8</v>
      </c>
      <c r="X186" s="68">
        <v>32.909999999999997</v>
      </c>
      <c r="Y186" s="68">
        <v>26.23</v>
      </c>
      <c r="Z186" s="87">
        <v>30.22</v>
      </c>
      <c r="AA186" s="88">
        <v>25.34</v>
      </c>
      <c r="AB186" s="68">
        <v>29.67</v>
      </c>
      <c r="AC186" s="68">
        <v>31.75</v>
      </c>
      <c r="AD186" s="68">
        <v>25.18</v>
      </c>
      <c r="AE186" s="75">
        <v>29.11</v>
      </c>
    </row>
    <row r="187" spans="1:31" s="78" customFormat="1" x14ac:dyDescent="0.2">
      <c r="A187" s="86">
        <f t="shared" si="2"/>
        <v>49766</v>
      </c>
      <c r="B187" s="67">
        <v>29.49</v>
      </c>
      <c r="C187" s="68">
        <v>30.09</v>
      </c>
      <c r="D187" s="68">
        <v>30.52</v>
      </c>
      <c r="E187" s="68">
        <v>29.57</v>
      </c>
      <c r="F187" s="87">
        <v>29.99</v>
      </c>
      <c r="G187" s="88">
        <v>27.72</v>
      </c>
      <c r="H187" s="68">
        <v>27.75</v>
      </c>
      <c r="I187" s="68">
        <v>27.97</v>
      </c>
      <c r="J187" s="68">
        <v>27.94</v>
      </c>
      <c r="K187" s="87">
        <v>27.73</v>
      </c>
      <c r="L187" s="88">
        <v>27.53</v>
      </c>
      <c r="M187" s="68">
        <v>27.64</v>
      </c>
      <c r="N187" s="68">
        <v>27.91</v>
      </c>
      <c r="O187" s="68">
        <v>27.76</v>
      </c>
      <c r="P187" s="87">
        <v>27.6</v>
      </c>
      <c r="Q187" s="88">
        <v>22.74</v>
      </c>
      <c r="R187" s="68">
        <v>27.96</v>
      </c>
      <c r="S187" s="68">
        <v>30.83</v>
      </c>
      <c r="T187" s="68">
        <v>22.93</v>
      </c>
      <c r="U187" s="87">
        <v>27.24</v>
      </c>
      <c r="V187" s="88">
        <v>22.75</v>
      </c>
      <c r="W187" s="68">
        <v>28.35</v>
      </c>
      <c r="X187" s="68">
        <v>31.41</v>
      </c>
      <c r="Y187" s="68">
        <v>22.94</v>
      </c>
      <c r="Z187" s="87">
        <v>27.57</v>
      </c>
      <c r="AA187" s="88">
        <v>21.72</v>
      </c>
      <c r="AB187" s="68">
        <v>26.89</v>
      </c>
      <c r="AC187" s="68">
        <v>29.73</v>
      </c>
      <c r="AD187" s="68">
        <v>21.91</v>
      </c>
      <c r="AE187" s="75">
        <v>26.17</v>
      </c>
    </row>
    <row r="188" spans="1:31" s="78" customFormat="1" x14ac:dyDescent="0.2">
      <c r="A188" s="86">
        <f t="shared" si="2"/>
        <v>49796</v>
      </c>
      <c r="B188" s="67">
        <v>28.76</v>
      </c>
      <c r="C188" s="68">
        <v>30.14</v>
      </c>
      <c r="D188" s="68">
        <v>30.94</v>
      </c>
      <c r="E188" s="68">
        <v>28.94</v>
      </c>
      <c r="F188" s="87">
        <v>29.97</v>
      </c>
      <c r="G188" s="88">
        <v>28.4</v>
      </c>
      <c r="H188" s="68">
        <v>29.59</v>
      </c>
      <c r="I188" s="68">
        <v>30.3</v>
      </c>
      <c r="J188" s="68">
        <v>28.53</v>
      </c>
      <c r="K188" s="87">
        <v>29.42</v>
      </c>
      <c r="L188" s="88">
        <v>28.12</v>
      </c>
      <c r="M188" s="68">
        <v>29.57</v>
      </c>
      <c r="N188" s="68">
        <v>30.41</v>
      </c>
      <c r="O188" s="68">
        <v>28.25</v>
      </c>
      <c r="P188" s="87">
        <v>29.37</v>
      </c>
      <c r="Q188" s="88">
        <v>27.81</v>
      </c>
      <c r="R188" s="68">
        <v>31.14</v>
      </c>
      <c r="S188" s="68">
        <v>32.96</v>
      </c>
      <c r="T188" s="68">
        <v>27.85</v>
      </c>
      <c r="U188" s="87">
        <v>30.75</v>
      </c>
      <c r="V188" s="88">
        <v>27.96</v>
      </c>
      <c r="W188" s="68">
        <v>31.64</v>
      </c>
      <c r="X188" s="68">
        <v>33.67</v>
      </c>
      <c r="Y188" s="68">
        <v>28.03</v>
      </c>
      <c r="Z188" s="87">
        <v>31.2</v>
      </c>
      <c r="AA188" s="88">
        <v>26.78</v>
      </c>
      <c r="AB188" s="68">
        <v>30.42</v>
      </c>
      <c r="AC188" s="68">
        <v>32.409999999999997</v>
      </c>
      <c r="AD188" s="68">
        <v>26.85</v>
      </c>
      <c r="AE188" s="75">
        <v>29.99</v>
      </c>
    </row>
    <row r="189" spans="1:31" s="78" customFormat="1" x14ac:dyDescent="0.2">
      <c r="A189" s="86">
        <f t="shared" si="2"/>
        <v>49827</v>
      </c>
      <c r="B189" s="67">
        <v>29.14</v>
      </c>
      <c r="C189" s="68">
        <v>33.020000000000003</v>
      </c>
      <c r="D189" s="68">
        <v>35.049999999999997</v>
      </c>
      <c r="E189" s="68">
        <v>29.62</v>
      </c>
      <c r="F189" s="87">
        <v>32.479999999999997</v>
      </c>
      <c r="G189" s="88">
        <v>28.45</v>
      </c>
      <c r="H189" s="68">
        <v>31.4</v>
      </c>
      <c r="I189" s="68">
        <v>33.03</v>
      </c>
      <c r="J189" s="68">
        <v>28.69</v>
      </c>
      <c r="K189" s="87">
        <v>30.93</v>
      </c>
      <c r="L189" s="88">
        <v>28.45</v>
      </c>
      <c r="M189" s="68">
        <v>31.62</v>
      </c>
      <c r="N189" s="68">
        <v>33.33</v>
      </c>
      <c r="O189" s="68">
        <v>28.66</v>
      </c>
      <c r="P189" s="87">
        <v>31.11</v>
      </c>
      <c r="Q189" s="88">
        <v>29.32</v>
      </c>
      <c r="R189" s="68">
        <v>34.92</v>
      </c>
      <c r="S189" s="68">
        <v>37.79</v>
      </c>
      <c r="T189" s="68">
        <v>29.45</v>
      </c>
      <c r="U189" s="87">
        <v>34.06</v>
      </c>
      <c r="V189" s="88">
        <v>29.41</v>
      </c>
      <c r="W189" s="68">
        <v>35.44</v>
      </c>
      <c r="X189" s="68">
        <v>38.51</v>
      </c>
      <c r="Y189" s="68">
        <v>29.54</v>
      </c>
      <c r="Z189" s="87">
        <v>34.51</v>
      </c>
      <c r="AA189" s="88">
        <v>28.25</v>
      </c>
      <c r="AB189" s="68">
        <v>34.24</v>
      </c>
      <c r="AC189" s="68">
        <v>37.299999999999997</v>
      </c>
      <c r="AD189" s="68">
        <v>28.37</v>
      </c>
      <c r="AE189" s="75">
        <v>33.32</v>
      </c>
    </row>
    <row r="190" spans="1:31" s="78" customFormat="1" x14ac:dyDescent="0.2">
      <c r="A190" s="86">
        <f t="shared" si="2"/>
        <v>49857</v>
      </c>
      <c r="B190" s="67">
        <v>31.28</v>
      </c>
      <c r="C190" s="68">
        <v>38.72</v>
      </c>
      <c r="D190" s="68">
        <v>42.57</v>
      </c>
      <c r="E190" s="68">
        <v>32.770000000000003</v>
      </c>
      <c r="F190" s="87">
        <v>37.76</v>
      </c>
      <c r="G190" s="88">
        <v>32.01</v>
      </c>
      <c r="H190" s="68">
        <v>38.840000000000003</v>
      </c>
      <c r="I190" s="68">
        <v>42.54</v>
      </c>
      <c r="J190" s="68">
        <v>32.340000000000003</v>
      </c>
      <c r="K190" s="87">
        <v>37.799999999999997</v>
      </c>
      <c r="L190" s="88">
        <v>32.28</v>
      </c>
      <c r="M190" s="68">
        <v>39.18</v>
      </c>
      <c r="N190" s="68">
        <v>42.9</v>
      </c>
      <c r="O190" s="68">
        <v>32.6</v>
      </c>
      <c r="P190" s="87">
        <v>38.14</v>
      </c>
      <c r="Q190" s="88">
        <v>31.32</v>
      </c>
      <c r="R190" s="68">
        <v>42.13</v>
      </c>
      <c r="S190" s="68">
        <v>48</v>
      </c>
      <c r="T190" s="68">
        <v>31.74</v>
      </c>
      <c r="U190" s="87">
        <v>40.57</v>
      </c>
      <c r="V190" s="88">
        <v>31.56</v>
      </c>
      <c r="W190" s="68">
        <v>42.87</v>
      </c>
      <c r="X190" s="68">
        <v>49.02</v>
      </c>
      <c r="Y190" s="68">
        <v>32</v>
      </c>
      <c r="Z190" s="87">
        <v>41.24</v>
      </c>
      <c r="AA190" s="88">
        <v>30.3</v>
      </c>
      <c r="AB190" s="68">
        <v>42.06</v>
      </c>
      <c r="AC190" s="68">
        <v>48.42</v>
      </c>
      <c r="AD190" s="68">
        <v>30.74</v>
      </c>
      <c r="AE190" s="75">
        <v>40.36</v>
      </c>
    </row>
    <row r="191" spans="1:31" s="78" customFormat="1" x14ac:dyDescent="0.2">
      <c r="A191" s="86">
        <f t="shared" si="2"/>
        <v>49888</v>
      </c>
      <c r="B191" s="67">
        <v>30.09</v>
      </c>
      <c r="C191" s="68">
        <v>35.19</v>
      </c>
      <c r="D191" s="68">
        <v>37.880000000000003</v>
      </c>
      <c r="E191" s="68">
        <v>30.78</v>
      </c>
      <c r="F191" s="87">
        <v>34.619999999999997</v>
      </c>
      <c r="G191" s="88">
        <v>30.67</v>
      </c>
      <c r="H191" s="68">
        <v>35.25</v>
      </c>
      <c r="I191" s="68">
        <v>37.79</v>
      </c>
      <c r="J191" s="68">
        <v>30.99</v>
      </c>
      <c r="K191" s="87">
        <v>34.67</v>
      </c>
      <c r="L191" s="88">
        <v>30.42</v>
      </c>
      <c r="M191" s="68">
        <v>35.36</v>
      </c>
      <c r="N191" s="68">
        <v>38.06</v>
      </c>
      <c r="O191" s="68">
        <v>30.73</v>
      </c>
      <c r="P191" s="87">
        <v>34.74</v>
      </c>
      <c r="Q191" s="88">
        <v>32.15</v>
      </c>
      <c r="R191" s="68">
        <v>37.729999999999997</v>
      </c>
      <c r="S191" s="68">
        <v>40.99</v>
      </c>
      <c r="T191" s="68">
        <v>32.71</v>
      </c>
      <c r="U191" s="87">
        <v>37.04</v>
      </c>
      <c r="V191" s="88">
        <v>32.47</v>
      </c>
      <c r="W191" s="68">
        <v>38.36</v>
      </c>
      <c r="X191" s="68">
        <v>41.81</v>
      </c>
      <c r="Y191" s="68">
        <v>33.07</v>
      </c>
      <c r="Z191" s="87">
        <v>37.630000000000003</v>
      </c>
      <c r="AA191" s="88">
        <v>31.09</v>
      </c>
      <c r="AB191" s="68">
        <v>37.26</v>
      </c>
      <c r="AC191" s="68">
        <v>40.83</v>
      </c>
      <c r="AD191" s="68">
        <v>31.67</v>
      </c>
      <c r="AE191" s="75">
        <v>36.5</v>
      </c>
    </row>
    <row r="192" spans="1:31" s="78" customFormat="1" x14ac:dyDescent="0.2">
      <c r="A192" s="86">
        <f t="shared" si="2"/>
        <v>49919</v>
      </c>
      <c r="B192" s="67">
        <v>28.75</v>
      </c>
      <c r="C192" s="68">
        <v>30.98</v>
      </c>
      <c r="D192" s="68">
        <v>32.26</v>
      </c>
      <c r="E192" s="68">
        <v>29.05</v>
      </c>
      <c r="F192" s="87">
        <v>30.62</v>
      </c>
      <c r="G192" s="88">
        <v>29.2</v>
      </c>
      <c r="H192" s="68">
        <v>31.46</v>
      </c>
      <c r="I192" s="68">
        <v>32.729999999999997</v>
      </c>
      <c r="J192" s="68">
        <v>29.36</v>
      </c>
      <c r="K192" s="87">
        <v>31.07</v>
      </c>
      <c r="L192" s="88">
        <v>29</v>
      </c>
      <c r="M192" s="68">
        <v>31.52</v>
      </c>
      <c r="N192" s="68">
        <v>32.92</v>
      </c>
      <c r="O192" s="68">
        <v>29.15</v>
      </c>
      <c r="P192" s="87">
        <v>31.09</v>
      </c>
      <c r="Q192" s="88">
        <v>29.96</v>
      </c>
      <c r="R192" s="68">
        <v>33.14</v>
      </c>
      <c r="S192" s="68">
        <v>35.19</v>
      </c>
      <c r="T192" s="68">
        <v>30.43</v>
      </c>
      <c r="U192" s="87">
        <v>32.590000000000003</v>
      </c>
      <c r="V192" s="88">
        <v>30.93</v>
      </c>
      <c r="W192" s="68">
        <v>34.22</v>
      </c>
      <c r="X192" s="68">
        <v>36.33</v>
      </c>
      <c r="Y192" s="68">
        <v>31.38</v>
      </c>
      <c r="Z192" s="87">
        <v>33.67</v>
      </c>
      <c r="AA192" s="88">
        <v>29.83</v>
      </c>
      <c r="AB192" s="68">
        <v>33.159999999999997</v>
      </c>
      <c r="AC192" s="68">
        <v>35.29</v>
      </c>
      <c r="AD192" s="68">
        <v>30.27</v>
      </c>
      <c r="AE192" s="75">
        <v>32.6</v>
      </c>
    </row>
    <row r="193" spans="1:31" s="78" customFormat="1" x14ac:dyDescent="0.2">
      <c r="A193" s="86">
        <f t="shared" si="2"/>
        <v>49949</v>
      </c>
      <c r="B193" s="67">
        <v>29.26</v>
      </c>
      <c r="C193" s="68">
        <v>30</v>
      </c>
      <c r="D193" s="68">
        <v>30.59</v>
      </c>
      <c r="E193" s="68">
        <v>29.46</v>
      </c>
      <c r="F193" s="87">
        <v>29.89</v>
      </c>
      <c r="G193" s="88">
        <v>27.45</v>
      </c>
      <c r="H193" s="68">
        <v>28.14</v>
      </c>
      <c r="I193" s="68">
        <v>28.9</v>
      </c>
      <c r="J193" s="68">
        <v>27.83</v>
      </c>
      <c r="K193" s="87">
        <v>28.02</v>
      </c>
      <c r="L193" s="88">
        <v>27.19</v>
      </c>
      <c r="M193" s="68">
        <v>28.07</v>
      </c>
      <c r="N193" s="68">
        <v>28.93</v>
      </c>
      <c r="O193" s="68">
        <v>27.57</v>
      </c>
      <c r="P193" s="87">
        <v>27.92</v>
      </c>
      <c r="Q193" s="88">
        <v>25.59</v>
      </c>
      <c r="R193" s="68">
        <v>29.76</v>
      </c>
      <c r="S193" s="68">
        <v>32.479999999999997</v>
      </c>
      <c r="T193" s="68">
        <v>25.89</v>
      </c>
      <c r="U193" s="87">
        <v>29.29</v>
      </c>
      <c r="V193" s="88">
        <v>25.59</v>
      </c>
      <c r="W193" s="68">
        <v>29.98</v>
      </c>
      <c r="X193" s="68">
        <v>32.82</v>
      </c>
      <c r="Y193" s="68">
        <v>25.89</v>
      </c>
      <c r="Z193" s="87">
        <v>29.49</v>
      </c>
      <c r="AA193" s="88">
        <v>24.54</v>
      </c>
      <c r="AB193" s="68">
        <v>28.67</v>
      </c>
      <c r="AC193" s="68">
        <v>31.37</v>
      </c>
      <c r="AD193" s="68">
        <v>24.84</v>
      </c>
      <c r="AE193" s="75">
        <v>28.21</v>
      </c>
    </row>
    <row r="194" spans="1:31" s="78" customFormat="1" x14ac:dyDescent="0.2">
      <c r="A194" s="86">
        <f t="shared" si="2"/>
        <v>49980</v>
      </c>
      <c r="B194" s="67">
        <v>32.880000000000003</v>
      </c>
      <c r="C194" s="68">
        <v>33.6</v>
      </c>
      <c r="D194" s="68">
        <v>34.130000000000003</v>
      </c>
      <c r="E194" s="68">
        <v>33.06</v>
      </c>
      <c r="F194" s="87">
        <v>33.479999999999997</v>
      </c>
      <c r="G194" s="88">
        <v>30.29</v>
      </c>
      <c r="H194" s="68">
        <v>31.27</v>
      </c>
      <c r="I194" s="68">
        <v>31.97</v>
      </c>
      <c r="J194" s="68">
        <v>30.66</v>
      </c>
      <c r="K194" s="87">
        <v>31.11</v>
      </c>
      <c r="L194" s="88">
        <v>30.15</v>
      </c>
      <c r="M194" s="68">
        <v>31.35</v>
      </c>
      <c r="N194" s="68">
        <v>32.200000000000003</v>
      </c>
      <c r="O194" s="68">
        <v>30.56</v>
      </c>
      <c r="P194" s="87">
        <v>31.16</v>
      </c>
      <c r="Q194" s="88">
        <v>29.84</v>
      </c>
      <c r="R194" s="68">
        <v>32.619999999999997</v>
      </c>
      <c r="S194" s="68">
        <v>34.1</v>
      </c>
      <c r="T194" s="68">
        <v>29.98</v>
      </c>
      <c r="U194" s="87">
        <v>32.270000000000003</v>
      </c>
      <c r="V194" s="88">
        <v>29.84</v>
      </c>
      <c r="W194" s="68">
        <v>32.93</v>
      </c>
      <c r="X194" s="68">
        <v>34.57</v>
      </c>
      <c r="Y194" s="68">
        <v>29.98</v>
      </c>
      <c r="Z194" s="87">
        <v>32.549999999999997</v>
      </c>
      <c r="AA194" s="88">
        <v>28.74</v>
      </c>
      <c r="AB194" s="68">
        <v>31.77</v>
      </c>
      <c r="AC194" s="68">
        <v>33.380000000000003</v>
      </c>
      <c r="AD194" s="68">
        <v>28.89</v>
      </c>
      <c r="AE194" s="75">
        <v>31.4</v>
      </c>
    </row>
    <row r="195" spans="1:31" s="78" customFormat="1" x14ac:dyDescent="0.2">
      <c r="A195" s="86">
        <f t="shared" si="2"/>
        <v>50010</v>
      </c>
      <c r="B195" s="67">
        <v>35.24</v>
      </c>
      <c r="C195" s="68">
        <v>36.07</v>
      </c>
      <c r="D195" s="68">
        <v>36.619999999999997</v>
      </c>
      <c r="E195" s="68">
        <v>35.450000000000003</v>
      </c>
      <c r="F195" s="87">
        <v>35.9</v>
      </c>
      <c r="G195" s="88">
        <v>32.14</v>
      </c>
      <c r="H195" s="68">
        <v>32.81</v>
      </c>
      <c r="I195" s="68">
        <v>33.35</v>
      </c>
      <c r="J195" s="68">
        <v>32.32</v>
      </c>
      <c r="K195" s="87">
        <v>32.69</v>
      </c>
      <c r="L195" s="88">
        <v>31.98</v>
      </c>
      <c r="M195" s="68">
        <v>32.92</v>
      </c>
      <c r="N195" s="68">
        <v>33.6</v>
      </c>
      <c r="O195" s="68">
        <v>32.19</v>
      </c>
      <c r="P195" s="87">
        <v>32.75</v>
      </c>
      <c r="Q195" s="88">
        <v>32.76</v>
      </c>
      <c r="R195" s="68">
        <v>34.43</v>
      </c>
      <c r="S195" s="68">
        <v>35.46</v>
      </c>
      <c r="T195" s="68">
        <v>32.81</v>
      </c>
      <c r="U195" s="87">
        <v>34.24</v>
      </c>
      <c r="V195" s="88">
        <v>32.82</v>
      </c>
      <c r="W195" s="68">
        <v>34.630000000000003</v>
      </c>
      <c r="X195" s="68">
        <v>35.74</v>
      </c>
      <c r="Y195" s="68">
        <v>32.869999999999997</v>
      </c>
      <c r="Z195" s="87">
        <v>34.409999999999997</v>
      </c>
      <c r="AA195" s="88">
        <v>31.69</v>
      </c>
      <c r="AB195" s="68">
        <v>33.49</v>
      </c>
      <c r="AC195" s="68">
        <v>34.590000000000003</v>
      </c>
      <c r="AD195" s="68">
        <v>31.74</v>
      </c>
      <c r="AE195" s="75">
        <v>33.270000000000003</v>
      </c>
    </row>
    <row r="196" spans="1:31" s="78" customFormat="1" x14ac:dyDescent="0.2">
      <c r="A196" s="82">
        <f t="shared" si="2"/>
        <v>50041</v>
      </c>
      <c r="B196" s="83">
        <v>38.64</v>
      </c>
      <c r="C196" s="77">
        <v>39.49</v>
      </c>
      <c r="D196" s="77">
        <v>40.24</v>
      </c>
      <c r="E196" s="77">
        <v>38.83</v>
      </c>
      <c r="F196" s="84">
        <v>39.340000000000003</v>
      </c>
      <c r="G196" s="85">
        <v>34.590000000000003</v>
      </c>
      <c r="H196" s="77">
        <v>35.29</v>
      </c>
      <c r="I196" s="77">
        <v>35.880000000000003</v>
      </c>
      <c r="J196" s="77">
        <v>34.9</v>
      </c>
      <c r="K196" s="84">
        <v>35.159999999999997</v>
      </c>
      <c r="L196" s="85">
        <v>34.4</v>
      </c>
      <c r="M196" s="77">
        <v>35.35</v>
      </c>
      <c r="N196" s="77">
        <v>36.11</v>
      </c>
      <c r="O196" s="77">
        <v>34.74</v>
      </c>
      <c r="P196" s="84">
        <v>35.19</v>
      </c>
      <c r="Q196" s="85">
        <v>34.200000000000003</v>
      </c>
      <c r="R196" s="77">
        <v>35.69</v>
      </c>
      <c r="S196" s="77">
        <v>36.75</v>
      </c>
      <c r="T196" s="77">
        <v>34.54</v>
      </c>
      <c r="U196" s="84">
        <v>35.479999999999997</v>
      </c>
      <c r="V196" s="85">
        <v>34.200000000000003</v>
      </c>
      <c r="W196" s="77">
        <v>35.75</v>
      </c>
      <c r="X196" s="77">
        <v>36.840000000000003</v>
      </c>
      <c r="Y196" s="77">
        <v>34.54</v>
      </c>
      <c r="Z196" s="84">
        <v>35.53</v>
      </c>
      <c r="AA196" s="85">
        <v>33.049999999999997</v>
      </c>
      <c r="AB196" s="77">
        <v>34.57</v>
      </c>
      <c r="AC196" s="77">
        <v>35.659999999999997</v>
      </c>
      <c r="AD196" s="77">
        <v>33.380000000000003</v>
      </c>
      <c r="AE196" s="118">
        <v>34.36</v>
      </c>
    </row>
    <row r="197" spans="1:31" s="78" customFormat="1" x14ac:dyDescent="0.2">
      <c r="A197" s="82">
        <f t="shared" si="2"/>
        <v>50072</v>
      </c>
      <c r="B197" s="83">
        <v>37.07</v>
      </c>
      <c r="C197" s="77">
        <v>37.700000000000003</v>
      </c>
      <c r="D197" s="77">
        <v>38.11</v>
      </c>
      <c r="E197" s="77">
        <v>36.9</v>
      </c>
      <c r="F197" s="84">
        <v>37.6</v>
      </c>
      <c r="G197" s="85">
        <v>33.5</v>
      </c>
      <c r="H197" s="77">
        <v>33.94</v>
      </c>
      <c r="I197" s="77">
        <v>34.26</v>
      </c>
      <c r="J197" s="77">
        <v>33.61</v>
      </c>
      <c r="K197" s="84">
        <v>33.869999999999997</v>
      </c>
      <c r="L197" s="85">
        <v>33.33</v>
      </c>
      <c r="M197" s="77">
        <v>33.950000000000003</v>
      </c>
      <c r="N197" s="77">
        <v>34.409999999999997</v>
      </c>
      <c r="O197" s="77">
        <v>33.479999999999997</v>
      </c>
      <c r="P197" s="84">
        <v>33.86</v>
      </c>
      <c r="Q197" s="85">
        <v>31.7</v>
      </c>
      <c r="R197" s="77">
        <v>33.29</v>
      </c>
      <c r="S197" s="77">
        <v>34.33</v>
      </c>
      <c r="T197" s="77">
        <v>32.39</v>
      </c>
      <c r="U197" s="84">
        <v>32.82</v>
      </c>
      <c r="V197" s="85">
        <v>31.7</v>
      </c>
      <c r="W197" s="77">
        <v>33.29</v>
      </c>
      <c r="X197" s="77">
        <v>34.33</v>
      </c>
      <c r="Y197" s="77">
        <v>32.39</v>
      </c>
      <c r="Z197" s="84">
        <v>32.82</v>
      </c>
      <c r="AA197" s="85">
        <v>30.58</v>
      </c>
      <c r="AB197" s="77">
        <v>32.15</v>
      </c>
      <c r="AC197" s="77">
        <v>33.18</v>
      </c>
      <c r="AD197" s="77">
        <v>31.25</v>
      </c>
      <c r="AE197" s="118">
        <v>31.68</v>
      </c>
    </row>
    <row r="198" spans="1:31" s="78" customFormat="1" x14ac:dyDescent="0.2">
      <c r="A198" s="82">
        <f t="shared" ref="A198:A261" si="3">EDATE(A197,1)</f>
        <v>50100</v>
      </c>
      <c r="B198" s="83">
        <v>33.29</v>
      </c>
      <c r="C198" s="77">
        <v>33.94</v>
      </c>
      <c r="D198" s="77">
        <v>34.43</v>
      </c>
      <c r="E198" s="77">
        <v>33.43</v>
      </c>
      <c r="F198" s="84">
        <v>33.82</v>
      </c>
      <c r="G198" s="85">
        <v>30.21</v>
      </c>
      <c r="H198" s="77">
        <v>30.38</v>
      </c>
      <c r="I198" s="77">
        <v>30.57</v>
      </c>
      <c r="J198" s="77">
        <v>30.36</v>
      </c>
      <c r="K198" s="84">
        <v>30.33</v>
      </c>
      <c r="L198" s="85">
        <v>29.91</v>
      </c>
      <c r="M198" s="77">
        <v>30.3</v>
      </c>
      <c r="N198" s="77">
        <v>30.61</v>
      </c>
      <c r="O198" s="77">
        <v>30.06</v>
      </c>
      <c r="P198" s="84">
        <v>30.22</v>
      </c>
      <c r="Q198" s="85">
        <v>28.55</v>
      </c>
      <c r="R198" s="77">
        <v>31.73</v>
      </c>
      <c r="S198" s="77">
        <v>33.44</v>
      </c>
      <c r="T198" s="77">
        <v>28.85</v>
      </c>
      <c r="U198" s="84">
        <v>31.16</v>
      </c>
      <c r="V198" s="85">
        <v>28.55</v>
      </c>
      <c r="W198" s="77">
        <v>31.75</v>
      </c>
      <c r="X198" s="77">
        <v>33.47</v>
      </c>
      <c r="Y198" s="77">
        <v>28.85</v>
      </c>
      <c r="Z198" s="84">
        <v>31.18</v>
      </c>
      <c r="AA198" s="85">
        <v>27.45</v>
      </c>
      <c r="AB198" s="77">
        <v>30.6</v>
      </c>
      <c r="AC198" s="77">
        <v>32.299999999999997</v>
      </c>
      <c r="AD198" s="77">
        <v>27.75</v>
      </c>
      <c r="AE198" s="118">
        <v>30.04</v>
      </c>
    </row>
    <row r="199" spans="1:31" s="78" customFormat="1" x14ac:dyDescent="0.2">
      <c r="A199" s="82">
        <f t="shared" si="3"/>
        <v>50131</v>
      </c>
      <c r="B199" s="83">
        <v>30.68</v>
      </c>
      <c r="C199" s="77">
        <v>31.31</v>
      </c>
      <c r="D199" s="77">
        <v>31.75</v>
      </c>
      <c r="E199" s="77">
        <v>30.78</v>
      </c>
      <c r="F199" s="84">
        <v>31.21</v>
      </c>
      <c r="G199" s="85">
        <v>28.82</v>
      </c>
      <c r="H199" s="77">
        <v>28.91</v>
      </c>
      <c r="I199" s="77">
        <v>29.15</v>
      </c>
      <c r="J199" s="77">
        <v>29.01</v>
      </c>
      <c r="K199" s="84">
        <v>28.88</v>
      </c>
      <c r="L199" s="85">
        <v>28.59</v>
      </c>
      <c r="M199" s="77">
        <v>28.76</v>
      </c>
      <c r="N199" s="77">
        <v>29.05</v>
      </c>
      <c r="O199" s="77">
        <v>28.79</v>
      </c>
      <c r="P199" s="84">
        <v>28.72</v>
      </c>
      <c r="Q199" s="85">
        <v>25.22</v>
      </c>
      <c r="R199" s="77">
        <v>29.08</v>
      </c>
      <c r="S199" s="77">
        <v>31.04</v>
      </c>
      <c r="T199" s="77">
        <v>25.41</v>
      </c>
      <c r="U199" s="84">
        <v>28.43</v>
      </c>
      <c r="V199" s="85">
        <v>25.23</v>
      </c>
      <c r="W199" s="77">
        <v>29.28</v>
      </c>
      <c r="X199" s="77">
        <v>31.34</v>
      </c>
      <c r="Y199" s="77">
        <v>25.42</v>
      </c>
      <c r="Z199" s="84">
        <v>28.6</v>
      </c>
      <c r="AA199" s="85">
        <v>24.16</v>
      </c>
      <c r="AB199" s="77">
        <v>27.98</v>
      </c>
      <c r="AC199" s="77">
        <v>29.92</v>
      </c>
      <c r="AD199" s="77">
        <v>24.35</v>
      </c>
      <c r="AE199" s="118">
        <v>27.33</v>
      </c>
    </row>
    <row r="200" spans="1:31" s="78" customFormat="1" x14ac:dyDescent="0.2">
      <c r="A200" s="82">
        <f t="shared" si="3"/>
        <v>50161</v>
      </c>
      <c r="B200" s="83">
        <v>30.06</v>
      </c>
      <c r="C200" s="77">
        <v>31.82</v>
      </c>
      <c r="D200" s="77">
        <v>32.799999999999997</v>
      </c>
      <c r="E200" s="77">
        <v>30.3</v>
      </c>
      <c r="F200" s="84">
        <v>31.62</v>
      </c>
      <c r="G200" s="85">
        <v>29.68</v>
      </c>
      <c r="H200" s="77">
        <v>31.16</v>
      </c>
      <c r="I200" s="77">
        <v>32.03</v>
      </c>
      <c r="J200" s="77">
        <v>29.84</v>
      </c>
      <c r="K200" s="84">
        <v>30.98</v>
      </c>
      <c r="L200" s="85">
        <v>29.56</v>
      </c>
      <c r="M200" s="77">
        <v>31.29</v>
      </c>
      <c r="N200" s="77">
        <v>32.270000000000003</v>
      </c>
      <c r="O200" s="77">
        <v>29.7</v>
      </c>
      <c r="P200" s="84">
        <v>31.07</v>
      </c>
      <c r="Q200" s="85">
        <v>29.38</v>
      </c>
      <c r="R200" s="77">
        <v>32.72</v>
      </c>
      <c r="S200" s="77">
        <v>34.520000000000003</v>
      </c>
      <c r="T200" s="77">
        <v>29.46</v>
      </c>
      <c r="U200" s="84">
        <v>32.340000000000003</v>
      </c>
      <c r="V200" s="85">
        <v>29.54</v>
      </c>
      <c r="W200" s="77">
        <v>33.15</v>
      </c>
      <c r="X200" s="77">
        <v>35.130000000000003</v>
      </c>
      <c r="Y200" s="77">
        <v>29.65</v>
      </c>
      <c r="Z200" s="84">
        <v>32.75</v>
      </c>
      <c r="AA200" s="85">
        <v>28.33</v>
      </c>
      <c r="AB200" s="77">
        <v>31.94</v>
      </c>
      <c r="AC200" s="77">
        <v>33.89</v>
      </c>
      <c r="AD200" s="77">
        <v>28.43</v>
      </c>
      <c r="AE200" s="118">
        <v>31.52</v>
      </c>
    </row>
    <row r="201" spans="1:31" s="78" customFormat="1" x14ac:dyDescent="0.2">
      <c r="A201" s="82">
        <f t="shared" si="3"/>
        <v>50192</v>
      </c>
      <c r="B201" s="83">
        <v>30.39</v>
      </c>
      <c r="C201" s="77">
        <v>34.32</v>
      </c>
      <c r="D201" s="77">
        <v>36.369999999999997</v>
      </c>
      <c r="E201" s="77">
        <v>30.9</v>
      </c>
      <c r="F201" s="84">
        <v>33.71</v>
      </c>
      <c r="G201" s="85">
        <v>29.92</v>
      </c>
      <c r="H201" s="77">
        <v>33.17</v>
      </c>
      <c r="I201" s="77">
        <v>34.909999999999997</v>
      </c>
      <c r="J201" s="77">
        <v>30.13</v>
      </c>
      <c r="K201" s="84">
        <v>32.57</v>
      </c>
      <c r="L201" s="85">
        <v>30.22</v>
      </c>
      <c r="M201" s="77">
        <v>33.61</v>
      </c>
      <c r="N201" s="77">
        <v>35.42</v>
      </c>
      <c r="O201" s="77">
        <v>30.43</v>
      </c>
      <c r="P201" s="84">
        <v>32.979999999999997</v>
      </c>
      <c r="Q201" s="85">
        <v>31.32</v>
      </c>
      <c r="R201" s="77">
        <v>36.82</v>
      </c>
      <c r="S201" s="77">
        <v>39.65</v>
      </c>
      <c r="T201" s="77">
        <v>31.45</v>
      </c>
      <c r="U201" s="84">
        <v>35.880000000000003</v>
      </c>
      <c r="V201" s="85">
        <v>31.33</v>
      </c>
      <c r="W201" s="77">
        <v>37.06</v>
      </c>
      <c r="X201" s="77">
        <v>40</v>
      </c>
      <c r="Y201" s="77">
        <v>31.46</v>
      </c>
      <c r="Z201" s="84">
        <v>36.08</v>
      </c>
      <c r="AA201" s="85">
        <v>30.19</v>
      </c>
      <c r="AB201" s="77">
        <v>35.869999999999997</v>
      </c>
      <c r="AC201" s="77">
        <v>38.79</v>
      </c>
      <c r="AD201" s="77">
        <v>30.32</v>
      </c>
      <c r="AE201" s="118">
        <v>34.9</v>
      </c>
    </row>
    <row r="202" spans="1:31" s="78" customFormat="1" x14ac:dyDescent="0.2">
      <c r="A202" s="82">
        <f t="shared" si="3"/>
        <v>50222</v>
      </c>
      <c r="B202" s="83">
        <v>32.57</v>
      </c>
      <c r="C202" s="77">
        <v>40.130000000000003</v>
      </c>
      <c r="D202" s="77">
        <v>44.08</v>
      </c>
      <c r="E202" s="77">
        <v>34.1</v>
      </c>
      <c r="F202" s="84">
        <v>39.14</v>
      </c>
      <c r="G202" s="85">
        <v>33.630000000000003</v>
      </c>
      <c r="H202" s="77">
        <v>40.630000000000003</v>
      </c>
      <c r="I202" s="77">
        <v>44.47</v>
      </c>
      <c r="J202" s="77">
        <v>33.979999999999997</v>
      </c>
      <c r="K202" s="84">
        <v>39.54</v>
      </c>
      <c r="L202" s="85">
        <v>33.97</v>
      </c>
      <c r="M202" s="77">
        <v>41</v>
      </c>
      <c r="N202" s="77">
        <v>44.86</v>
      </c>
      <c r="O202" s="77">
        <v>34.32</v>
      </c>
      <c r="P202" s="84">
        <v>39.9</v>
      </c>
      <c r="Q202" s="85">
        <v>34.01</v>
      </c>
      <c r="R202" s="77">
        <v>42.2</v>
      </c>
      <c r="S202" s="77">
        <v>46.87</v>
      </c>
      <c r="T202" s="77">
        <v>34.450000000000003</v>
      </c>
      <c r="U202" s="84">
        <v>41</v>
      </c>
      <c r="V202" s="85">
        <v>34.11</v>
      </c>
      <c r="W202" s="77">
        <v>42.62</v>
      </c>
      <c r="X202" s="77">
        <v>47.46</v>
      </c>
      <c r="Y202" s="77">
        <v>34.56</v>
      </c>
      <c r="Z202" s="84">
        <v>41.37</v>
      </c>
      <c r="AA202" s="85">
        <v>32.93</v>
      </c>
      <c r="AB202" s="77">
        <v>42.09</v>
      </c>
      <c r="AC202" s="77">
        <v>47.26</v>
      </c>
      <c r="AD202" s="77">
        <v>33.380000000000003</v>
      </c>
      <c r="AE202" s="118">
        <v>40.74</v>
      </c>
    </row>
    <row r="203" spans="1:31" s="78" customFormat="1" x14ac:dyDescent="0.2">
      <c r="A203" s="82">
        <f t="shared" si="3"/>
        <v>50253</v>
      </c>
      <c r="B203" s="83">
        <v>31.33</v>
      </c>
      <c r="C203" s="77">
        <v>36.729999999999997</v>
      </c>
      <c r="D203" s="77">
        <v>39.56</v>
      </c>
      <c r="E203" s="77">
        <v>32.11</v>
      </c>
      <c r="F203" s="84">
        <v>36.020000000000003</v>
      </c>
      <c r="G203" s="85">
        <v>31.82</v>
      </c>
      <c r="H203" s="77">
        <v>36.86</v>
      </c>
      <c r="I203" s="77">
        <v>39.630000000000003</v>
      </c>
      <c r="J203" s="77">
        <v>32.28</v>
      </c>
      <c r="K203" s="84">
        <v>36.1</v>
      </c>
      <c r="L203" s="85">
        <v>31.8</v>
      </c>
      <c r="M203" s="77">
        <v>37.090000000000003</v>
      </c>
      <c r="N203" s="77">
        <v>39.950000000000003</v>
      </c>
      <c r="O203" s="77">
        <v>32.24</v>
      </c>
      <c r="P203" s="84">
        <v>36.29</v>
      </c>
      <c r="Q203" s="85">
        <v>32.869999999999997</v>
      </c>
      <c r="R203" s="77">
        <v>38.299999999999997</v>
      </c>
      <c r="S203" s="77">
        <v>41.35</v>
      </c>
      <c r="T203" s="77">
        <v>33.47</v>
      </c>
      <c r="U203" s="84">
        <v>37.479999999999997</v>
      </c>
      <c r="V203" s="85">
        <v>33.24</v>
      </c>
      <c r="W203" s="77">
        <v>38.94</v>
      </c>
      <c r="X203" s="77">
        <v>42.14</v>
      </c>
      <c r="Y203" s="77">
        <v>33.85</v>
      </c>
      <c r="Z203" s="84">
        <v>38.08</v>
      </c>
      <c r="AA203" s="85">
        <v>31.84</v>
      </c>
      <c r="AB203" s="77">
        <v>37.83</v>
      </c>
      <c r="AC203" s="77">
        <v>41.18</v>
      </c>
      <c r="AD203" s="77">
        <v>32.44</v>
      </c>
      <c r="AE203" s="118">
        <v>36.93</v>
      </c>
    </row>
    <row r="204" spans="1:31" s="78" customFormat="1" x14ac:dyDescent="0.2">
      <c r="A204" s="82">
        <f t="shared" si="3"/>
        <v>50284</v>
      </c>
      <c r="B204" s="83">
        <v>29.94</v>
      </c>
      <c r="C204" s="77">
        <v>32.299999999999997</v>
      </c>
      <c r="D204" s="77">
        <v>33.64</v>
      </c>
      <c r="E204" s="77">
        <v>30.21</v>
      </c>
      <c r="F204" s="84">
        <v>31.97</v>
      </c>
      <c r="G204" s="85">
        <v>30.2</v>
      </c>
      <c r="H204" s="77">
        <v>32.68</v>
      </c>
      <c r="I204" s="77">
        <v>34.07</v>
      </c>
      <c r="J204" s="77">
        <v>30.35</v>
      </c>
      <c r="K204" s="84">
        <v>32.31</v>
      </c>
      <c r="L204" s="85">
        <v>30.16</v>
      </c>
      <c r="M204" s="77">
        <v>32.86</v>
      </c>
      <c r="N204" s="77">
        <v>34.33</v>
      </c>
      <c r="O204" s="77">
        <v>30.29</v>
      </c>
      <c r="P204" s="84">
        <v>32.47</v>
      </c>
      <c r="Q204" s="85">
        <v>30.76</v>
      </c>
      <c r="R204" s="77">
        <v>33.880000000000003</v>
      </c>
      <c r="S204" s="77">
        <v>35.729999999999997</v>
      </c>
      <c r="T204" s="77">
        <v>31.03</v>
      </c>
      <c r="U204" s="84">
        <v>33.43</v>
      </c>
      <c r="V204" s="85">
        <v>31.84</v>
      </c>
      <c r="W204" s="77">
        <v>35.04</v>
      </c>
      <c r="X204" s="77">
        <v>36.909999999999997</v>
      </c>
      <c r="Y204" s="77">
        <v>32.1</v>
      </c>
      <c r="Z204" s="84">
        <v>34.57</v>
      </c>
      <c r="AA204" s="85">
        <v>30.71</v>
      </c>
      <c r="AB204" s="77">
        <v>34</v>
      </c>
      <c r="AC204" s="77">
        <v>35.909999999999997</v>
      </c>
      <c r="AD204" s="77">
        <v>30.96</v>
      </c>
      <c r="AE204" s="118">
        <v>33.520000000000003</v>
      </c>
    </row>
    <row r="205" spans="1:31" s="78" customFormat="1" x14ac:dyDescent="0.2">
      <c r="A205" s="82">
        <f t="shared" si="3"/>
        <v>50314</v>
      </c>
      <c r="B205" s="83">
        <v>30.22</v>
      </c>
      <c r="C205" s="77">
        <v>30.98</v>
      </c>
      <c r="D205" s="77">
        <v>31.56</v>
      </c>
      <c r="E205" s="77">
        <v>30.42</v>
      </c>
      <c r="F205" s="84">
        <v>30.88</v>
      </c>
      <c r="G205" s="85">
        <v>28.43</v>
      </c>
      <c r="H205" s="77">
        <v>29.06</v>
      </c>
      <c r="I205" s="77">
        <v>29.72</v>
      </c>
      <c r="J205" s="77">
        <v>28.81</v>
      </c>
      <c r="K205" s="84">
        <v>28.96</v>
      </c>
      <c r="L205" s="85">
        <v>28.41</v>
      </c>
      <c r="M205" s="77">
        <v>29.18</v>
      </c>
      <c r="N205" s="77">
        <v>29.89</v>
      </c>
      <c r="O205" s="77">
        <v>28.75</v>
      </c>
      <c r="P205" s="84">
        <v>29.07</v>
      </c>
      <c r="Q205" s="85">
        <v>27.84</v>
      </c>
      <c r="R205" s="77">
        <v>31.01</v>
      </c>
      <c r="S205" s="77">
        <v>33.29</v>
      </c>
      <c r="T205" s="77">
        <v>28.47</v>
      </c>
      <c r="U205" s="84">
        <v>30.62</v>
      </c>
      <c r="V205" s="85">
        <v>27.84</v>
      </c>
      <c r="W205" s="77">
        <v>31.17</v>
      </c>
      <c r="X205" s="77">
        <v>33.53</v>
      </c>
      <c r="Y205" s="77">
        <v>28.47</v>
      </c>
      <c r="Z205" s="84">
        <v>30.76</v>
      </c>
      <c r="AA205" s="85">
        <v>26.75</v>
      </c>
      <c r="AB205" s="77">
        <v>29.88</v>
      </c>
      <c r="AC205" s="77">
        <v>32.14</v>
      </c>
      <c r="AD205" s="77">
        <v>27.37</v>
      </c>
      <c r="AE205" s="118">
        <v>29.5</v>
      </c>
    </row>
    <row r="206" spans="1:31" s="78" customFormat="1" x14ac:dyDescent="0.2">
      <c r="A206" s="82">
        <f t="shared" si="3"/>
        <v>50345</v>
      </c>
      <c r="B206" s="83">
        <v>34.26</v>
      </c>
      <c r="C206" s="77">
        <v>34.93</v>
      </c>
      <c r="D206" s="77">
        <v>35.42</v>
      </c>
      <c r="E206" s="77">
        <v>34.4</v>
      </c>
      <c r="F206" s="84">
        <v>34.799999999999997</v>
      </c>
      <c r="G206" s="85">
        <v>31.77</v>
      </c>
      <c r="H206" s="77">
        <v>32.71</v>
      </c>
      <c r="I206" s="77">
        <v>33.36</v>
      </c>
      <c r="J206" s="77">
        <v>32.06</v>
      </c>
      <c r="K206" s="84">
        <v>32.53</v>
      </c>
      <c r="L206" s="85">
        <v>31.97</v>
      </c>
      <c r="M206" s="77">
        <v>32.979999999999997</v>
      </c>
      <c r="N206" s="77">
        <v>33.69</v>
      </c>
      <c r="O206" s="77">
        <v>32.31</v>
      </c>
      <c r="P206" s="84">
        <v>32.770000000000003</v>
      </c>
      <c r="Q206" s="85">
        <v>31.38</v>
      </c>
      <c r="R206" s="77">
        <v>33.85</v>
      </c>
      <c r="S206" s="77">
        <v>35.11</v>
      </c>
      <c r="T206" s="77">
        <v>31.52</v>
      </c>
      <c r="U206" s="84">
        <v>33.42</v>
      </c>
      <c r="V206" s="85">
        <v>31.38</v>
      </c>
      <c r="W206" s="77">
        <v>34.17</v>
      </c>
      <c r="X206" s="77">
        <v>35.6</v>
      </c>
      <c r="Y206" s="77">
        <v>31.52</v>
      </c>
      <c r="Z206" s="84">
        <v>33.700000000000003</v>
      </c>
      <c r="AA206" s="85">
        <v>30.25</v>
      </c>
      <c r="AB206" s="77">
        <v>32.94</v>
      </c>
      <c r="AC206" s="77">
        <v>34.32</v>
      </c>
      <c r="AD206" s="77">
        <v>30.39</v>
      </c>
      <c r="AE206" s="118">
        <v>32.49</v>
      </c>
    </row>
    <row r="207" spans="1:31" s="78" customFormat="1" ht="13.5" thickBot="1" x14ac:dyDescent="0.25">
      <c r="A207" s="89">
        <f t="shared" si="3"/>
        <v>50375</v>
      </c>
      <c r="B207" s="83">
        <v>36.89</v>
      </c>
      <c r="C207" s="77">
        <v>37.71</v>
      </c>
      <c r="D207" s="77">
        <v>38.29</v>
      </c>
      <c r="E207" s="77">
        <v>37.14</v>
      </c>
      <c r="F207" s="84">
        <v>37.549999999999997</v>
      </c>
      <c r="G207" s="85">
        <v>33.549999999999997</v>
      </c>
      <c r="H207" s="77">
        <v>34.270000000000003</v>
      </c>
      <c r="I207" s="77">
        <v>34.799999999999997</v>
      </c>
      <c r="J207" s="77">
        <v>33.72</v>
      </c>
      <c r="K207" s="84">
        <v>34.15</v>
      </c>
      <c r="L207" s="85">
        <v>33.729999999999997</v>
      </c>
      <c r="M207" s="77">
        <v>34.520000000000003</v>
      </c>
      <c r="N207" s="77">
        <v>35.15</v>
      </c>
      <c r="O207" s="77">
        <v>33.950000000000003</v>
      </c>
      <c r="P207" s="84">
        <v>34.39</v>
      </c>
      <c r="Q207" s="85">
        <v>34.56</v>
      </c>
      <c r="R207" s="77">
        <v>35.56</v>
      </c>
      <c r="S207" s="77">
        <v>36.24</v>
      </c>
      <c r="T207" s="77">
        <v>34.54</v>
      </c>
      <c r="U207" s="84">
        <v>35.53</v>
      </c>
      <c r="V207" s="85">
        <v>34.619999999999997</v>
      </c>
      <c r="W207" s="77">
        <v>35.78</v>
      </c>
      <c r="X207" s="77">
        <v>36.549999999999997</v>
      </c>
      <c r="Y207" s="77">
        <v>34.6</v>
      </c>
      <c r="Z207" s="84">
        <v>35.74</v>
      </c>
      <c r="AA207" s="85">
        <v>33.46</v>
      </c>
      <c r="AB207" s="77">
        <v>34.619999999999997</v>
      </c>
      <c r="AC207" s="77">
        <v>35.39</v>
      </c>
      <c r="AD207" s="77">
        <v>33.44</v>
      </c>
      <c r="AE207" s="118">
        <v>34.58</v>
      </c>
    </row>
    <row r="208" spans="1:31" s="78" customFormat="1" x14ac:dyDescent="0.2">
      <c r="A208" s="86">
        <f t="shared" si="3"/>
        <v>50406</v>
      </c>
      <c r="B208" s="67">
        <v>40.270000000000003</v>
      </c>
      <c r="C208" s="68">
        <v>41.6</v>
      </c>
      <c r="D208" s="68">
        <v>42.6</v>
      </c>
      <c r="E208" s="68">
        <v>40.61</v>
      </c>
      <c r="F208" s="87">
        <v>41.4</v>
      </c>
      <c r="G208" s="88">
        <v>36.64</v>
      </c>
      <c r="H208" s="68">
        <v>37.39</v>
      </c>
      <c r="I208" s="68">
        <v>38.03</v>
      </c>
      <c r="J208" s="68">
        <v>37.020000000000003</v>
      </c>
      <c r="K208" s="87">
        <v>37.26</v>
      </c>
      <c r="L208" s="88">
        <v>36.96</v>
      </c>
      <c r="M208" s="68">
        <v>37.729999999999997</v>
      </c>
      <c r="N208" s="68">
        <v>38.409999999999997</v>
      </c>
      <c r="O208" s="68">
        <v>37.39</v>
      </c>
      <c r="P208" s="87">
        <v>37.6</v>
      </c>
      <c r="Q208" s="88">
        <v>36.01</v>
      </c>
      <c r="R208" s="68">
        <v>37.1</v>
      </c>
      <c r="S208" s="68">
        <v>38</v>
      </c>
      <c r="T208" s="68">
        <v>36.47</v>
      </c>
      <c r="U208" s="87">
        <v>36.950000000000003</v>
      </c>
      <c r="V208" s="88">
        <v>36.020000000000003</v>
      </c>
      <c r="W208" s="68">
        <v>37.19</v>
      </c>
      <c r="X208" s="68">
        <v>38.119999999999997</v>
      </c>
      <c r="Y208" s="68">
        <v>36.479999999999997</v>
      </c>
      <c r="Z208" s="87">
        <v>37.020000000000003</v>
      </c>
      <c r="AA208" s="88">
        <v>34.83</v>
      </c>
      <c r="AB208" s="68">
        <v>35.979999999999997</v>
      </c>
      <c r="AC208" s="68">
        <v>36.909999999999997</v>
      </c>
      <c r="AD208" s="68">
        <v>35.29</v>
      </c>
      <c r="AE208" s="75">
        <v>35.82</v>
      </c>
    </row>
    <row r="209" spans="1:31" s="78" customFormat="1" x14ac:dyDescent="0.2">
      <c r="A209" s="86">
        <f t="shared" si="3"/>
        <v>50437</v>
      </c>
      <c r="B209" s="67">
        <v>38.409999999999997</v>
      </c>
      <c r="C209" s="68">
        <v>39.08</v>
      </c>
      <c r="D209" s="68">
        <v>39.53</v>
      </c>
      <c r="E209" s="68">
        <v>38.22</v>
      </c>
      <c r="F209" s="87">
        <v>38.979999999999997</v>
      </c>
      <c r="G209" s="88">
        <v>34.770000000000003</v>
      </c>
      <c r="H209" s="68">
        <v>35.03</v>
      </c>
      <c r="I209" s="68">
        <v>35.33</v>
      </c>
      <c r="J209" s="68">
        <v>34.909999999999997</v>
      </c>
      <c r="K209" s="87">
        <v>35</v>
      </c>
      <c r="L209" s="88">
        <v>35.08</v>
      </c>
      <c r="M209" s="68">
        <v>35.369999999999997</v>
      </c>
      <c r="N209" s="68">
        <v>35.68</v>
      </c>
      <c r="O209" s="68">
        <v>35.25</v>
      </c>
      <c r="P209" s="87">
        <v>35.33</v>
      </c>
      <c r="Q209" s="88">
        <v>33.64</v>
      </c>
      <c r="R209" s="68">
        <v>34.96</v>
      </c>
      <c r="S209" s="68">
        <v>36.090000000000003</v>
      </c>
      <c r="T209" s="68">
        <v>34.65</v>
      </c>
      <c r="U209" s="87">
        <v>34.46</v>
      </c>
      <c r="V209" s="88">
        <v>33.659999999999997</v>
      </c>
      <c r="W209" s="68">
        <v>35</v>
      </c>
      <c r="X209" s="68">
        <v>36.15</v>
      </c>
      <c r="Y209" s="68">
        <v>34.69</v>
      </c>
      <c r="Z209" s="87">
        <v>34.5</v>
      </c>
      <c r="AA209" s="88">
        <v>32.47</v>
      </c>
      <c r="AB209" s="68">
        <v>33.78</v>
      </c>
      <c r="AC209" s="68">
        <v>34.9</v>
      </c>
      <c r="AD209" s="68">
        <v>33.47</v>
      </c>
      <c r="AE209" s="75">
        <v>33.29</v>
      </c>
    </row>
    <row r="210" spans="1:31" s="78" customFormat="1" x14ac:dyDescent="0.2">
      <c r="A210" s="86">
        <f t="shared" si="3"/>
        <v>50465</v>
      </c>
      <c r="B210" s="67">
        <v>34.5</v>
      </c>
      <c r="C210" s="68">
        <v>34.97</v>
      </c>
      <c r="D210" s="68">
        <v>35.450000000000003</v>
      </c>
      <c r="E210" s="68">
        <v>34.64</v>
      </c>
      <c r="F210" s="87">
        <v>34.89</v>
      </c>
      <c r="G210" s="88">
        <v>31.17</v>
      </c>
      <c r="H210" s="68">
        <v>31.13</v>
      </c>
      <c r="I210" s="68">
        <v>31.3</v>
      </c>
      <c r="J210" s="68">
        <v>31.38</v>
      </c>
      <c r="K210" s="87">
        <v>31.11</v>
      </c>
      <c r="L210" s="88">
        <v>31.1</v>
      </c>
      <c r="M210" s="68">
        <v>31.26</v>
      </c>
      <c r="N210" s="68">
        <v>31.6</v>
      </c>
      <c r="O210" s="68">
        <v>31.37</v>
      </c>
      <c r="P210" s="87">
        <v>31.21</v>
      </c>
      <c r="Q210" s="88">
        <v>30.78</v>
      </c>
      <c r="R210" s="68">
        <v>32.729999999999997</v>
      </c>
      <c r="S210" s="68">
        <v>33.96</v>
      </c>
      <c r="T210" s="68">
        <v>30.85</v>
      </c>
      <c r="U210" s="87">
        <v>32.5</v>
      </c>
      <c r="V210" s="88">
        <v>30.79</v>
      </c>
      <c r="W210" s="68">
        <v>32.85</v>
      </c>
      <c r="X210" s="68">
        <v>34.119999999999997</v>
      </c>
      <c r="Y210" s="68">
        <v>30.85</v>
      </c>
      <c r="Z210" s="87">
        <v>32.6</v>
      </c>
      <c r="AA210" s="88">
        <v>29.64</v>
      </c>
      <c r="AB210" s="68">
        <v>31.58</v>
      </c>
      <c r="AC210" s="68">
        <v>32.79</v>
      </c>
      <c r="AD210" s="68">
        <v>29.71</v>
      </c>
      <c r="AE210" s="75">
        <v>31.35</v>
      </c>
    </row>
    <row r="211" spans="1:31" s="78" customFormat="1" x14ac:dyDescent="0.2">
      <c r="A211" s="86">
        <f t="shared" si="3"/>
        <v>50496</v>
      </c>
      <c r="B211" s="67">
        <v>31.77</v>
      </c>
      <c r="C211" s="68">
        <v>32.409999999999997</v>
      </c>
      <c r="D211" s="68">
        <v>32.869999999999997</v>
      </c>
      <c r="E211" s="68">
        <v>31.88</v>
      </c>
      <c r="F211" s="87">
        <v>32.299999999999997</v>
      </c>
      <c r="G211" s="88">
        <v>30.13</v>
      </c>
      <c r="H211" s="68">
        <v>30.14</v>
      </c>
      <c r="I211" s="68">
        <v>30.37</v>
      </c>
      <c r="J211" s="68">
        <v>30.32</v>
      </c>
      <c r="K211" s="87">
        <v>30.14</v>
      </c>
      <c r="L211" s="88">
        <v>30.23</v>
      </c>
      <c r="M211" s="68">
        <v>30.28</v>
      </c>
      <c r="N211" s="68">
        <v>30.54</v>
      </c>
      <c r="O211" s="68">
        <v>30.46</v>
      </c>
      <c r="P211" s="87">
        <v>30.27</v>
      </c>
      <c r="Q211" s="88">
        <v>27.87</v>
      </c>
      <c r="R211" s="68">
        <v>30.29</v>
      </c>
      <c r="S211" s="68">
        <v>31.97</v>
      </c>
      <c r="T211" s="68">
        <v>28.27</v>
      </c>
      <c r="U211" s="87">
        <v>29.94</v>
      </c>
      <c r="V211" s="88">
        <v>27.89</v>
      </c>
      <c r="W211" s="68">
        <v>30.46</v>
      </c>
      <c r="X211" s="68">
        <v>32.22</v>
      </c>
      <c r="Y211" s="68">
        <v>28.28</v>
      </c>
      <c r="Z211" s="87">
        <v>30.1</v>
      </c>
      <c r="AA211" s="88">
        <v>26.76</v>
      </c>
      <c r="AB211" s="68">
        <v>29.16</v>
      </c>
      <c r="AC211" s="68">
        <v>30.82</v>
      </c>
      <c r="AD211" s="68">
        <v>27.15</v>
      </c>
      <c r="AE211" s="75">
        <v>28.81</v>
      </c>
    </row>
    <row r="212" spans="1:31" s="78" customFormat="1" x14ac:dyDescent="0.2">
      <c r="A212" s="86">
        <f t="shared" si="3"/>
        <v>50526</v>
      </c>
      <c r="B212" s="67">
        <v>31.29</v>
      </c>
      <c r="C212" s="68">
        <v>33.03</v>
      </c>
      <c r="D212" s="68">
        <v>34.01</v>
      </c>
      <c r="E212" s="68">
        <v>31.59</v>
      </c>
      <c r="F212" s="87">
        <v>32.81</v>
      </c>
      <c r="G212" s="88">
        <v>31.08</v>
      </c>
      <c r="H212" s="68">
        <v>32.36</v>
      </c>
      <c r="I212" s="68">
        <v>33.11</v>
      </c>
      <c r="J212" s="68">
        <v>31.27</v>
      </c>
      <c r="K212" s="87">
        <v>32.159999999999997</v>
      </c>
      <c r="L212" s="88">
        <v>31.01</v>
      </c>
      <c r="M212" s="68">
        <v>32.51</v>
      </c>
      <c r="N212" s="68">
        <v>33.380000000000003</v>
      </c>
      <c r="O212" s="68">
        <v>31.18</v>
      </c>
      <c r="P212" s="87">
        <v>32.299999999999997</v>
      </c>
      <c r="Q212" s="88">
        <v>31.22</v>
      </c>
      <c r="R212" s="68">
        <v>34.04</v>
      </c>
      <c r="S212" s="68">
        <v>35.590000000000003</v>
      </c>
      <c r="T212" s="68">
        <v>31.36</v>
      </c>
      <c r="U212" s="87">
        <v>33.67</v>
      </c>
      <c r="V212" s="88">
        <v>31.43</v>
      </c>
      <c r="W212" s="68">
        <v>34.46</v>
      </c>
      <c r="X212" s="68">
        <v>36.15</v>
      </c>
      <c r="Y212" s="68">
        <v>31.61</v>
      </c>
      <c r="Z212" s="87">
        <v>34.06</v>
      </c>
      <c r="AA212" s="88">
        <v>30.21</v>
      </c>
      <c r="AB212" s="68">
        <v>33.26</v>
      </c>
      <c r="AC212" s="68">
        <v>34.97</v>
      </c>
      <c r="AD212" s="68">
        <v>30.39</v>
      </c>
      <c r="AE212" s="75">
        <v>32.869999999999997</v>
      </c>
    </row>
    <row r="213" spans="1:31" s="78" customFormat="1" x14ac:dyDescent="0.2">
      <c r="A213" s="86">
        <f t="shared" si="3"/>
        <v>50557</v>
      </c>
      <c r="B213" s="67">
        <v>31.78</v>
      </c>
      <c r="C213" s="68">
        <v>36.01</v>
      </c>
      <c r="D213" s="68">
        <v>38.25</v>
      </c>
      <c r="E213" s="68">
        <v>32.380000000000003</v>
      </c>
      <c r="F213" s="87">
        <v>35.47</v>
      </c>
      <c r="G213" s="88">
        <v>31.53</v>
      </c>
      <c r="H213" s="68">
        <v>34.75</v>
      </c>
      <c r="I213" s="68">
        <v>36.56</v>
      </c>
      <c r="J213" s="68">
        <v>31.74</v>
      </c>
      <c r="K213" s="87">
        <v>34.270000000000003</v>
      </c>
      <c r="L213" s="88">
        <v>31.83</v>
      </c>
      <c r="M213" s="68">
        <v>35.090000000000003</v>
      </c>
      <c r="N213" s="68">
        <v>36.93</v>
      </c>
      <c r="O213" s="68">
        <v>32.04</v>
      </c>
      <c r="P213" s="87">
        <v>34.61</v>
      </c>
      <c r="Q213" s="88">
        <v>32.11</v>
      </c>
      <c r="R213" s="68">
        <v>37.24</v>
      </c>
      <c r="S213" s="68">
        <v>39.840000000000003</v>
      </c>
      <c r="T213" s="68">
        <v>32.08</v>
      </c>
      <c r="U213" s="87">
        <v>36.549999999999997</v>
      </c>
      <c r="V213" s="88">
        <v>32.130000000000003</v>
      </c>
      <c r="W213" s="68">
        <v>37.42</v>
      </c>
      <c r="X213" s="68">
        <v>40.119999999999997</v>
      </c>
      <c r="Y213" s="68">
        <v>32.11</v>
      </c>
      <c r="Z213" s="87">
        <v>36.71</v>
      </c>
      <c r="AA213" s="88">
        <v>30.97</v>
      </c>
      <c r="AB213" s="68">
        <v>36.22</v>
      </c>
      <c r="AC213" s="68">
        <v>38.9</v>
      </c>
      <c r="AD213" s="68">
        <v>30.96</v>
      </c>
      <c r="AE213" s="75">
        <v>35.520000000000003</v>
      </c>
    </row>
    <row r="214" spans="1:31" s="78" customFormat="1" x14ac:dyDescent="0.2">
      <c r="A214" s="86">
        <f t="shared" si="3"/>
        <v>50587</v>
      </c>
      <c r="B214" s="67">
        <v>34.17</v>
      </c>
      <c r="C214" s="68">
        <v>42.3</v>
      </c>
      <c r="D214" s="68">
        <v>46.57</v>
      </c>
      <c r="E214" s="68">
        <v>36.17</v>
      </c>
      <c r="F214" s="87">
        <v>41.35</v>
      </c>
      <c r="G214" s="88">
        <v>36.159999999999997</v>
      </c>
      <c r="H214" s="68">
        <v>43.31</v>
      </c>
      <c r="I214" s="68">
        <v>47.22</v>
      </c>
      <c r="J214" s="68">
        <v>36.6</v>
      </c>
      <c r="K214" s="87">
        <v>42.28</v>
      </c>
      <c r="L214" s="88">
        <v>36.46</v>
      </c>
      <c r="M214" s="68">
        <v>43.67</v>
      </c>
      <c r="N214" s="68">
        <v>47.61</v>
      </c>
      <c r="O214" s="68">
        <v>36.9</v>
      </c>
      <c r="P214" s="87">
        <v>42.63</v>
      </c>
      <c r="Q214" s="88">
        <v>33.72</v>
      </c>
      <c r="R214" s="68">
        <v>40.03</v>
      </c>
      <c r="S214" s="68">
        <v>43.55</v>
      </c>
      <c r="T214" s="68">
        <v>34.03</v>
      </c>
      <c r="U214" s="87">
        <v>39.200000000000003</v>
      </c>
      <c r="V214" s="88">
        <v>33.799999999999997</v>
      </c>
      <c r="W214" s="68">
        <v>40.29</v>
      </c>
      <c r="X214" s="68">
        <v>43.93</v>
      </c>
      <c r="Y214" s="68">
        <v>34.159999999999997</v>
      </c>
      <c r="Z214" s="87">
        <v>39.43</v>
      </c>
      <c r="AA214" s="88">
        <v>32.630000000000003</v>
      </c>
      <c r="AB214" s="68">
        <v>40.1</v>
      </c>
      <c r="AC214" s="68">
        <v>44.23</v>
      </c>
      <c r="AD214" s="68">
        <v>32.979999999999997</v>
      </c>
      <c r="AE214" s="75">
        <v>39.11</v>
      </c>
    </row>
    <row r="215" spans="1:31" s="78" customFormat="1" x14ac:dyDescent="0.2">
      <c r="A215" s="86">
        <f t="shared" si="3"/>
        <v>50618</v>
      </c>
      <c r="B215" s="67">
        <v>32.700000000000003</v>
      </c>
      <c r="C215" s="68">
        <v>38.07</v>
      </c>
      <c r="D215" s="68">
        <v>40.909999999999997</v>
      </c>
      <c r="E215" s="68">
        <v>33.630000000000003</v>
      </c>
      <c r="F215" s="87">
        <v>37.29</v>
      </c>
      <c r="G215" s="88">
        <v>33.99</v>
      </c>
      <c r="H215" s="68">
        <v>38.549999999999997</v>
      </c>
      <c r="I215" s="68">
        <v>41.2</v>
      </c>
      <c r="J215" s="68">
        <v>34.53</v>
      </c>
      <c r="K215" s="87">
        <v>37.79</v>
      </c>
      <c r="L215" s="88">
        <v>33.78</v>
      </c>
      <c r="M215" s="68">
        <v>38.69</v>
      </c>
      <c r="N215" s="68">
        <v>41.49</v>
      </c>
      <c r="O215" s="68">
        <v>34.29</v>
      </c>
      <c r="P215" s="87">
        <v>37.880000000000003</v>
      </c>
      <c r="Q215" s="88">
        <v>34.57</v>
      </c>
      <c r="R215" s="68">
        <v>40.21</v>
      </c>
      <c r="S215" s="68">
        <v>43.49</v>
      </c>
      <c r="T215" s="68">
        <v>35.119999999999997</v>
      </c>
      <c r="U215" s="87">
        <v>39.33</v>
      </c>
      <c r="V215" s="88">
        <v>34.89</v>
      </c>
      <c r="W215" s="68">
        <v>40.68</v>
      </c>
      <c r="X215" s="68">
        <v>44.09</v>
      </c>
      <c r="Y215" s="68">
        <v>35.51</v>
      </c>
      <c r="Z215" s="87">
        <v>39.770000000000003</v>
      </c>
      <c r="AA215" s="88">
        <v>33.57</v>
      </c>
      <c r="AB215" s="68">
        <v>39.82</v>
      </c>
      <c r="AC215" s="68">
        <v>43.45</v>
      </c>
      <c r="AD215" s="68">
        <v>34.159999999999997</v>
      </c>
      <c r="AE215" s="75">
        <v>38.85</v>
      </c>
    </row>
    <row r="216" spans="1:31" s="78" customFormat="1" x14ac:dyDescent="0.2">
      <c r="A216" s="86">
        <f t="shared" si="3"/>
        <v>50649</v>
      </c>
      <c r="B216" s="67">
        <v>31.1</v>
      </c>
      <c r="C216" s="68">
        <v>33.549999999999997</v>
      </c>
      <c r="D216" s="68">
        <v>34.9</v>
      </c>
      <c r="E216" s="68">
        <v>31.35</v>
      </c>
      <c r="F216" s="87">
        <v>33.22</v>
      </c>
      <c r="G216" s="88">
        <v>32.17</v>
      </c>
      <c r="H216" s="68">
        <v>34.729999999999997</v>
      </c>
      <c r="I216" s="68">
        <v>36.119999999999997</v>
      </c>
      <c r="J216" s="68">
        <v>32.270000000000003</v>
      </c>
      <c r="K216" s="87">
        <v>34.369999999999997</v>
      </c>
      <c r="L216" s="88">
        <v>31.9</v>
      </c>
      <c r="M216" s="68">
        <v>34.770000000000003</v>
      </c>
      <c r="N216" s="68">
        <v>36.31</v>
      </c>
      <c r="O216" s="68">
        <v>32</v>
      </c>
      <c r="P216" s="87">
        <v>34.36</v>
      </c>
      <c r="Q216" s="88">
        <v>32.33</v>
      </c>
      <c r="R216" s="68">
        <v>34.86</v>
      </c>
      <c r="S216" s="68">
        <v>36.369999999999997</v>
      </c>
      <c r="T216" s="68">
        <v>32.56</v>
      </c>
      <c r="U216" s="87">
        <v>34.49</v>
      </c>
      <c r="V216" s="88">
        <v>33.409999999999997</v>
      </c>
      <c r="W216" s="68">
        <v>36.01</v>
      </c>
      <c r="X216" s="68">
        <v>37.549999999999997</v>
      </c>
      <c r="Y216" s="68">
        <v>33.64</v>
      </c>
      <c r="Z216" s="87">
        <v>35.630000000000003</v>
      </c>
      <c r="AA216" s="88">
        <v>32.35</v>
      </c>
      <c r="AB216" s="68">
        <v>35</v>
      </c>
      <c r="AC216" s="68">
        <v>36.61</v>
      </c>
      <c r="AD216" s="68">
        <v>32.630000000000003</v>
      </c>
      <c r="AE216" s="75">
        <v>34.61</v>
      </c>
    </row>
    <row r="217" spans="1:31" s="78" customFormat="1" x14ac:dyDescent="0.2">
      <c r="A217" s="86">
        <f t="shared" si="3"/>
        <v>50679</v>
      </c>
      <c r="B217" s="67">
        <v>31.27</v>
      </c>
      <c r="C217" s="68">
        <v>32.01</v>
      </c>
      <c r="D217" s="68">
        <v>32.549999999999997</v>
      </c>
      <c r="E217" s="68">
        <v>31.48</v>
      </c>
      <c r="F217" s="87">
        <v>31.92</v>
      </c>
      <c r="G217" s="88">
        <v>30.3</v>
      </c>
      <c r="H217" s="68">
        <v>30.62</v>
      </c>
      <c r="I217" s="68">
        <v>31.2</v>
      </c>
      <c r="J217" s="68">
        <v>30.83</v>
      </c>
      <c r="K217" s="87">
        <v>30.56</v>
      </c>
      <c r="L217" s="88">
        <v>30.16</v>
      </c>
      <c r="M217" s="68">
        <v>30.7</v>
      </c>
      <c r="N217" s="68">
        <v>31.35</v>
      </c>
      <c r="O217" s="68">
        <v>30.62</v>
      </c>
      <c r="P217" s="87">
        <v>30.63</v>
      </c>
      <c r="Q217" s="88">
        <v>29.64</v>
      </c>
      <c r="R217" s="68">
        <v>31.89</v>
      </c>
      <c r="S217" s="68">
        <v>33.700000000000003</v>
      </c>
      <c r="T217" s="68">
        <v>30.27</v>
      </c>
      <c r="U217" s="87">
        <v>31.7</v>
      </c>
      <c r="V217" s="88">
        <v>29.64</v>
      </c>
      <c r="W217" s="68">
        <v>31.97</v>
      </c>
      <c r="X217" s="68">
        <v>33.82</v>
      </c>
      <c r="Y217" s="68">
        <v>30.27</v>
      </c>
      <c r="Z217" s="87">
        <v>31.77</v>
      </c>
      <c r="AA217" s="88">
        <v>28.51</v>
      </c>
      <c r="AB217" s="68">
        <v>30.75</v>
      </c>
      <c r="AC217" s="68">
        <v>32.56</v>
      </c>
      <c r="AD217" s="68">
        <v>29.14</v>
      </c>
      <c r="AE217" s="75">
        <v>30.57</v>
      </c>
    </row>
    <row r="218" spans="1:31" s="78" customFormat="1" x14ac:dyDescent="0.2">
      <c r="A218" s="86">
        <f t="shared" si="3"/>
        <v>50710</v>
      </c>
      <c r="B218" s="67">
        <v>35.31</v>
      </c>
      <c r="C218" s="68">
        <v>35.92</v>
      </c>
      <c r="D218" s="68">
        <v>36.380000000000003</v>
      </c>
      <c r="E218" s="68">
        <v>35.42</v>
      </c>
      <c r="F218" s="87">
        <v>35.79</v>
      </c>
      <c r="G218" s="88">
        <v>32.950000000000003</v>
      </c>
      <c r="H218" s="68">
        <v>33.659999999999997</v>
      </c>
      <c r="I218" s="68">
        <v>34.200000000000003</v>
      </c>
      <c r="J218" s="68">
        <v>33.21</v>
      </c>
      <c r="K218" s="87">
        <v>33.49</v>
      </c>
      <c r="L218" s="88">
        <v>33.229999999999997</v>
      </c>
      <c r="M218" s="68">
        <v>33.979999999999997</v>
      </c>
      <c r="N218" s="68">
        <v>34.54</v>
      </c>
      <c r="O218" s="68">
        <v>33.53</v>
      </c>
      <c r="P218" s="87">
        <v>33.78</v>
      </c>
      <c r="Q218" s="88">
        <v>33.53</v>
      </c>
      <c r="R218" s="68">
        <v>35.020000000000003</v>
      </c>
      <c r="S218" s="68">
        <v>35.869999999999997</v>
      </c>
      <c r="T218" s="68">
        <v>33.68</v>
      </c>
      <c r="U218" s="87">
        <v>34.729999999999997</v>
      </c>
      <c r="V218" s="88">
        <v>33.53</v>
      </c>
      <c r="W218" s="68">
        <v>35.25</v>
      </c>
      <c r="X218" s="68">
        <v>36.21</v>
      </c>
      <c r="Y218" s="68">
        <v>33.69</v>
      </c>
      <c r="Z218" s="87">
        <v>34.93</v>
      </c>
      <c r="AA218" s="88">
        <v>32.369999999999997</v>
      </c>
      <c r="AB218" s="68">
        <v>34.090000000000003</v>
      </c>
      <c r="AC218" s="68">
        <v>35.049999999999997</v>
      </c>
      <c r="AD218" s="68">
        <v>32.520000000000003</v>
      </c>
      <c r="AE218" s="75">
        <v>33.770000000000003</v>
      </c>
    </row>
    <row r="219" spans="1:31" s="78" customFormat="1" x14ac:dyDescent="0.2">
      <c r="A219" s="86">
        <f t="shared" si="3"/>
        <v>50740</v>
      </c>
      <c r="B219" s="67">
        <v>37.78</v>
      </c>
      <c r="C219" s="68">
        <v>38.58</v>
      </c>
      <c r="D219" s="68">
        <v>39.14</v>
      </c>
      <c r="E219" s="68">
        <v>38.020000000000003</v>
      </c>
      <c r="F219" s="87">
        <v>38.44</v>
      </c>
      <c r="G219" s="88">
        <v>34.71</v>
      </c>
      <c r="H219" s="68">
        <v>35.35</v>
      </c>
      <c r="I219" s="68">
        <v>35.869999999999997</v>
      </c>
      <c r="J219" s="68">
        <v>34.880000000000003</v>
      </c>
      <c r="K219" s="87">
        <v>35.26</v>
      </c>
      <c r="L219" s="88">
        <v>35.03</v>
      </c>
      <c r="M219" s="68">
        <v>35.69</v>
      </c>
      <c r="N219" s="68">
        <v>36.229999999999997</v>
      </c>
      <c r="O219" s="68">
        <v>35.21</v>
      </c>
      <c r="P219" s="87">
        <v>35.6</v>
      </c>
      <c r="Q219" s="88">
        <v>36.35</v>
      </c>
      <c r="R219" s="68">
        <v>36.950000000000003</v>
      </c>
      <c r="S219" s="68">
        <v>37.36</v>
      </c>
      <c r="T219" s="68">
        <v>36.28</v>
      </c>
      <c r="U219" s="87">
        <v>36.97</v>
      </c>
      <c r="V219" s="88">
        <v>36.51</v>
      </c>
      <c r="W219" s="68">
        <v>37.21</v>
      </c>
      <c r="X219" s="68">
        <v>37.68</v>
      </c>
      <c r="Y219" s="68">
        <v>36.409999999999997</v>
      </c>
      <c r="Z219" s="87">
        <v>37.25</v>
      </c>
      <c r="AA219" s="88">
        <v>35.32</v>
      </c>
      <c r="AB219" s="68">
        <v>36.18</v>
      </c>
      <c r="AC219" s="68">
        <v>36.74</v>
      </c>
      <c r="AD219" s="68">
        <v>35.22</v>
      </c>
      <c r="AE219" s="75">
        <v>36.19</v>
      </c>
    </row>
    <row r="220" spans="1:31" x14ac:dyDescent="0.2">
      <c r="A220" s="82">
        <f t="shared" si="3"/>
        <v>50771</v>
      </c>
      <c r="B220" s="83">
        <v>40.909999999999997</v>
      </c>
      <c r="C220" s="77">
        <v>42.22</v>
      </c>
      <c r="D220" s="77">
        <v>43.2</v>
      </c>
      <c r="E220" s="77">
        <v>41.19</v>
      </c>
      <c r="F220" s="84">
        <v>42</v>
      </c>
      <c r="G220" s="85">
        <v>37.82</v>
      </c>
      <c r="H220" s="77">
        <v>38.619999999999997</v>
      </c>
      <c r="I220" s="77">
        <v>39.270000000000003</v>
      </c>
      <c r="J220" s="77">
        <v>38.28</v>
      </c>
      <c r="K220" s="84">
        <v>38.43</v>
      </c>
      <c r="L220" s="85">
        <v>38.200000000000003</v>
      </c>
      <c r="M220" s="77">
        <v>39</v>
      </c>
      <c r="N220" s="77">
        <v>39.65</v>
      </c>
      <c r="O220" s="77">
        <v>38.67</v>
      </c>
      <c r="P220" s="84">
        <v>38.82</v>
      </c>
      <c r="Q220" s="85">
        <v>37.520000000000003</v>
      </c>
      <c r="R220" s="77">
        <v>38.619999999999997</v>
      </c>
      <c r="S220" s="77">
        <v>39.5</v>
      </c>
      <c r="T220" s="77">
        <v>38.07</v>
      </c>
      <c r="U220" s="84">
        <v>38.409999999999997</v>
      </c>
      <c r="V220" s="85">
        <v>37.53</v>
      </c>
      <c r="W220" s="77">
        <v>38.68</v>
      </c>
      <c r="X220" s="77">
        <v>39.590000000000003</v>
      </c>
      <c r="Y220" s="77">
        <v>38.08</v>
      </c>
      <c r="Z220" s="84">
        <v>38.46</v>
      </c>
      <c r="AA220" s="85">
        <v>36.31</v>
      </c>
      <c r="AB220" s="77">
        <v>37.47</v>
      </c>
      <c r="AC220" s="77">
        <v>38.39</v>
      </c>
      <c r="AD220" s="77">
        <v>36.85</v>
      </c>
      <c r="AE220" s="118">
        <v>37.25</v>
      </c>
    </row>
    <row r="221" spans="1:31" x14ac:dyDescent="0.2">
      <c r="A221" s="82">
        <f t="shared" si="3"/>
        <v>50802</v>
      </c>
      <c r="B221" s="83">
        <v>39.049999999999997</v>
      </c>
      <c r="C221" s="77">
        <v>39.76</v>
      </c>
      <c r="D221" s="77">
        <v>40.21</v>
      </c>
      <c r="E221" s="77">
        <v>38.86</v>
      </c>
      <c r="F221" s="84">
        <v>39.64</v>
      </c>
      <c r="G221" s="85">
        <v>35.61</v>
      </c>
      <c r="H221" s="77">
        <v>35.78</v>
      </c>
      <c r="I221" s="77">
        <v>36.020000000000003</v>
      </c>
      <c r="J221" s="77">
        <v>35.840000000000003</v>
      </c>
      <c r="K221" s="84">
        <v>35.71</v>
      </c>
      <c r="L221" s="85">
        <v>35.950000000000003</v>
      </c>
      <c r="M221" s="77">
        <v>36.14</v>
      </c>
      <c r="N221" s="77">
        <v>36.380000000000003</v>
      </c>
      <c r="O221" s="77">
        <v>36.19</v>
      </c>
      <c r="P221" s="84">
        <v>36.06</v>
      </c>
      <c r="Q221" s="85">
        <v>35.880000000000003</v>
      </c>
      <c r="R221" s="77">
        <v>36.5</v>
      </c>
      <c r="S221" s="77">
        <v>37.57</v>
      </c>
      <c r="T221" s="77">
        <v>36.81</v>
      </c>
      <c r="U221" s="84">
        <v>36.32</v>
      </c>
      <c r="V221" s="85">
        <v>35.880000000000003</v>
      </c>
      <c r="W221" s="77">
        <v>36.51</v>
      </c>
      <c r="X221" s="77">
        <v>37.58</v>
      </c>
      <c r="Y221" s="77">
        <v>36.81</v>
      </c>
      <c r="Z221" s="84">
        <v>36.32</v>
      </c>
      <c r="AA221" s="85">
        <v>34.67</v>
      </c>
      <c r="AB221" s="77">
        <v>35.29</v>
      </c>
      <c r="AC221" s="77">
        <v>36.35</v>
      </c>
      <c r="AD221" s="77">
        <v>35.6</v>
      </c>
      <c r="AE221" s="118">
        <v>35.1</v>
      </c>
    </row>
    <row r="222" spans="1:31" x14ac:dyDescent="0.2">
      <c r="A222" s="82">
        <f t="shared" si="3"/>
        <v>50830</v>
      </c>
      <c r="B222" s="83">
        <v>35.340000000000003</v>
      </c>
      <c r="C222" s="77">
        <v>35.81</v>
      </c>
      <c r="D222" s="77">
        <v>36.25</v>
      </c>
      <c r="E222" s="77">
        <v>35.47</v>
      </c>
      <c r="F222" s="84">
        <v>35.72</v>
      </c>
      <c r="G222" s="85">
        <v>32.130000000000003</v>
      </c>
      <c r="H222" s="77">
        <v>31.95</v>
      </c>
      <c r="I222" s="77">
        <v>32.049999999999997</v>
      </c>
      <c r="J222" s="77">
        <v>32.340000000000003</v>
      </c>
      <c r="K222" s="84">
        <v>31.94</v>
      </c>
      <c r="L222" s="85">
        <v>32.25</v>
      </c>
      <c r="M222" s="77">
        <v>32.15</v>
      </c>
      <c r="N222" s="77">
        <v>32.369999999999997</v>
      </c>
      <c r="O222" s="77">
        <v>32.549999999999997</v>
      </c>
      <c r="P222" s="84">
        <v>32.119999999999997</v>
      </c>
      <c r="Q222" s="85">
        <v>32.44</v>
      </c>
      <c r="R222" s="77">
        <v>34.18</v>
      </c>
      <c r="S222" s="77">
        <v>35.090000000000003</v>
      </c>
      <c r="T222" s="77">
        <v>32.39</v>
      </c>
      <c r="U222" s="84">
        <v>33.99</v>
      </c>
      <c r="V222" s="85">
        <v>32.44</v>
      </c>
      <c r="W222" s="77">
        <v>34.24</v>
      </c>
      <c r="X222" s="77">
        <v>35.19</v>
      </c>
      <c r="Y222" s="77">
        <v>32.39</v>
      </c>
      <c r="Z222" s="84">
        <v>34.049999999999997</v>
      </c>
      <c r="AA222" s="85">
        <v>31.27</v>
      </c>
      <c r="AB222" s="77">
        <v>32.99</v>
      </c>
      <c r="AC222" s="77">
        <v>33.89</v>
      </c>
      <c r="AD222" s="77">
        <v>31.21</v>
      </c>
      <c r="AE222" s="118">
        <v>32.81</v>
      </c>
    </row>
    <row r="223" spans="1:31" x14ac:dyDescent="0.2">
      <c r="A223" s="82">
        <f t="shared" si="3"/>
        <v>50861</v>
      </c>
      <c r="B223" s="83">
        <v>32.53</v>
      </c>
      <c r="C223" s="77">
        <v>33.130000000000003</v>
      </c>
      <c r="D223" s="77">
        <v>33.549999999999997</v>
      </c>
      <c r="E223" s="77">
        <v>32.64</v>
      </c>
      <c r="F223" s="84">
        <v>33.049999999999997</v>
      </c>
      <c r="G223" s="85">
        <v>30.63</v>
      </c>
      <c r="H223" s="77">
        <v>30.59</v>
      </c>
      <c r="I223" s="77">
        <v>30.74</v>
      </c>
      <c r="J223" s="77">
        <v>30.81</v>
      </c>
      <c r="K223" s="84">
        <v>30.6</v>
      </c>
      <c r="L223" s="85">
        <v>30.85</v>
      </c>
      <c r="M223" s="77">
        <v>30.8</v>
      </c>
      <c r="N223" s="77">
        <v>30.95</v>
      </c>
      <c r="O223" s="77">
        <v>31.03</v>
      </c>
      <c r="P223" s="84">
        <v>30.8</v>
      </c>
      <c r="Q223" s="85">
        <v>29.11</v>
      </c>
      <c r="R223" s="77">
        <v>31.89</v>
      </c>
      <c r="S223" s="77">
        <v>33.380000000000003</v>
      </c>
      <c r="T223" s="77">
        <v>29.4</v>
      </c>
      <c r="U223" s="84">
        <v>31.41</v>
      </c>
      <c r="V223" s="85">
        <v>29.12</v>
      </c>
      <c r="W223" s="77">
        <v>32.07</v>
      </c>
      <c r="X223" s="77">
        <v>33.659999999999997</v>
      </c>
      <c r="Y223" s="77">
        <v>29.4</v>
      </c>
      <c r="Z223" s="84">
        <v>31.58</v>
      </c>
      <c r="AA223" s="85">
        <v>27.97</v>
      </c>
      <c r="AB223" s="77">
        <v>30.72</v>
      </c>
      <c r="AC223" s="77">
        <v>32.200000000000003</v>
      </c>
      <c r="AD223" s="77">
        <v>28.26</v>
      </c>
      <c r="AE223" s="118">
        <v>30.25</v>
      </c>
    </row>
    <row r="224" spans="1:31" x14ac:dyDescent="0.2">
      <c r="A224" s="82">
        <f t="shared" si="3"/>
        <v>50891</v>
      </c>
      <c r="B224" s="83">
        <v>31.9</v>
      </c>
      <c r="C224" s="77">
        <v>33.47</v>
      </c>
      <c r="D224" s="77">
        <v>34.36</v>
      </c>
      <c r="E224" s="77">
        <v>32.19</v>
      </c>
      <c r="F224" s="84">
        <v>33.25</v>
      </c>
      <c r="G224" s="85">
        <v>31.88</v>
      </c>
      <c r="H224" s="77">
        <v>33</v>
      </c>
      <c r="I224" s="77">
        <v>33.700000000000003</v>
      </c>
      <c r="J224" s="77">
        <v>32.08</v>
      </c>
      <c r="K224" s="84">
        <v>32.799999999999997</v>
      </c>
      <c r="L224" s="85">
        <v>31.75</v>
      </c>
      <c r="M224" s="77">
        <v>33.130000000000003</v>
      </c>
      <c r="N224" s="77">
        <v>33.94</v>
      </c>
      <c r="O224" s="77">
        <v>31.91</v>
      </c>
      <c r="P224" s="84">
        <v>32.9</v>
      </c>
      <c r="Q224" s="85">
        <v>32.229999999999997</v>
      </c>
      <c r="R224" s="77">
        <v>35.18</v>
      </c>
      <c r="S224" s="77">
        <v>36.869999999999997</v>
      </c>
      <c r="T224" s="77">
        <v>32.42</v>
      </c>
      <c r="U224" s="84">
        <v>34.75</v>
      </c>
      <c r="V224" s="85">
        <v>32.43</v>
      </c>
      <c r="W224" s="77">
        <v>35.700000000000003</v>
      </c>
      <c r="X224" s="77">
        <v>37.590000000000003</v>
      </c>
      <c r="Y224" s="77">
        <v>32.64</v>
      </c>
      <c r="Z224" s="84">
        <v>35.24</v>
      </c>
      <c r="AA224" s="85">
        <v>31.21</v>
      </c>
      <c r="AB224" s="77">
        <v>34.520000000000003</v>
      </c>
      <c r="AC224" s="77">
        <v>36.43</v>
      </c>
      <c r="AD224" s="77">
        <v>31.42</v>
      </c>
      <c r="AE224" s="118">
        <v>34.06</v>
      </c>
    </row>
    <row r="225" spans="1:31" x14ac:dyDescent="0.2">
      <c r="A225" s="82">
        <f t="shared" si="3"/>
        <v>50922</v>
      </c>
      <c r="B225" s="83">
        <v>32.380000000000003</v>
      </c>
      <c r="C225" s="77">
        <v>36.28</v>
      </c>
      <c r="D225" s="77">
        <v>38.340000000000003</v>
      </c>
      <c r="E225" s="77">
        <v>32.979999999999997</v>
      </c>
      <c r="F225" s="84">
        <v>35.770000000000003</v>
      </c>
      <c r="G225" s="85">
        <v>32.479999999999997</v>
      </c>
      <c r="H225" s="77">
        <v>35.340000000000003</v>
      </c>
      <c r="I225" s="77">
        <v>36.99</v>
      </c>
      <c r="J225" s="77">
        <v>32.72</v>
      </c>
      <c r="K225" s="84">
        <v>34.9</v>
      </c>
      <c r="L225" s="85">
        <v>32.78</v>
      </c>
      <c r="M225" s="77">
        <v>35.69</v>
      </c>
      <c r="N225" s="77">
        <v>37.36</v>
      </c>
      <c r="O225" s="77">
        <v>33.020000000000003</v>
      </c>
      <c r="P225" s="84">
        <v>35.25</v>
      </c>
      <c r="Q225" s="85">
        <v>33.14</v>
      </c>
      <c r="R225" s="77">
        <v>38.520000000000003</v>
      </c>
      <c r="S225" s="77">
        <v>41.3</v>
      </c>
      <c r="T225" s="77">
        <v>33.17</v>
      </c>
      <c r="U225" s="84">
        <v>37.78</v>
      </c>
      <c r="V225" s="85">
        <v>33.21</v>
      </c>
      <c r="W225" s="77">
        <v>38.840000000000003</v>
      </c>
      <c r="X225" s="77">
        <v>41.74</v>
      </c>
      <c r="Y225" s="77">
        <v>33.26</v>
      </c>
      <c r="Z225" s="84">
        <v>38.049999999999997</v>
      </c>
      <c r="AA225" s="85">
        <v>32.03</v>
      </c>
      <c r="AB225" s="77">
        <v>37.619999999999997</v>
      </c>
      <c r="AC225" s="77">
        <v>40.51</v>
      </c>
      <c r="AD225" s="77">
        <v>32.08</v>
      </c>
      <c r="AE225" s="118">
        <v>36.85</v>
      </c>
    </row>
    <row r="226" spans="1:31" x14ac:dyDescent="0.2">
      <c r="A226" s="82">
        <f t="shared" si="3"/>
        <v>50952</v>
      </c>
      <c r="B226" s="83">
        <v>34.630000000000003</v>
      </c>
      <c r="C226" s="77">
        <v>42.43</v>
      </c>
      <c r="D226" s="77">
        <v>46.54</v>
      </c>
      <c r="E226" s="77">
        <v>36.57</v>
      </c>
      <c r="F226" s="84">
        <v>41.6</v>
      </c>
      <c r="G226" s="85">
        <v>37.22</v>
      </c>
      <c r="H226" s="77">
        <v>44.04</v>
      </c>
      <c r="I226" s="77">
        <v>47.74</v>
      </c>
      <c r="J226" s="77">
        <v>37.619999999999997</v>
      </c>
      <c r="K226" s="84">
        <v>43.16</v>
      </c>
      <c r="L226" s="85">
        <v>37.54</v>
      </c>
      <c r="M226" s="77">
        <v>44.52</v>
      </c>
      <c r="N226" s="77">
        <v>48.28</v>
      </c>
      <c r="O226" s="77">
        <v>37.92</v>
      </c>
      <c r="P226" s="84">
        <v>43.62</v>
      </c>
      <c r="Q226" s="85">
        <v>35.11</v>
      </c>
      <c r="R226" s="77">
        <v>42.11</v>
      </c>
      <c r="S226" s="77">
        <v>45.99</v>
      </c>
      <c r="T226" s="77">
        <v>35.520000000000003</v>
      </c>
      <c r="U226" s="84">
        <v>41.26</v>
      </c>
      <c r="V226" s="85">
        <v>35.200000000000003</v>
      </c>
      <c r="W226" s="77">
        <v>42.35</v>
      </c>
      <c r="X226" s="77">
        <v>46.35</v>
      </c>
      <c r="Y226" s="77">
        <v>35.659999999999997</v>
      </c>
      <c r="Z226" s="84">
        <v>41.49</v>
      </c>
      <c r="AA226" s="85">
        <v>34</v>
      </c>
      <c r="AB226" s="77">
        <v>42.21</v>
      </c>
      <c r="AC226" s="77">
        <v>46.73</v>
      </c>
      <c r="AD226" s="77">
        <v>34.450000000000003</v>
      </c>
      <c r="AE226" s="118">
        <v>41.21</v>
      </c>
    </row>
    <row r="227" spans="1:31" x14ac:dyDescent="0.2">
      <c r="A227" s="82">
        <f t="shared" si="3"/>
        <v>50983</v>
      </c>
      <c r="B227" s="83">
        <v>33.450000000000003</v>
      </c>
      <c r="C227" s="77">
        <v>38.46</v>
      </c>
      <c r="D227" s="77">
        <v>41.11</v>
      </c>
      <c r="E227" s="77">
        <v>34.340000000000003</v>
      </c>
      <c r="F227" s="84">
        <v>37.67</v>
      </c>
      <c r="G227" s="85">
        <v>35.020000000000003</v>
      </c>
      <c r="H227" s="77">
        <v>39.06</v>
      </c>
      <c r="I227" s="77">
        <v>41.49</v>
      </c>
      <c r="J227" s="77">
        <v>35.5</v>
      </c>
      <c r="K227" s="84">
        <v>38.31</v>
      </c>
      <c r="L227" s="85">
        <v>35.01</v>
      </c>
      <c r="M227" s="77">
        <v>39.33</v>
      </c>
      <c r="N227" s="77">
        <v>41.87</v>
      </c>
      <c r="O227" s="77">
        <v>35.46</v>
      </c>
      <c r="P227" s="84">
        <v>38.54</v>
      </c>
      <c r="Q227" s="85">
        <v>35.46</v>
      </c>
      <c r="R227" s="77">
        <v>41.42</v>
      </c>
      <c r="S227" s="77">
        <v>44.88</v>
      </c>
      <c r="T227" s="77">
        <v>35.89</v>
      </c>
      <c r="U227" s="84">
        <v>40.43</v>
      </c>
      <c r="V227" s="85">
        <v>35.799999999999997</v>
      </c>
      <c r="W227" s="77">
        <v>41.94</v>
      </c>
      <c r="X227" s="77">
        <v>45.53</v>
      </c>
      <c r="Y227" s="77">
        <v>36.29</v>
      </c>
      <c r="Z227" s="84">
        <v>40.909999999999997</v>
      </c>
      <c r="AA227" s="85">
        <v>34.46</v>
      </c>
      <c r="AB227" s="77">
        <v>41.12</v>
      </c>
      <c r="AC227" s="77">
        <v>44.97</v>
      </c>
      <c r="AD227" s="77">
        <v>34.92</v>
      </c>
      <c r="AE227" s="118">
        <v>40.01</v>
      </c>
    </row>
    <row r="228" spans="1:31" x14ac:dyDescent="0.2">
      <c r="A228" s="82">
        <f t="shared" si="3"/>
        <v>51014</v>
      </c>
      <c r="B228" s="83">
        <v>31.73</v>
      </c>
      <c r="C228" s="77">
        <v>34.01</v>
      </c>
      <c r="D228" s="77">
        <v>35.229999999999997</v>
      </c>
      <c r="E228" s="77">
        <v>31.92</v>
      </c>
      <c r="F228" s="84">
        <v>33.69</v>
      </c>
      <c r="G228" s="85">
        <v>33.07</v>
      </c>
      <c r="H228" s="77">
        <v>35.49</v>
      </c>
      <c r="I228" s="77">
        <v>36.79</v>
      </c>
      <c r="J228" s="77">
        <v>33.130000000000003</v>
      </c>
      <c r="K228" s="84">
        <v>35.130000000000003</v>
      </c>
      <c r="L228" s="85">
        <v>32.92</v>
      </c>
      <c r="M228" s="77">
        <v>35.58</v>
      </c>
      <c r="N228" s="77">
        <v>36.99</v>
      </c>
      <c r="O228" s="77">
        <v>32.979999999999997</v>
      </c>
      <c r="P228" s="84">
        <v>35.19</v>
      </c>
      <c r="Q228" s="85">
        <v>33.18</v>
      </c>
      <c r="R228" s="77">
        <v>35.97</v>
      </c>
      <c r="S228" s="77">
        <v>37.6</v>
      </c>
      <c r="T228" s="77">
        <v>33.35</v>
      </c>
      <c r="U228" s="84">
        <v>35.58</v>
      </c>
      <c r="V228" s="85">
        <v>34.35</v>
      </c>
      <c r="W228" s="77">
        <v>37.159999999999997</v>
      </c>
      <c r="X228" s="77">
        <v>38.799999999999997</v>
      </c>
      <c r="Y228" s="77">
        <v>34.54</v>
      </c>
      <c r="Z228" s="84">
        <v>36.75</v>
      </c>
      <c r="AA228" s="85">
        <v>33.29</v>
      </c>
      <c r="AB228" s="77">
        <v>36.17</v>
      </c>
      <c r="AC228" s="77">
        <v>37.89</v>
      </c>
      <c r="AD228" s="77">
        <v>33.54</v>
      </c>
      <c r="AE228" s="118">
        <v>35.74</v>
      </c>
    </row>
    <row r="229" spans="1:31" x14ac:dyDescent="0.2">
      <c r="A229" s="82">
        <f t="shared" si="3"/>
        <v>51044</v>
      </c>
      <c r="B229" s="83">
        <v>32.020000000000003</v>
      </c>
      <c r="C229" s="77">
        <v>32.58</v>
      </c>
      <c r="D229" s="77">
        <v>33.049999999999997</v>
      </c>
      <c r="E229" s="77">
        <v>32.28</v>
      </c>
      <c r="F229" s="84">
        <v>32.5</v>
      </c>
      <c r="G229" s="85">
        <v>30.8</v>
      </c>
      <c r="H229" s="77">
        <v>31.01</v>
      </c>
      <c r="I229" s="77">
        <v>31.44</v>
      </c>
      <c r="J229" s="77">
        <v>31.26</v>
      </c>
      <c r="K229" s="84">
        <v>30.95</v>
      </c>
      <c r="L229" s="85">
        <v>30.96</v>
      </c>
      <c r="M229" s="77">
        <v>31.22</v>
      </c>
      <c r="N229" s="77">
        <v>31.7</v>
      </c>
      <c r="O229" s="77">
        <v>31.47</v>
      </c>
      <c r="P229" s="84">
        <v>31.15</v>
      </c>
      <c r="Q229" s="85">
        <v>31.21</v>
      </c>
      <c r="R229" s="77">
        <v>32.880000000000003</v>
      </c>
      <c r="S229" s="77">
        <v>34.299999999999997</v>
      </c>
      <c r="T229" s="77">
        <v>31.85</v>
      </c>
      <c r="U229" s="84">
        <v>32.69</v>
      </c>
      <c r="V229" s="85">
        <v>31.28</v>
      </c>
      <c r="W229" s="77">
        <v>33.130000000000003</v>
      </c>
      <c r="X229" s="77">
        <v>34.64</v>
      </c>
      <c r="Y229" s="77">
        <v>31.94</v>
      </c>
      <c r="Z229" s="84">
        <v>32.9</v>
      </c>
      <c r="AA229" s="85">
        <v>30.05</v>
      </c>
      <c r="AB229" s="77">
        <v>31.73</v>
      </c>
      <c r="AC229" s="77">
        <v>33.15</v>
      </c>
      <c r="AD229" s="77">
        <v>30.68</v>
      </c>
      <c r="AE229" s="118">
        <v>31.54</v>
      </c>
    </row>
    <row r="230" spans="1:31" x14ac:dyDescent="0.2">
      <c r="A230" s="82">
        <f t="shared" si="3"/>
        <v>51075</v>
      </c>
      <c r="B230" s="83">
        <v>36.020000000000003</v>
      </c>
      <c r="C230" s="77">
        <v>36.56</v>
      </c>
      <c r="D230" s="77">
        <v>36.979999999999997</v>
      </c>
      <c r="E230" s="77">
        <v>36.1</v>
      </c>
      <c r="F230" s="84">
        <v>36.47</v>
      </c>
      <c r="G230" s="85">
        <v>34.130000000000003</v>
      </c>
      <c r="H230" s="77">
        <v>34.549999999999997</v>
      </c>
      <c r="I230" s="77">
        <v>34.96</v>
      </c>
      <c r="J230" s="77">
        <v>34.340000000000003</v>
      </c>
      <c r="K230" s="84">
        <v>34.47</v>
      </c>
      <c r="L230" s="85">
        <v>34.44</v>
      </c>
      <c r="M230" s="77">
        <v>34.880000000000003</v>
      </c>
      <c r="N230" s="77">
        <v>35.31</v>
      </c>
      <c r="O230" s="77">
        <v>34.659999999999997</v>
      </c>
      <c r="P230" s="84">
        <v>34.799999999999997</v>
      </c>
      <c r="Q230" s="85">
        <v>34.61</v>
      </c>
      <c r="R230" s="77">
        <v>36.06</v>
      </c>
      <c r="S230" s="77">
        <v>36.950000000000003</v>
      </c>
      <c r="T230" s="77">
        <v>34.78</v>
      </c>
      <c r="U230" s="84">
        <v>35.840000000000003</v>
      </c>
      <c r="V230" s="85">
        <v>34.630000000000003</v>
      </c>
      <c r="W230" s="77">
        <v>36.29</v>
      </c>
      <c r="X230" s="77">
        <v>37.31</v>
      </c>
      <c r="Y230" s="77">
        <v>34.81</v>
      </c>
      <c r="Z230" s="84">
        <v>36.04</v>
      </c>
      <c r="AA230" s="85">
        <v>33.44</v>
      </c>
      <c r="AB230" s="77">
        <v>35.159999999999997</v>
      </c>
      <c r="AC230" s="77">
        <v>36.200000000000003</v>
      </c>
      <c r="AD230" s="77">
        <v>33.61</v>
      </c>
      <c r="AE230" s="118">
        <v>34.9</v>
      </c>
    </row>
    <row r="231" spans="1:31" ht="13.5" thickBot="1" x14ac:dyDescent="0.25">
      <c r="A231" s="89">
        <f t="shared" si="3"/>
        <v>51105</v>
      </c>
      <c r="B231" s="83">
        <v>38.65</v>
      </c>
      <c r="C231" s="77">
        <v>39.51</v>
      </c>
      <c r="D231" s="77">
        <v>40.090000000000003</v>
      </c>
      <c r="E231" s="77">
        <v>38.909999999999997</v>
      </c>
      <c r="F231" s="84">
        <v>39.369999999999997</v>
      </c>
      <c r="G231" s="85">
        <v>36</v>
      </c>
      <c r="H231" s="77">
        <v>36.39</v>
      </c>
      <c r="I231" s="77">
        <v>36.85</v>
      </c>
      <c r="J231" s="77">
        <v>36.24</v>
      </c>
      <c r="K231" s="84">
        <v>36.36</v>
      </c>
      <c r="L231" s="85">
        <v>36.28</v>
      </c>
      <c r="M231" s="77">
        <v>36.71</v>
      </c>
      <c r="N231" s="77">
        <v>37.19</v>
      </c>
      <c r="O231" s="77">
        <v>36.520000000000003</v>
      </c>
      <c r="P231" s="84">
        <v>36.67</v>
      </c>
      <c r="Q231" s="85">
        <v>37.520000000000003</v>
      </c>
      <c r="R231" s="77">
        <v>38</v>
      </c>
      <c r="S231" s="77">
        <v>38.380000000000003</v>
      </c>
      <c r="T231" s="77">
        <v>37.57</v>
      </c>
      <c r="U231" s="84">
        <v>37.99</v>
      </c>
      <c r="V231" s="85">
        <v>37.619999999999997</v>
      </c>
      <c r="W231" s="77">
        <v>38.21</v>
      </c>
      <c r="X231" s="77">
        <v>38.659999999999997</v>
      </c>
      <c r="Y231" s="77">
        <v>37.64</v>
      </c>
      <c r="Z231" s="84">
        <v>38.200000000000003</v>
      </c>
      <c r="AA231" s="85">
        <v>36.39</v>
      </c>
      <c r="AB231" s="77">
        <v>37.21</v>
      </c>
      <c r="AC231" s="77">
        <v>37.76</v>
      </c>
      <c r="AD231" s="77">
        <v>36.409999999999997</v>
      </c>
      <c r="AE231" s="118">
        <v>37.17</v>
      </c>
    </row>
    <row r="232" spans="1:31" x14ac:dyDescent="0.2">
      <c r="A232" s="86">
        <f t="shared" si="3"/>
        <v>51136</v>
      </c>
      <c r="B232" s="67">
        <v>41.97</v>
      </c>
      <c r="C232" s="68">
        <v>43.6</v>
      </c>
      <c r="D232" s="68">
        <v>44.75</v>
      </c>
      <c r="E232" s="68">
        <v>42.16</v>
      </c>
      <c r="F232" s="87">
        <v>43.3</v>
      </c>
      <c r="G232" s="88">
        <v>38.65</v>
      </c>
      <c r="H232" s="68">
        <v>39.44</v>
      </c>
      <c r="I232" s="68">
        <v>40.119999999999997</v>
      </c>
      <c r="J232" s="68">
        <v>39.049999999999997</v>
      </c>
      <c r="K232" s="87">
        <v>39.26</v>
      </c>
      <c r="L232" s="88">
        <v>38.67</v>
      </c>
      <c r="M232" s="68">
        <v>39.67</v>
      </c>
      <c r="N232" s="68">
        <v>40.43</v>
      </c>
      <c r="O232" s="68">
        <v>39.07</v>
      </c>
      <c r="P232" s="87">
        <v>39.450000000000003</v>
      </c>
      <c r="Q232" s="88">
        <v>38.380000000000003</v>
      </c>
      <c r="R232" s="68">
        <v>39.270000000000003</v>
      </c>
      <c r="S232" s="68">
        <v>40.08</v>
      </c>
      <c r="T232" s="68">
        <v>38.950000000000003</v>
      </c>
      <c r="U232" s="87">
        <v>39.04</v>
      </c>
      <c r="V232" s="88">
        <v>38.4</v>
      </c>
      <c r="W232" s="68">
        <v>39.369999999999997</v>
      </c>
      <c r="X232" s="68">
        <v>40.24</v>
      </c>
      <c r="Y232" s="68">
        <v>38.96</v>
      </c>
      <c r="Z232" s="87">
        <v>39.130000000000003</v>
      </c>
      <c r="AA232" s="88">
        <v>37.14</v>
      </c>
      <c r="AB232" s="68">
        <v>38.14</v>
      </c>
      <c r="AC232" s="68">
        <v>39.01</v>
      </c>
      <c r="AD232" s="68">
        <v>37.71</v>
      </c>
      <c r="AE232" s="75">
        <v>37.9</v>
      </c>
    </row>
    <row r="233" spans="1:31" x14ac:dyDescent="0.2">
      <c r="A233" s="86">
        <f t="shared" si="3"/>
        <v>51167</v>
      </c>
      <c r="B233" s="67">
        <v>39.99</v>
      </c>
      <c r="C233" s="68">
        <v>40.74</v>
      </c>
      <c r="D233" s="68">
        <v>41.2</v>
      </c>
      <c r="E233" s="68">
        <v>39.799999999999997</v>
      </c>
      <c r="F233" s="87">
        <v>40.64</v>
      </c>
      <c r="G233" s="88">
        <v>36.69</v>
      </c>
      <c r="H233" s="68">
        <v>36.85</v>
      </c>
      <c r="I233" s="68">
        <v>37.049999999999997</v>
      </c>
      <c r="J233" s="68">
        <v>36.880000000000003</v>
      </c>
      <c r="K233" s="87">
        <v>36.78</v>
      </c>
      <c r="L233" s="88">
        <v>36.85</v>
      </c>
      <c r="M233" s="68">
        <v>37.090000000000003</v>
      </c>
      <c r="N233" s="68">
        <v>37.340000000000003</v>
      </c>
      <c r="O233" s="68">
        <v>37.04</v>
      </c>
      <c r="P233" s="87">
        <v>37.01</v>
      </c>
      <c r="Q233" s="88">
        <v>35.74</v>
      </c>
      <c r="R233" s="68">
        <v>36.67</v>
      </c>
      <c r="S233" s="68">
        <v>37.549999999999997</v>
      </c>
      <c r="T233" s="68">
        <v>36.49</v>
      </c>
      <c r="U233" s="87">
        <v>36.32</v>
      </c>
      <c r="V233" s="88">
        <v>35.75</v>
      </c>
      <c r="W233" s="68">
        <v>36.68</v>
      </c>
      <c r="X233" s="68">
        <v>37.56</v>
      </c>
      <c r="Y233" s="68">
        <v>36.5</v>
      </c>
      <c r="Z233" s="87">
        <v>36.33</v>
      </c>
      <c r="AA233" s="88">
        <v>34.520000000000003</v>
      </c>
      <c r="AB233" s="68">
        <v>35.43</v>
      </c>
      <c r="AC233" s="68">
        <v>36.31</v>
      </c>
      <c r="AD233" s="68">
        <v>35.26</v>
      </c>
      <c r="AE233" s="75">
        <v>35.090000000000003</v>
      </c>
    </row>
    <row r="234" spans="1:31" x14ac:dyDescent="0.2">
      <c r="A234" s="86">
        <f t="shared" si="3"/>
        <v>51196</v>
      </c>
      <c r="B234" s="67">
        <v>36.14</v>
      </c>
      <c r="C234" s="68">
        <v>36.590000000000003</v>
      </c>
      <c r="D234" s="68">
        <v>36.96</v>
      </c>
      <c r="E234" s="68">
        <v>36.24</v>
      </c>
      <c r="F234" s="87">
        <v>36.53</v>
      </c>
      <c r="G234" s="88">
        <v>32.840000000000003</v>
      </c>
      <c r="H234" s="68">
        <v>32.700000000000003</v>
      </c>
      <c r="I234" s="68">
        <v>32.78</v>
      </c>
      <c r="J234" s="68">
        <v>33.01</v>
      </c>
      <c r="K234" s="87">
        <v>32.71</v>
      </c>
      <c r="L234" s="88">
        <v>32.729999999999997</v>
      </c>
      <c r="M234" s="68">
        <v>32.799999999999997</v>
      </c>
      <c r="N234" s="68">
        <v>33.03</v>
      </c>
      <c r="O234" s="68">
        <v>32.93</v>
      </c>
      <c r="P234" s="87">
        <v>32.79</v>
      </c>
      <c r="Q234" s="88">
        <v>33.25</v>
      </c>
      <c r="R234" s="68">
        <v>34.76</v>
      </c>
      <c r="S234" s="68">
        <v>35.64</v>
      </c>
      <c r="T234" s="68">
        <v>33.299999999999997</v>
      </c>
      <c r="U234" s="87">
        <v>34.590000000000003</v>
      </c>
      <c r="V234" s="88">
        <v>33.25</v>
      </c>
      <c r="W234" s="68">
        <v>34.83</v>
      </c>
      <c r="X234" s="68">
        <v>35.729999999999997</v>
      </c>
      <c r="Y234" s="68">
        <v>33.299999999999997</v>
      </c>
      <c r="Z234" s="87">
        <v>34.65</v>
      </c>
      <c r="AA234" s="88">
        <v>32.049999999999997</v>
      </c>
      <c r="AB234" s="68">
        <v>33.549999999999997</v>
      </c>
      <c r="AC234" s="68">
        <v>34.409999999999997</v>
      </c>
      <c r="AD234" s="68">
        <v>32.1</v>
      </c>
      <c r="AE234" s="75">
        <v>33.380000000000003</v>
      </c>
    </row>
    <row r="235" spans="1:31" x14ac:dyDescent="0.2">
      <c r="A235" s="86">
        <f t="shared" si="3"/>
        <v>51227</v>
      </c>
      <c r="B235" s="67">
        <v>33.53</v>
      </c>
      <c r="C235" s="68">
        <v>34.06</v>
      </c>
      <c r="D235" s="68">
        <v>34.44</v>
      </c>
      <c r="E235" s="68">
        <v>33.68</v>
      </c>
      <c r="F235" s="87">
        <v>33.950000000000003</v>
      </c>
      <c r="G235" s="88">
        <v>31.8</v>
      </c>
      <c r="H235" s="68">
        <v>31.68</v>
      </c>
      <c r="I235" s="68">
        <v>31.83</v>
      </c>
      <c r="J235" s="68">
        <v>32.130000000000003</v>
      </c>
      <c r="K235" s="87">
        <v>31.65</v>
      </c>
      <c r="L235" s="88">
        <v>31.89</v>
      </c>
      <c r="M235" s="68">
        <v>31.8</v>
      </c>
      <c r="N235" s="68">
        <v>31.99</v>
      </c>
      <c r="O235" s="68">
        <v>32.25</v>
      </c>
      <c r="P235" s="87">
        <v>31.76</v>
      </c>
      <c r="Q235" s="88">
        <v>30.62</v>
      </c>
      <c r="R235" s="68">
        <v>32.83</v>
      </c>
      <c r="S235" s="68">
        <v>34.18</v>
      </c>
      <c r="T235" s="68">
        <v>31.04</v>
      </c>
      <c r="U235" s="87">
        <v>32.43</v>
      </c>
      <c r="V235" s="88">
        <v>30.64</v>
      </c>
      <c r="W235" s="68">
        <v>33</v>
      </c>
      <c r="X235" s="68">
        <v>34.44</v>
      </c>
      <c r="Y235" s="68">
        <v>31.07</v>
      </c>
      <c r="Z235" s="87">
        <v>32.58</v>
      </c>
      <c r="AA235" s="88">
        <v>29.45</v>
      </c>
      <c r="AB235" s="68">
        <v>31.63</v>
      </c>
      <c r="AC235" s="68">
        <v>32.979999999999997</v>
      </c>
      <c r="AD235" s="68">
        <v>29.86</v>
      </c>
      <c r="AE235" s="75">
        <v>31.23</v>
      </c>
    </row>
    <row r="236" spans="1:31" x14ac:dyDescent="0.2">
      <c r="A236" s="86">
        <f t="shared" si="3"/>
        <v>51257</v>
      </c>
      <c r="B236" s="67">
        <v>33.04</v>
      </c>
      <c r="C236" s="68">
        <v>34.58</v>
      </c>
      <c r="D236" s="68">
        <v>35.47</v>
      </c>
      <c r="E236" s="68">
        <v>33.29</v>
      </c>
      <c r="F236" s="87">
        <v>34.380000000000003</v>
      </c>
      <c r="G236" s="88">
        <v>33.26</v>
      </c>
      <c r="H236" s="68">
        <v>34.39</v>
      </c>
      <c r="I236" s="68">
        <v>35.119999999999997</v>
      </c>
      <c r="J236" s="68">
        <v>33.43</v>
      </c>
      <c r="K236" s="87">
        <v>34.21</v>
      </c>
      <c r="L236" s="88">
        <v>33.090000000000003</v>
      </c>
      <c r="M236" s="68">
        <v>34.51</v>
      </c>
      <c r="N236" s="68">
        <v>35.35</v>
      </c>
      <c r="O236" s="68">
        <v>33.21</v>
      </c>
      <c r="P236" s="87">
        <v>34.29</v>
      </c>
      <c r="Q236" s="88">
        <v>33.409999999999997</v>
      </c>
      <c r="R236" s="68">
        <v>35.97</v>
      </c>
      <c r="S236" s="68">
        <v>37.479999999999997</v>
      </c>
      <c r="T236" s="68">
        <v>33.56</v>
      </c>
      <c r="U236" s="87">
        <v>35.64</v>
      </c>
      <c r="V236" s="88">
        <v>33.65</v>
      </c>
      <c r="W236" s="68">
        <v>36.380000000000003</v>
      </c>
      <c r="X236" s="68">
        <v>38.020000000000003</v>
      </c>
      <c r="Y236" s="68">
        <v>33.799999999999997</v>
      </c>
      <c r="Z236" s="87">
        <v>36.04</v>
      </c>
      <c r="AA236" s="88">
        <v>32.43</v>
      </c>
      <c r="AB236" s="68">
        <v>35.21</v>
      </c>
      <c r="AC236" s="68">
        <v>36.869999999999997</v>
      </c>
      <c r="AD236" s="68">
        <v>32.590000000000003</v>
      </c>
      <c r="AE236" s="75">
        <v>34.86</v>
      </c>
    </row>
    <row r="237" spans="1:31" x14ac:dyDescent="0.2">
      <c r="A237" s="86">
        <f t="shared" si="3"/>
        <v>51288</v>
      </c>
      <c r="B237" s="67">
        <v>33.659999999999997</v>
      </c>
      <c r="C237" s="68">
        <v>37.64</v>
      </c>
      <c r="D237" s="68">
        <v>39.78</v>
      </c>
      <c r="E237" s="68">
        <v>34.29</v>
      </c>
      <c r="F237" s="87">
        <v>37.17</v>
      </c>
      <c r="G237" s="88">
        <v>34.39</v>
      </c>
      <c r="H237" s="68">
        <v>37.54</v>
      </c>
      <c r="I237" s="68">
        <v>39.340000000000003</v>
      </c>
      <c r="J237" s="68">
        <v>34.64</v>
      </c>
      <c r="K237" s="87">
        <v>37.1</v>
      </c>
      <c r="L237" s="88">
        <v>34.619999999999997</v>
      </c>
      <c r="M237" s="68">
        <v>37.880000000000003</v>
      </c>
      <c r="N237" s="68">
        <v>39.71</v>
      </c>
      <c r="O237" s="68">
        <v>34.85</v>
      </c>
      <c r="P237" s="87">
        <v>37.43</v>
      </c>
      <c r="Q237" s="88">
        <v>34.299999999999997</v>
      </c>
      <c r="R237" s="68">
        <v>39.47</v>
      </c>
      <c r="S237" s="68">
        <v>42.16</v>
      </c>
      <c r="T237" s="68">
        <v>34.340000000000003</v>
      </c>
      <c r="U237" s="87">
        <v>38.81</v>
      </c>
      <c r="V237" s="88">
        <v>34.43</v>
      </c>
      <c r="W237" s="68">
        <v>39.71</v>
      </c>
      <c r="X237" s="68">
        <v>42.49</v>
      </c>
      <c r="Y237" s="68">
        <v>34.51</v>
      </c>
      <c r="Z237" s="87">
        <v>39.03</v>
      </c>
      <c r="AA237" s="88">
        <v>33.22</v>
      </c>
      <c r="AB237" s="68">
        <v>38.450000000000003</v>
      </c>
      <c r="AC237" s="68">
        <v>41.21</v>
      </c>
      <c r="AD237" s="68">
        <v>33.299999999999997</v>
      </c>
      <c r="AE237" s="75">
        <v>37.78</v>
      </c>
    </row>
    <row r="238" spans="1:31" x14ac:dyDescent="0.2">
      <c r="A238" s="86">
        <f t="shared" si="3"/>
        <v>51318</v>
      </c>
      <c r="B238" s="67">
        <v>35.81</v>
      </c>
      <c r="C238" s="68">
        <v>43.93</v>
      </c>
      <c r="D238" s="68">
        <v>48.16</v>
      </c>
      <c r="E238" s="68">
        <v>37.950000000000003</v>
      </c>
      <c r="F238" s="87">
        <v>42.81</v>
      </c>
      <c r="G238" s="88">
        <v>39.44</v>
      </c>
      <c r="H238" s="68">
        <v>46.62</v>
      </c>
      <c r="I238" s="68">
        <v>50.55</v>
      </c>
      <c r="J238" s="68">
        <v>40.020000000000003</v>
      </c>
      <c r="K238" s="87">
        <v>45.42</v>
      </c>
      <c r="L238" s="88">
        <v>39.46</v>
      </c>
      <c r="M238" s="68">
        <v>46.88</v>
      </c>
      <c r="N238" s="68">
        <v>50.86</v>
      </c>
      <c r="O238" s="68">
        <v>39.96</v>
      </c>
      <c r="P238" s="87">
        <v>45.65</v>
      </c>
      <c r="Q238" s="88">
        <v>36.61</v>
      </c>
      <c r="R238" s="68">
        <v>43.28</v>
      </c>
      <c r="S238" s="68">
        <v>47.1</v>
      </c>
      <c r="T238" s="68">
        <v>37.119999999999997</v>
      </c>
      <c r="U238" s="87">
        <v>42.28</v>
      </c>
      <c r="V238" s="88">
        <v>36.729999999999997</v>
      </c>
      <c r="W238" s="68">
        <v>43.52</v>
      </c>
      <c r="X238" s="68">
        <v>47.43</v>
      </c>
      <c r="Y238" s="68">
        <v>37.28</v>
      </c>
      <c r="Z238" s="87">
        <v>42.51</v>
      </c>
      <c r="AA238" s="88">
        <v>35.5</v>
      </c>
      <c r="AB238" s="68">
        <v>43.38</v>
      </c>
      <c r="AC238" s="68">
        <v>47.84</v>
      </c>
      <c r="AD238" s="68">
        <v>36.04</v>
      </c>
      <c r="AE238" s="75">
        <v>42.2</v>
      </c>
    </row>
    <row r="239" spans="1:31" x14ac:dyDescent="0.2">
      <c r="A239" s="86">
        <f t="shared" si="3"/>
        <v>51349</v>
      </c>
      <c r="B239" s="67">
        <v>34.590000000000003</v>
      </c>
      <c r="C239" s="68">
        <v>39.5</v>
      </c>
      <c r="D239" s="68">
        <v>42.09</v>
      </c>
      <c r="E239" s="68">
        <v>35.17</v>
      </c>
      <c r="F239" s="87">
        <v>38.83</v>
      </c>
      <c r="G239" s="88">
        <v>36.81</v>
      </c>
      <c r="H239" s="68">
        <v>41.64</v>
      </c>
      <c r="I239" s="68">
        <v>44.26</v>
      </c>
      <c r="J239" s="68">
        <v>37.04</v>
      </c>
      <c r="K239" s="87">
        <v>40.880000000000003</v>
      </c>
      <c r="L239" s="88">
        <v>36.619999999999997</v>
      </c>
      <c r="M239" s="68">
        <v>41.78</v>
      </c>
      <c r="N239" s="68">
        <v>44.57</v>
      </c>
      <c r="O239" s="68">
        <v>36.840000000000003</v>
      </c>
      <c r="P239" s="87">
        <v>40.98</v>
      </c>
      <c r="Q239" s="88">
        <v>36.549999999999997</v>
      </c>
      <c r="R239" s="68">
        <v>42.72</v>
      </c>
      <c r="S239" s="68">
        <v>46.08</v>
      </c>
      <c r="T239" s="68">
        <v>36.76</v>
      </c>
      <c r="U239" s="87">
        <v>41.81</v>
      </c>
      <c r="V239" s="88">
        <v>36.880000000000003</v>
      </c>
      <c r="W239" s="68">
        <v>43.16</v>
      </c>
      <c r="X239" s="68">
        <v>46.64</v>
      </c>
      <c r="Y239" s="68">
        <v>37.130000000000003</v>
      </c>
      <c r="Z239" s="87">
        <v>42.24</v>
      </c>
      <c r="AA239" s="88">
        <v>35.56</v>
      </c>
      <c r="AB239" s="68">
        <v>42.29</v>
      </c>
      <c r="AC239" s="68">
        <v>45.96</v>
      </c>
      <c r="AD239" s="68">
        <v>35.799999999999997</v>
      </c>
      <c r="AE239" s="75">
        <v>41.29</v>
      </c>
    </row>
    <row r="240" spans="1:31" x14ac:dyDescent="0.2">
      <c r="A240" s="86">
        <f t="shared" si="3"/>
        <v>51380</v>
      </c>
      <c r="B240" s="67">
        <v>33.06</v>
      </c>
      <c r="C240" s="68">
        <v>34.880000000000003</v>
      </c>
      <c r="D240" s="68">
        <v>35.909999999999997</v>
      </c>
      <c r="E240" s="68">
        <v>33.340000000000003</v>
      </c>
      <c r="F240" s="87">
        <v>34.67</v>
      </c>
      <c r="G240" s="88">
        <v>35.08</v>
      </c>
      <c r="H240" s="68">
        <v>37.17</v>
      </c>
      <c r="I240" s="68">
        <v>38.33</v>
      </c>
      <c r="J240" s="68">
        <v>35.229999999999997</v>
      </c>
      <c r="K240" s="87">
        <v>36.92</v>
      </c>
      <c r="L240" s="88">
        <v>34.9</v>
      </c>
      <c r="M240" s="68">
        <v>37.26</v>
      </c>
      <c r="N240" s="68">
        <v>38.57</v>
      </c>
      <c r="O240" s="68">
        <v>35.06</v>
      </c>
      <c r="P240" s="87">
        <v>36.979999999999997</v>
      </c>
      <c r="Q240" s="88">
        <v>34.89</v>
      </c>
      <c r="R240" s="68">
        <v>37.42</v>
      </c>
      <c r="S240" s="68">
        <v>38.909999999999997</v>
      </c>
      <c r="T240" s="68">
        <v>35.18</v>
      </c>
      <c r="U240" s="87">
        <v>37.119999999999997</v>
      </c>
      <c r="V240" s="88">
        <v>35.97</v>
      </c>
      <c r="W240" s="68">
        <v>38.51</v>
      </c>
      <c r="X240" s="68">
        <v>39.97</v>
      </c>
      <c r="Y240" s="68">
        <v>36.19</v>
      </c>
      <c r="Z240" s="87">
        <v>38.22</v>
      </c>
      <c r="AA240" s="88">
        <v>34.89</v>
      </c>
      <c r="AB240" s="68">
        <v>37.53</v>
      </c>
      <c r="AC240" s="68">
        <v>39.1</v>
      </c>
      <c r="AD240" s="68">
        <v>35.18</v>
      </c>
      <c r="AE240" s="75">
        <v>37.229999999999997</v>
      </c>
    </row>
    <row r="241" spans="1:31" x14ac:dyDescent="0.2">
      <c r="A241" s="86">
        <f t="shared" si="3"/>
        <v>51410</v>
      </c>
      <c r="B241" s="67">
        <v>33.39</v>
      </c>
      <c r="C241" s="68">
        <v>33.93</v>
      </c>
      <c r="D241" s="68">
        <v>34.380000000000003</v>
      </c>
      <c r="E241" s="68">
        <v>33.590000000000003</v>
      </c>
      <c r="F241" s="87">
        <v>33.82</v>
      </c>
      <c r="G241" s="88">
        <v>32.880000000000003</v>
      </c>
      <c r="H241" s="68">
        <v>32.42</v>
      </c>
      <c r="I241" s="68">
        <v>32.630000000000003</v>
      </c>
      <c r="J241" s="68">
        <v>33.340000000000003</v>
      </c>
      <c r="K241" s="87">
        <v>32.450000000000003</v>
      </c>
      <c r="L241" s="88">
        <v>33.01</v>
      </c>
      <c r="M241" s="68">
        <v>32.630000000000003</v>
      </c>
      <c r="N241" s="68">
        <v>32.86</v>
      </c>
      <c r="O241" s="68">
        <v>33.44</v>
      </c>
      <c r="P241" s="87">
        <v>32.659999999999997</v>
      </c>
      <c r="Q241" s="88">
        <v>33.21</v>
      </c>
      <c r="R241" s="68">
        <v>34.229999999999997</v>
      </c>
      <c r="S241" s="68">
        <v>35.159999999999997</v>
      </c>
      <c r="T241" s="68">
        <v>33.61</v>
      </c>
      <c r="U241" s="87">
        <v>34.04</v>
      </c>
      <c r="V241" s="88">
        <v>33.229999999999997</v>
      </c>
      <c r="W241" s="68">
        <v>34.26</v>
      </c>
      <c r="X241" s="68">
        <v>35.200000000000003</v>
      </c>
      <c r="Y241" s="68">
        <v>33.65</v>
      </c>
      <c r="Z241" s="87">
        <v>34.06</v>
      </c>
      <c r="AA241" s="88">
        <v>32.01</v>
      </c>
      <c r="AB241" s="68">
        <v>33.020000000000003</v>
      </c>
      <c r="AC241" s="68">
        <v>33.94</v>
      </c>
      <c r="AD241" s="68">
        <v>32.409999999999997</v>
      </c>
      <c r="AE241" s="75">
        <v>32.83</v>
      </c>
    </row>
    <row r="242" spans="1:31" x14ac:dyDescent="0.2">
      <c r="A242" s="86">
        <f t="shared" si="3"/>
        <v>51441</v>
      </c>
      <c r="B242" s="67">
        <v>37.26</v>
      </c>
      <c r="C242" s="68">
        <v>37.67</v>
      </c>
      <c r="D242" s="68">
        <v>38.06</v>
      </c>
      <c r="E242" s="68">
        <v>37.369999999999997</v>
      </c>
      <c r="F242" s="87">
        <v>37.6</v>
      </c>
      <c r="G242" s="88">
        <v>35.75</v>
      </c>
      <c r="H242" s="68">
        <v>35.81</v>
      </c>
      <c r="I242" s="68">
        <v>36.130000000000003</v>
      </c>
      <c r="J242" s="68">
        <v>36.049999999999997</v>
      </c>
      <c r="K242" s="87">
        <v>35.78</v>
      </c>
      <c r="L242" s="88">
        <v>36</v>
      </c>
      <c r="M242" s="68">
        <v>36.15</v>
      </c>
      <c r="N242" s="68">
        <v>36.46</v>
      </c>
      <c r="O242" s="68">
        <v>36.26</v>
      </c>
      <c r="P242" s="87">
        <v>36.1</v>
      </c>
      <c r="Q242" s="88">
        <v>35.94</v>
      </c>
      <c r="R242" s="68">
        <v>36.71</v>
      </c>
      <c r="S242" s="68">
        <v>37.380000000000003</v>
      </c>
      <c r="T242" s="68">
        <v>36.22</v>
      </c>
      <c r="U242" s="87">
        <v>36.590000000000003</v>
      </c>
      <c r="V242" s="88">
        <v>35.979999999999997</v>
      </c>
      <c r="W242" s="68">
        <v>36.97</v>
      </c>
      <c r="X242" s="68">
        <v>37.770000000000003</v>
      </c>
      <c r="Y242" s="68">
        <v>36.270000000000003</v>
      </c>
      <c r="Z242" s="87">
        <v>36.81</v>
      </c>
      <c r="AA242" s="88">
        <v>34.75</v>
      </c>
      <c r="AB242" s="68">
        <v>35.82</v>
      </c>
      <c r="AC242" s="68">
        <v>36.659999999999997</v>
      </c>
      <c r="AD242" s="68">
        <v>35.04</v>
      </c>
      <c r="AE242" s="75">
        <v>35.65</v>
      </c>
    </row>
    <row r="243" spans="1:31" x14ac:dyDescent="0.2">
      <c r="A243" s="86">
        <f t="shared" si="3"/>
        <v>51471</v>
      </c>
      <c r="B243" s="67">
        <v>39.75</v>
      </c>
      <c r="C243" s="68">
        <v>40.58</v>
      </c>
      <c r="D243" s="68">
        <v>41.11</v>
      </c>
      <c r="E243" s="68">
        <v>39.979999999999997</v>
      </c>
      <c r="F243" s="87">
        <v>40.46</v>
      </c>
      <c r="G243" s="88">
        <v>37.72</v>
      </c>
      <c r="H243" s="68">
        <v>38</v>
      </c>
      <c r="I243" s="68">
        <v>38.380000000000003</v>
      </c>
      <c r="J243" s="68">
        <v>38.06</v>
      </c>
      <c r="K243" s="87">
        <v>37.94</v>
      </c>
      <c r="L243" s="88">
        <v>37.909999999999997</v>
      </c>
      <c r="M243" s="68">
        <v>38.28</v>
      </c>
      <c r="N243" s="68">
        <v>38.68</v>
      </c>
      <c r="O243" s="68">
        <v>38.229999999999997</v>
      </c>
      <c r="P243" s="87">
        <v>38.21</v>
      </c>
      <c r="Q243" s="88">
        <v>39.06</v>
      </c>
      <c r="R243" s="68">
        <v>39.549999999999997</v>
      </c>
      <c r="S243" s="68">
        <v>39.770000000000003</v>
      </c>
      <c r="T243" s="68">
        <v>39.020000000000003</v>
      </c>
      <c r="U243" s="87">
        <v>39.49</v>
      </c>
      <c r="V243" s="88">
        <v>39.24</v>
      </c>
      <c r="W243" s="68">
        <v>39.83</v>
      </c>
      <c r="X243" s="68">
        <v>40.11</v>
      </c>
      <c r="Y243" s="68">
        <v>39.159999999999997</v>
      </c>
      <c r="Z243" s="87">
        <v>39.78</v>
      </c>
      <c r="AA243" s="88">
        <v>37.979999999999997</v>
      </c>
      <c r="AB243" s="68">
        <v>38.85</v>
      </c>
      <c r="AC243" s="68">
        <v>39.270000000000003</v>
      </c>
      <c r="AD243" s="68">
        <v>37.9</v>
      </c>
      <c r="AE243" s="75">
        <v>38.76</v>
      </c>
    </row>
    <row r="244" spans="1:31" x14ac:dyDescent="0.2">
      <c r="A244" s="82">
        <f t="shared" si="3"/>
        <v>51502</v>
      </c>
      <c r="B244" s="83">
        <v>43.45</v>
      </c>
      <c r="C244" s="77">
        <v>44.04</v>
      </c>
      <c r="D244" s="77">
        <v>45.04</v>
      </c>
      <c r="E244" s="77">
        <v>44.1</v>
      </c>
      <c r="F244" s="84">
        <v>43.82</v>
      </c>
      <c r="G244" s="85">
        <v>40.76</v>
      </c>
      <c r="H244" s="77">
        <v>40.5</v>
      </c>
      <c r="I244" s="77">
        <v>40.89</v>
      </c>
      <c r="J244" s="77">
        <v>41.41</v>
      </c>
      <c r="K244" s="84">
        <v>40.39</v>
      </c>
      <c r="L244" s="85">
        <v>40.92</v>
      </c>
      <c r="M244" s="77">
        <v>40.79</v>
      </c>
      <c r="N244" s="77">
        <v>41.21</v>
      </c>
      <c r="O244" s="77">
        <v>41.55</v>
      </c>
      <c r="P244" s="84">
        <v>40.659999999999997</v>
      </c>
      <c r="Q244" s="85">
        <v>39.49</v>
      </c>
      <c r="R244" s="77">
        <v>40.049999999999997</v>
      </c>
      <c r="S244" s="77">
        <v>40.72</v>
      </c>
      <c r="T244" s="77">
        <v>39.9</v>
      </c>
      <c r="U244" s="84">
        <v>39.909999999999997</v>
      </c>
      <c r="V244" s="85">
        <v>39.54</v>
      </c>
      <c r="W244" s="77">
        <v>40.25</v>
      </c>
      <c r="X244" s="77">
        <v>41.03</v>
      </c>
      <c r="Y244" s="77">
        <v>39.979999999999997</v>
      </c>
      <c r="Z244" s="84">
        <v>40.090000000000003</v>
      </c>
      <c r="AA244" s="85">
        <v>38.26</v>
      </c>
      <c r="AB244" s="77">
        <v>38.96</v>
      </c>
      <c r="AC244" s="77">
        <v>39.729999999999997</v>
      </c>
      <c r="AD244" s="77">
        <v>38.700000000000003</v>
      </c>
      <c r="AE244" s="118">
        <v>38.799999999999997</v>
      </c>
    </row>
    <row r="245" spans="1:31" x14ac:dyDescent="0.2">
      <c r="A245" s="82">
        <f t="shared" si="3"/>
        <v>51533</v>
      </c>
      <c r="B245" s="83">
        <v>40.93</v>
      </c>
      <c r="C245" s="77">
        <v>41.63</v>
      </c>
      <c r="D245" s="77">
        <v>42.07</v>
      </c>
      <c r="E245" s="77">
        <v>40.770000000000003</v>
      </c>
      <c r="F245" s="84">
        <v>41.54</v>
      </c>
      <c r="G245" s="85">
        <v>38.520000000000003</v>
      </c>
      <c r="H245" s="77">
        <v>38.42</v>
      </c>
      <c r="I245" s="77">
        <v>38.5</v>
      </c>
      <c r="J245" s="77">
        <v>38.67</v>
      </c>
      <c r="K245" s="84">
        <v>38.42</v>
      </c>
      <c r="L245" s="85">
        <v>38.799999999999997</v>
      </c>
      <c r="M245" s="77">
        <v>38.79</v>
      </c>
      <c r="N245" s="77">
        <v>38.86</v>
      </c>
      <c r="O245" s="77">
        <v>38.909999999999997</v>
      </c>
      <c r="P245" s="84">
        <v>38.770000000000003</v>
      </c>
      <c r="Q245" s="85">
        <v>37.29</v>
      </c>
      <c r="R245" s="77">
        <v>37.71</v>
      </c>
      <c r="S245" s="77">
        <v>38.08</v>
      </c>
      <c r="T245" s="77">
        <v>37.979999999999997</v>
      </c>
      <c r="U245" s="84">
        <v>37.35</v>
      </c>
      <c r="V245" s="85">
        <v>37.29</v>
      </c>
      <c r="W245" s="77">
        <v>37.71</v>
      </c>
      <c r="X245" s="77">
        <v>38.08</v>
      </c>
      <c r="Y245" s="77">
        <v>37.979999999999997</v>
      </c>
      <c r="Z245" s="84">
        <v>37.35</v>
      </c>
      <c r="AA245" s="85">
        <v>36.03</v>
      </c>
      <c r="AB245" s="77">
        <v>36.450000000000003</v>
      </c>
      <c r="AC245" s="77">
        <v>36.81</v>
      </c>
      <c r="AD245" s="77">
        <v>36.71</v>
      </c>
      <c r="AE245" s="118">
        <v>36.090000000000003</v>
      </c>
    </row>
    <row r="246" spans="1:31" x14ac:dyDescent="0.2">
      <c r="A246" s="82">
        <f t="shared" si="3"/>
        <v>51561</v>
      </c>
      <c r="B246" s="83">
        <v>37.53</v>
      </c>
      <c r="C246" s="77">
        <v>37.869999999999997</v>
      </c>
      <c r="D246" s="77">
        <v>38.14</v>
      </c>
      <c r="E246" s="77">
        <v>37.549999999999997</v>
      </c>
      <c r="F246" s="84">
        <v>37.85</v>
      </c>
      <c r="G246" s="85">
        <v>34.47</v>
      </c>
      <c r="H246" s="77">
        <v>34.08</v>
      </c>
      <c r="I246" s="77">
        <v>34.03</v>
      </c>
      <c r="J246" s="77">
        <v>34.68</v>
      </c>
      <c r="K246" s="84">
        <v>34.11</v>
      </c>
      <c r="L246" s="85">
        <v>34.799999999999997</v>
      </c>
      <c r="M246" s="77">
        <v>34.42</v>
      </c>
      <c r="N246" s="77">
        <v>34.369999999999997</v>
      </c>
      <c r="O246" s="77">
        <v>35.01</v>
      </c>
      <c r="P246" s="84">
        <v>34.450000000000003</v>
      </c>
      <c r="Q246" s="85">
        <v>34.369999999999997</v>
      </c>
      <c r="R246" s="77">
        <v>35.619999999999997</v>
      </c>
      <c r="S246" s="77">
        <v>36.42</v>
      </c>
      <c r="T246" s="77">
        <v>34.450000000000003</v>
      </c>
      <c r="U246" s="84">
        <v>35.53</v>
      </c>
      <c r="V246" s="85">
        <v>34.369999999999997</v>
      </c>
      <c r="W246" s="77">
        <v>35.65</v>
      </c>
      <c r="X246" s="77">
        <v>36.47</v>
      </c>
      <c r="Y246" s="77">
        <v>34.450000000000003</v>
      </c>
      <c r="Z246" s="84">
        <v>35.56</v>
      </c>
      <c r="AA246" s="85">
        <v>33.14</v>
      </c>
      <c r="AB246" s="77">
        <v>34.369999999999997</v>
      </c>
      <c r="AC246" s="77">
        <v>35.17</v>
      </c>
      <c r="AD246" s="77">
        <v>33.22</v>
      </c>
      <c r="AE246" s="118">
        <v>34.29</v>
      </c>
    </row>
    <row r="247" spans="1:31" x14ac:dyDescent="0.2">
      <c r="A247" s="82">
        <f t="shared" si="3"/>
        <v>51592</v>
      </c>
      <c r="B247" s="83">
        <v>34.450000000000003</v>
      </c>
      <c r="C247" s="77">
        <v>34.81</v>
      </c>
      <c r="D247" s="77">
        <v>35.159999999999997</v>
      </c>
      <c r="E247" s="77">
        <v>34.6</v>
      </c>
      <c r="F247" s="84">
        <v>34.72</v>
      </c>
      <c r="G247" s="85">
        <v>32.72</v>
      </c>
      <c r="H247" s="77">
        <v>32.409999999999997</v>
      </c>
      <c r="I247" s="77">
        <v>32.47</v>
      </c>
      <c r="J247" s="77">
        <v>33.01</v>
      </c>
      <c r="K247" s="84">
        <v>32.409999999999997</v>
      </c>
      <c r="L247" s="85">
        <v>32.979999999999997</v>
      </c>
      <c r="M247" s="77">
        <v>32.65</v>
      </c>
      <c r="N247" s="77">
        <v>32.68</v>
      </c>
      <c r="O247" s="77">
        <v>33.25</v>
      </c>
      <c r="P247" s="84">
        <v>32.65</v>
      </c>
      <c r="Q247" s="85">
        <v>31.27</v>
      </c>
      <c r="R247" s="77">
        <v>33.619999999999997</v>
      </c>
      <c r="S247" s="77">
        <v>34.979999999999997</v>
      </c>
      <c r="T247" s="77">
        <v>31.46</v>
      </c>
      <c r="U247" s="84">
        <v>33.22</v>
      </c>
      <c r="V247" s="85">
        <v>31.27</v>
      </c>
      <c r="W247" s="77">
        <v>33.72</v>
      </c>
      <c r="X247" s="77">
        <v>35.119999999999997</v>
      </c>
      <c r="Y247" s="77">
        <v>31.46</v>
      </c>
      <c r="Z247" s="84">
        <v>33.299999999999997</v>
      </c>
      <c r="AA247" s="85">
        <v>30.07</v>
      </c>
      <c r="AB247" s="77">
        <v>32.4</v>
      </c>
      <c r="AC247" s="77">
        <v>33.74</v>
      </c>
      <c r="AD247" s="77">
        <v>30.25</v>
      </c>
      <c r="AE247" s="118">
        <v>32.01</v>
      </c>
    </row>
    <row r="248" spans="1:31" x14ac:dyDescent="0.2">
      <c r="A248" s="82">
        <f t="shared" si="3"/>
        <v>51622</v>
      </c>
      <c r="B248" s="83">
        <v>33.770000000000003</v>
      </c>
      <c r="C248" s="77">
        <v>34.51</v>
      </c>
      <c r="D248" s="77">
        <v>35</v>
      </c>
      <c r="E248" s="77">
        <v>33.96</v>
      </c>
      <c r="F248" s="84">
        <v>34.42</v>
      </c>
      <c r="G248" s="85">
        <v>34.14</v>
      </c>
      <c r="H248" s="77">
        <v>34.46</v>
      </c>
      <c r="I248" s="77">
        <v>34.81</v>
      </c>
      <c r="J248" s="77">
        <v>34.29</v>
      </c>
      <c r="K248" s="84">
        <v>34.42</v>
      </c>
      <c r="L248" s="85">
        <v>33.85</v>
      </c>
      <c r="M248" s="77">
        <v>34.520000000000003</v>
      </c>
      <c r="N248" s="77">
        <v>35.03</v>
      </c>
      <c r="O248" s="77">
        <v>33.97</v>
      </c>
      <c r="P248" s="84">
        <v>34.43</v>
      </c>
      <c r="Q248" s="85">
        <v>34.42</v>
      </c>
      <c r="R248" s="77">
        <v>36.18</v>
      </c>
      <c r="S248" s="77">
        <v>37.369999999999997</v>
      </c>
      <c r="T248" s="77">
        <v>34.590000000000003</v>
      </c>
      <c r="U248" s="84">
        <v>35.97</v>
      </c>
      <c r="V248" s="85">
        <v>35.01</v>
      </c>
      <c r="W248" s="77">
        <v>36.85</v>
      </c>
      <c r="X248" s="77">
        <v>38.1</v>
      </c>
      <c r="Y248" s="77">
        <v>35.21</v>
      </c>
      <c r="Z248" s="84">
        <v>36.630000000000003</v>
      </c>
      <c r="AA248" s="85">
        <v>33.75</v>
      </c>
      <c r="AB248" s="77">
        <v>35.54</v>
      </c>
      <c r="AC248" s="77">
        <v>36.78</v>
      </c>
      <c r="AD248" s="77">
        <v>33.97</v>
      </c>
      <c r="AE248" s="118">
        <v>35.33</v>
      </c>
    </row>
    <row r="249" spans="1:31" x14ac:dyDescent="0.2">
      <c r="A249" s="82">
        <f t="shared" si="3"/>
        <v>51653</v>
      </c>
      <c r="B249" s="83">
        <v>34.31</v>
      </c>
      <c r="C249" s="77">
        <v>38.200000000000003</v>
      </c>
      <c r="D249" s="77">
        <v>40.24</v>
      </c>
      <c r="E249" s="77">
        <v>34.85</v>
      </c>
      <c r="F249" s="84">
        <v>37.770000000000003</v>
      </c>
      <c r="G249" s="85">
        <v>35.06</v>
      </c>
      <c r="H249" s="77">
        <v>38.07</v>
      </c>
      <c r="I249" s="77">
        <v>39.76</v>
      </c>
      <c r="J249" s="77">
        <v>35.340000000000003</v>
      </c>
      <c r="K249" s="84">
        <v>37.700000000000003</v>
      </c>
      <c r="L249" s="85">
        <v>35.26</v>
      </c>
      <c r="M249" s="77">
        <v>38.380000000000003</v>
      </c>
      <c r="N249" s="77">
        <v>40.090000000000003</v>
      </c>
      <c r="O249" s="77">
        <v>35.479999999999997</v>
      </c>
      <c r="P249" s="84">
        <v>38</v>
      </c>
      <c r="Q249" s="85">
        <v>35.54</v>
      </c>
      <c r="R249" s="77">
        <v>40.64</v>
      </c>
      <c r="S249" s="77">
        <v>43.34</v>
      </c>
      <c r="T249" s="77">
        <v>35.659999999999997</v>
      </c>
      <c r="U249" s="84">
        <v>40.07</v>
      </c>
      <c r="V249" s="85">
        <v>35.950000000000003</v>
      </c>
      <c r="W249" s="77">
        <v>41.2</v>
      </c>
      <c r="X249" s="77">
        <v>44.03</v>
      </c>
      <c r="Y249" s="77">
        <v>36.11</v>
      </c>
      <c r="Z249" s="84">
        <v>40.619999999999997</v>
      </c>
      <c r="AA249" s="85">
        <v>34.700000000000003</v>
      </c>
      <c r="AB249" s="77">
        <v>39.92</v>
      </c>
      <c r="AC249" s="77">
        <v>42.73</v>
      </c>
      <c r="AD249" s="77">
        <v>34.86</v>
      </c>
      <c r="AE249" s="118">
        <v>39.35</v>
      </c>
    </row>
    <row r="250" spans="1:31" x14ac:dyDescent="0.2">
      <c r="A250" s="82">
        <f t="shared" si="3"/>
        <v>51683</v>
      </c>
      <c r="B250" s="83">
        <v>36.799999999999997</v>
      </c>
      <c r="C250" s="77">
        <v>44.79</v>
      </c>
      <c r="D250" s="77">
        <v>48.98</v>
      </c>
      <c r="E250" s="77">
        <v>38.840000000000003</v>
      </c>
      <c r="F250" s="84">
        <v>43.56</v>
      </c>
      <c r="G250" s="85">
        <v>40.630000000000003</v>
      </c>
      <c r="H250" s="77">
        <v>47.61</v>
      </c>
      <c r="I250" s="77">
        <v>51.36</v>
      </c>
      <c r="J250" s="77">
        <v>41.11</v>
      </c>
      <c r="K250" s="84">
        <v>46.3</v>
      </c>
      <c r="L250" s="85">
        <v>40.630000000000003</v>
      </c>
      <c r="M250" s="77">
        <v>47.88</v>
      </c>
      <c r="N250" s="77">
        <v>51.7</v>
      </c>
      <c r="O250" s="77">
        <v>41.04</v>
      </c>
      <c r="P250" s="84">
        <v>46.53</v>
      </c>
      <c r="Q250" s="85">
        <v>37.79</v>
      </c>
      <c r="R250" s="77">
        <v>44.42</v>
      </c>
      <c r="S250" s="77">
        <v>48.23</v>
      </c>
      <c r="T250" s="77">
        <v>38.229999999999997</v>
      </c>
      <c r="U250" s="84">
        <v>43.32</v>
      </c>
      <c r="V250" s="85">
        <v>37.950000000000003</v>
      </c>
      <c r="W250" s="77">
        <v>44.68</v>
      </c>
      <c r="X250" s="77">
        <v>48.59</v>
      </c>
      <c r="Y250" s="77">
        <v>38.42</v>
      </c>
      <c r="Z250" s="84">
        <v>43.58</v>
      </c>
      <c r="AA250" s="85">
        <v>36.69</v>
      </c>
      <c r="AB250" s="77">
        <v>44.53</v>
      </c>
      <c r="AC250" s="77">
        <v>49</v>
      </c>
      <c r="AD250" s="77">
        <v>37.15</v>
      </c>
      <c r="AE250" s="118">
        <v>43.24</v>
      </c>
    </row>
    <row r="251" spans="1:31" x14ac:dyDescent="0.2">
      <c r="A251" s="82">
        <f t="shared" si="3"/>
        <v>51714</v>
      </c>
      <c r="B251" s="83">
        <v>35.9</v>
      </c>
      <c r="C251" s="77">
        <v>41.78</v>
      </c>
      <c r="D251" s="77">
        <v>44.88</v>
      </c>
      <c r="E251" s="77">
        <v>37.06</v>
      </c>
      <c r="F251" s="84">
        <v>41.07</v>
      </c>
      <c r="G251" s="85">
        <v>39.049999999999997</v>
      </c>
      <c r="H251" s="77">
        <v>44.37</v>
      </c>
      <c r="I251" s="77">
        <v>47.38</v>
      </c>
      <c r="J251" s="77">
        <v>39.450000000000003</v>
      </c>
      <c r="K251" s="84">
        <v>43.62</v>
      </c>
      <c r="L251" s="85">
        <v>38.67</v>
      </c>
      <c r="M251" s="77">
        <v>44.41</v>
      </c>
      <c r="N251" s="77">
        <v>47.63</v>
      </c>
      <c r="O251" s="77">
        <v>39.06</v>
      </c>
      <c r="P251" s="84">
        <v>43.61</v>
      </c>
      <c r="Q251" s="85">
        <v>38.340000000000003</v>
      </c>
      <c r="R251" s="77">
        <v>45.13</v>
      </c>
      <c r="S251" s="77">
        <v>48.85</v>
      </c>
      <c r="T251" s="77">
        <v>38.58</v>
      </c>
      <c r="U251" s="84">
        <v>44.26</v>
      </c>
      <c r="V251" s="85">
        <v>38.78</v>
      </c>
      <c r="W251" s="77">
        <v>45.61</v>
      </c>
      <c r="X251" s="77">
        <v>49.42</v>
      </c>
      <c r="Y251" s="77">
        <v>39.090000000000003</v>
      </c>
      <c r="Z251" s="84">
        <v>44.73</v>
      </c>
      <c r="AA251" s="85">
        <v>37.47</v>
      </c>
      <c r="AB251" s="77">
        <v>44.87</v>
      </c>
      <c r="AC251" s="77">
        <v>48.93</v>
      </c>
      <c r="AD251" s="77">
        <v>37.770000000000003</v>
      </c>
      <c r="AE251" s="118">
        <v>43.9</v>
      </c>
    </row>
    <row r="252" spans="1:31" x14ac:dyDescent="0.2">
      <c r="A252" s="82">
        <f t="shared" si="3"/>
        <v>51745</v>
      </c>
      <c r="B252" s="83">
        <v>33.94</v>
      </c>
      <c r="C252" s="77">
        <v>36.54</v>
      </c>
      <c r="D252" s="77">
        <v>37.99</v>
      </c>
      <c r="E252" s="77">
        <v>34.35</v>
      </c>
      <c r="F252" s="84">
        <v>36.159999999999997</v>
      </c>
      <c r="G252" s="85">
        <v>36.6</v>
      </c>
      <c r="H252" s="77">
        <v>39.340000000000003</v>
      </c>
      <c r="I252" s="77">
        <v>40.82</v>
      </c>
      <c r="J252" s="77">
        <v>36.79</v>
      </c>
      <c r="K252" s="84">
        <v>38.9</v>
      </c>
      <c r="L252" s="85">
        <v>36.28</v>
      </c>
      <c r="M252" s="77">
        <v>39.380000000000003</v>
      </c>
      <c r="N252" s="77">
        <v>41.02</v>
      </c>
      <c r="O252" s="77">
        <v>36.46</v>
      </c>
      <c r="P252" s="84">
        <v>38.880000000000003</v>
      </c>
      <c r="Q252" s="85">
        <v>36.1</v>
      </c>
      <c r="R252" s="77">
        <v>39.119999999999997</v>
      </c>
      <c r="S252" s="77">
        <v>40.9</v>
      </c>
      <c r="T252" s="77">
        <v>36.450000000000003</v>
      </c>
      <c r="U252" s="84">
        <v>38.64</v>
      </c>
      <c r="V252" s="85">
        <v>37.36</v>
      </c>
      <c r="W252" s="77">
        <v>40.36</v>
      </c>
      <c r="X252" s="77">
        <v>42.12</v>
      </c>
      <c r="Y252" s="77">
        <v>37.72</v>
      </c>
      <c r="Z252" s="84">
        <v>39.880000000000003</v>
      </c>
      <c r="AA252" s="85">
        <v>36.479999999999997</v>
      </c>
      <c r="AB252" s="77">
        <v>39.479999999999997</v>
      </c>
      <c r="AC252" s="77">
        <v>41.33</v>
      </c>
      <c r="AD252" s="77">
        <v>36.909999999999997</v>
      </c>
      <c r="AE252" s="118">
        <v>39</v>
      </c>
    </row>
    <row r="253" spans="1:31" x14ac:dyDescent="0.2">
      <c r="A253" s="82">
        <f t="shared" si="3"/>
        <v>51775</v>
      </c>
      <c r="B253" s="83">
        <v>33.979999999999997</v>
      </c>
      <c r="C253" s="77">
        <v>34.46</v>
      </c>
      <c r="D253" s="77">
        <v>34.880000000000003</v>
      </c>
      <c r="E253" s="77">
        <v>34.159999999999997</v>
      </c>
      <c r="F253" s="84">
        <v>34.380000000000003</v>
      </c>
      <c r="G253" s="85">
        <v>34.14</v>
      </c>
      <c r="H253" s="77">
        <v>33.799999999999997</v>
      </c>
      <c r="I253" s="77">
        <v>34</v>
      </c>
      <c r="J253" s="77">
        <v>34.49</v>
      </c>
      <c r="K253" s="84">
        <v>33.82</v>
      </c>
      <c r="L253" s="85">
        <v>34.04</v>
      </c>
      <c r="M253" s="77">
        <v>33.94</v>
      </c>
      <c r="N253" s="77">
        <v>34.17</v>
      </c>
      <c r="O253" s="77">
        <v>34.32</v>
      </c>
      <c r="P253" s="84">
        <v>33.93</v>
      </c>
      <c r="Q253" s="85">
        <v>33.299999999999997</v>
      </c>
      <c r="R253" s="77">
        <v>34.93</v>
      </c>
      <c r="S253" s="77">
        <v>36.35</v>
      </c>
      <c r="T253" s="77">
        <v>33.72</v>
      </c>
      <c r="U253" s="84">
        <v>34.76</v>
      </c>
      <c r="V253" s="85">
        <v>33.31</v>
      </c>
      <c r="W253" s="77">
        <v>35</v>
      </c>
      <c r="X253" s="77">
        <v>36.450000000000003</v>
      </c>
      <c r="Y253" s="77">
        <v>33.729999999999997</v>
      </c>
      <c r="Z253" s="84">
        <v>34.82</v>
      </c>
      <c r="AA253" s="85">
        <v>32.090000000000003</v>
      </c>
      <c r="AB253" s="77">
        <v>33.76</v>
      </c>
      <c r="AC253" s="77">
        <v>35.200000000000003</v>
      </c>
      <c r="AD253" s="77">
        <v>32.51</v>
      </c>
      <c r="AE253" s="118">
        <v>33.58</v>
      </c>
    </row>
    <row r="254" spans="1:31" x14ac:dyDescent="0.2">
      <c r="A254" s="82">
        <f t="shared" si="3"/>
        <v>51806</v>
      </c>
      <c r="B254" s="83">
        <v>37.770000000000003</v>
      </c>
      <c r="C254" s="77">
        <v>38.18</v>
      </c>
      <c r="D254" s="77">
        <v>38.53</v>
      </c>
      <c r="E254" s="77">
        <v>37.89</v>
      </c>
      <c r="F254" s="84">
        <v>38.11</v>
      </c>
      <c r="G254" s="85">
        <v>36.25</v>
      </c>
      <c r="H254" s="77">
        <v>36.43</v>
      </c>
      <c r="I254" s="77">
        <v>36.76</v>
      </c>
      <c r="J254" s="77">
        <v>36.58</v>
      </c>
      <c r="K254" s="84">
        <v>36.369999999999997</v>
      </c>
      <c r="L254" s="85">
        <v>36.49</v>
      </c>
      <c r="M254" s="77">
        <v>36.78</v>
      </c>
      <c r="N254" s="77">
        <v>37.11</v>
      </c>
      <c r="O254" s="77">
        <v>36.770000000000003</v>
      </c>
      <c r="P254" s="84">
        <v>36.700000000000003</v>
      </c>
      <c r="Q254" s="85">
        <v>36.43</v>
      </c>
      <c r="R254" s="77">
        <v>37.549999999999997</v>
      </c>
      <c r="S254" s="77">
        <v>38.229999999999997</v>
      </c>
      <c r="T254" s="77">
        <v>36.53</v>
      </c>
      <c r="U254" s="84">
        <v>37.409999999999997</v>
      </c>
      <c r="V254" s="85">
        <v>36.47</v>
      </c>
      <c r="W254" s="77">
        <v>37.950000000000003</v>
      </c>
      <c r="X254" s="77">
        <v>38.81</v>
      </c>
      <c r="Y254" s="77">
        <v>36.58</v>
      </c>
      <c r="Z254" s="84">
        <v>37.76</v>
      </c>
      <c r="AA254" s="85">
        <v>35.22</v>
      </c>
      <c r="AB254" s="77">
        <v>36.75</v>
      </c>
      <c r="AC254" s="77">
        <v>37.630000000000003</v>
      </c>
      <c r="AD254" s="77">
        <v>35.33</v>
      </c>
      <c r="AE254" s="118">
        <v>36.549999999999997</v>
      </c>
    </row>
    <row r="255" spans="1:31" ht="13.5" thickBot="1" x14ac:dyDescent="0.25">
      <c r="A255" s="89">
        <f t="shared" si="3"/>
        <v>51836</v>
      </c>
      <c r="B255" s="83">
        <v>40.380000000000003</v>
      </c>
      <c r="C255" s="77">
        <v>41.25</v>
      </c>
      <c r="D255" s="77">
        <v>41.8</v>
      </c>
      <c r="E255" s="77">
        <v>40.58</v>
      </c>
      <c r="F255" s="84">
        <v>41.1</v>
      </c>
      <c r="G255" s="85">
        <v>38.78</v>
      </c>
      <c r="H255" s="77">
        <v>39.03</v>
      </c>
      <c r="I255" s="77">
        <v>39.369999999999997</v>
      </c>
      <c r="J255" s="77">
        <v>39.049999999999997</v>
      </c>
      <c r="K255" s="84">
        <v>38.979999999999997</v>
      </c>
      <c r="L255" s="85">
        <v>38.83</v>
      </c>
      <c r="M255" s="77">
        <v>39.25</v>
      </c>
      <c r="N255" s="77">
        <v>39.64</v>
      </c>
      <c r="O255" s="77">
        <v>39.049999999999997</v>
      </c>
      <c r="P255" s="84">
        <v>39.17</v>
      </c>
      <c r="Q255" s="85">
        <v>39.83</v>
      </c>
      <c r="R255" s="77">
        <v>39.979999999999997</v>
      </c>
      <c r="S255" s="77">
        <v>40.26</v>
      </c>
      <c r="T255" s="77">
        <v>40.119999999999997</v>
      </c>
      <c r="U255" s="84">
        <v>39.92</v>
      </c>
      <c r="V255" s="85">
        <v>40.08</v>
      </c>
      <c r="W255" s="77">
        <v>40.32</v>
      </c>
      <c r="X255" s="77">
        <v>40.659999999999997</v>
      </c>
      <c r="Y255" s="77">
        <v>40.369999999999997</v>
      </c>
      <c r="Z255" s="84">
        <v>40.25</v>
      </c>
      <c r="AA255" s="85">
        <v>38.81</v>
      </c>
      <c r="AB255" s="77">
        <v>39.31</v>
      </c>
      <c r="AC255" s="77">
        <v>39.79</v>
      </c>
      <c r="AD255" s="77">
        <v>39.1</v>
      </c>
      <c r="AE255" s="118">
        <v>39.21</v>
      </c>
    </row>
    <row r="256" spans="1:31" x14ac:dyDescent="0.2">
      <c r="A256" s="86">
        <f t="shared" si="3"/>
        <v>51867</v>
      </c>
      <c r="B256" s="67">
        <v>44.23</v>
      </c>
      <c r="C256" s="68">
        <v>45.78</v>
      </c>
      <c r="D256" s="68">
        <v>46.97</v>
      </c>
      <c r="E256" s="68">
        <v>44.55</v>
      </c>
      <c r="F256" s="87">
        <v>45.52</v>
      </c>
      <c r="G256" s="88">
        <v>41.89</v>
      </c>
      <c r="H256" s="68">
        <v>42.31</v>
      </c>
      <c r="I256" s="68">
        <v>42.84</v>
      </c>
      <c r="J256" s="68">
        <v>42.25</v>
      </c>
      <c r="K256" s="87">
        <v>42.19</v>
      </c>
      <c r="L256" s="88">
        <v>42.14</v>
      </c>
      <c r="M256" s="68">
        <v>42.68</v>
      </c>
      <c r="N256" s="68">
        <v>43.26</v>
      </c>
      <c r="O256" s="68">
        <v>42.49</v>
      </c>
      <c r="P256" s="87">
        <v>42.54</v>
      </c>
      <c r="Q256" s="88">
        <v>41.03</v>
      </c>
      <c r="R256" s="68">
        <v>41.55</v>
      </c>
      <c r="S256" s="68">
        <v>42.08</v>
      </c>
      <c r="T256" s="68">
        <v>41.31</v>
      </c>
      <c r="U256" s="87">
        <v>41.43</v>
      </c>
      <c r="V256" s="88">
        <v>41.11</v>
      </c>
      <c r="W256" s="68">
        <v>41.76</v>
      </c>
      <c r="X256" s="68">
        <v>42.37</v>
      </c>
      <c r="Y256" s="68">
        <v>41.4</v>
      </c>
      <c r="Z256" s="87">
        <v>41.63</v>
      </c>
      <c r="AA256" s="88">
        <v>39.79</v>
      </c>
      <c r="AB256" s="68">
        <v>40.43</v>
      </c>
      <c r="AC256" s="68">
        <v>41.04</v>
      </c>
      <c r="AD256" s="68">
        <v>40.08</v>
      </c>
      <c r="AE256" s="75">
        <v>40.31</v>
      </c>
    </row>
    <row r="257" spans="1:31" x14ac:dyDescent="0.2">
      <c r="A257" s="86">
        <f t="shared" si="3"/>
        <v>51898</v>
      </c>
      <c r="B257" s="67">
        <v>42.09</v>
      </c>
      <c r="C257" s="68">
        <v>42.8</v>
      </c>
      <c r="D257" s="68">
        <v>43.25</v>
      </c>
      <c r="E257" s="68">
        <v>41.86</v>
      </c>
      <c r="F257" s="87">
        <v>42.71</v>
      </c>
      <c r="G257" s="88">
        <v>39.9</v>
      </c>
      <c r="H257" s="68">
        <v>39.869999999999997</v>
      </c>
      <c r="I257" s="68">
        <v>39.94</v>
      </c>
      <c r="J257" s="68">
        <v>40.049999999999997</v>
      </c>
      <c r="K257" s="87">
        <v>39.83</v>
      </c>
      <c r="L257" s="88">
        <v>40.22</v>
      </c>
      <c r="M257" s="68">
        <v>40.270000000000003</v>
      </c>
      <c r="N257" s="68">
        <v>40.33</v>
      </c>
      <c r="O257" s="68">
        <v>40.340000000000003</v>
      </c>
      <c r="P257" s="87">
        <v>40.22</v>
      </c>
      <c r="Q257" s="88">
        <v>38.86</v>
      </c>
      <c r="R257" s="68">
        <v>39.06</v>
      </c>
      <c r="S257" s="68">
        <v>39.340000000000003</v>
      </c>
      <c r="T257" s="68">
        <v>39.46</v>
      </c>
      <c r="U257" s="87">
        <v>38.799999999999997</v>
      </c>
      <c r="V257" s="88">
        <v>38.86</v>
      </c>
      <c r="W257" s="68">
        <v>39.06</v>
      </c>
      <c r="X257" s="68">
        <v>39.340000000000003</v>
      </c>
      <c r="Y257" s="68">
        <v>39.46</v>
      </c>
      <c r="Z257" s="87">
        <v>38.799999999999997</v>
      </c>
      <c r="AA257" s="88">
        <v>37.57</v>
      </c>
      <c r="AB257" s="68">
        <v>37.76</v>
      </c>
      <c r="AC257" s="68">
        <v>38.04</v>
      </c>
      <c r="AD257" s="68">
        <v>38.159999999999997</v>
      </c>
      <c r="AE257" s="75">
        <v>37.5</v>
      </c>
    </row>
    <row r="258" spans="1:31" x14ac:dyDescent="0.2">
      <c r="A258" s="86">
        <f t="shared" si="3"/>
        <v>51926</v>
      </c>
      <c r="B258" s="67">
        <v>38.67</v>
      </c>
      <c r="C258" s="68">
        <v>38.94</v>
      </c>
      <c r="D258" s="68">
        <v>39.15</v>
      </c>
      <c r="E258" s="68">
        <v>38.72</v>
      </c>
      <c r="F258" s="87">
        <v>38.89</v>
      </c>
      <c r="G258" s="88">
        <v>36.04</v>
      </c>
      <c r="H258" s="68">
        <v>35.380000000000003</v>
      </c>
      <c r="I258" s="68">
        <v>35.18</v>
      </c>
      <c r="J258" s="68">
        <v>36.26</v>
      </c>
      <c r="K258" s="87">
        <v>35.44</v>
      </c>
      <c r="L258" s="88">
        <v>36.380000000000003</v>
      </c>
      <c r="M258" s="68">
        <v>35.72</v>
      </c>
      <c r="N258" s="68">
        <v>35.53</v>
      </c>
      <c r="O258" s="68">
        <v>36.6</v>
      </c>
      <c r="P258" s="87">
        <v>35.79</v>
      </c>
      <c r="Q258" s="88">
        <v>35.97</v>
      </c>
      <c r="R258" s="68">
        <v>36.78</v>
      </c>
      <c r="S258" s="68">
        <v>37.44</v>
      </c>
      <c r="T258" s="68">
        <v>36.159999999999997</v>
      </c>
      <c r="U258" s="87">
        <v>36.729999999999997</v>
      </c>
      <c r="V258" s="88">
        <v>35.97</v>
      </c>
      <c r="W258" s="68">
        <v>36.85</v>
      </c>
      <c r="X258" s="68">
        <v>37.54</v>
      </c>
      <c r="Y258" s="68">
        <v>36.159999999999997</v>
      </c>
      <c r="Z258" s="87">
        <v>36.79</v>
      </c>
      <c r="AA258" s="88">
        <v>34.700000000000003</v>
      </c>
      <c r="AB258" s="68">
        <v>35.5</v>
      </c>
      <c r="AC258" s="68">
        <v>36.159999999999997</v>
      </c>
      <c r="AD258" s="68">
        <v>34.89</v>
      </c>
      <c r="AE258" s="75">
        <v>35.450000000000003</v>
      </c>
    </row>
    <row r="259" spans="1:31" x14ac:dyDescent="0.2">
      <c r="A259" s="86">
        <f t="shared" si="3"/>
        <v>51957</v>
      </c>
      <c r="B259" s="67">
        <v>35.58</v>
      </c>
      <c r="C259" s="68">
        <v>35.840000000000003</v>
      </c>
      <c r="D259" s="68">
        <v>36.14</v>
      </c>
      <c r="E259" s="68">
        <v>35.72</v>
      </c>
      <c r="F259" s="87">
        <v>35.79</v>
      </c>
      <c r="G259" s="88">
        <v>34.53</v>
      </c>
      <c r="H259" s="68">
        <v>33.72</v>
      </c>
      <c r="I259" s="68">
        <v>33.58</v>
      </c>
      <c r="J259" s="68">
        <v>34.83</v>
      </c>
      <c r="K259" s="87">
        <v>33.79</v>
      </c>
      <c r="L259" s="88">
        <v>34.869999999999997</v>
      </c>
      <c r="M259" s="68">
        <v>34.049999999999997</v>
      </c>
      <c r="N259" s="68">
        <v>33.9</v>
      </c>
      <c r="O259" s="68">
        <v>35.18</v>
      </c>
      <c r="P259" s="87">
        <v>34.119999999999997</v>
      </c>
      <c r="Q259" s="88">
        <v>32.880000000000003</v>
      </c>
      <c r="R259" s="68">
        <v>34.770000000000003</v>
      </c>
      <c r="S259" s="68">
        <v>36</v>
      </c>
      <c r="T259" s="68">
        <v>33.08</v>
      </c>
      <c r="U259" s="87">
        <v>34.54</v>
      </c>
      <c r="V259" s="88">
        <v>32.880000000000003</v>
      </c>
      <c r="W259" s="68">
        <v>34.909999999999997</v>
      </c>
      <c r="X259" s="68">
        <v>36.21</v>
      </c>
      <c r="Y259" s="68">
        <v>33.08</v>
      </c>
      <c r="Z259" s="87">
        <v>34.659999999999997</v>
      </c>
      <c r="AA259" s="88">
        <v>31.64</v>
      </c>
      <c r="AB259" s="68">
        <v>33.51</v>
      </c>
      <c r="AC259" s="68">
        <v>34.74</v>
      </c>
      <c r="AD259" s="68">
        <v>31.84</v>
      </c>
      <c r="AE259" s="75">
        <v>33.28</v>
      </c>
    </row>
    <row r="260" spans="1:31" x14ac:dyDescent="0.2">
      <c r="A260" s="86">
        <f t="shared" si="3"/>
        <v>51987</v>
      </c>
      <c r="B260" s="67">
        <v>34.770000000000003</v>
      </c>
      <c r="C260" s="68">
        <v>35.61</v>
      </c>
      <c r="D260" s="68">
        <v>36.119999999999997</v>
      </c>
      <c r="E260" s="68">
        <v>34.950000000000003</v>
      </c>
      <c r="F260" s="87">
        <v>35.51</v>
      </c>
      <c r="G260" s="88">
        <v>35.450000000000003</v>
      </c>
      <c r="H260" s="68">
        <v>35.840000000000003</v>
      </c>
      <c r="I260" s="68">
        <v>36.19</v>
      </c>
      <c r="J260" s="68">
        <v>35.630000000000003</v>
      </c>
      <c r="K260" s="87">
        <v>35.770000000000003</v>
      </c>
      <c r="L260" s="88">
        <v>35.18</v>
      </c>
      <c r="M260" s="68">
        <v>35.94</v>
      </c>
      <c r="N260" s="68">
        <v>36.46</v>
      </c>
      <c r="O260" s="68">
        <v>35.32</v>
      </c>
      <c r="P260" s="87">
        <v>35.840000000000003</v>
      </c>
      <c r="Q260" s="88">
        <v>36.78</v>
      </c>
      <c r="R260" s="68">
        <v>38.64</v>
      </c>
      <c r="S260" s="68">
        <v>39.869999999999997</v>
      </c>
      <c r="T260" s="68">
        <v>37.130000000000003</v>
      </c>
      <c r="U260" s="87">
        <v>38.36</v>
      </c>
      <c r="V260" s="88">
        <v>37.29</v>
      </c>
      <c r="W260" s="68">
        <v>39.340000000000003</v>
      </c>
      <c r="X260" s="68">
        <v>40.619999999999997</v>
      </c>
      <c r="Y260" s="68">
        <v>37.6</v>
      </c>
      <c r="Z260" s="87">
        <v>39.03</v>
      </c>
      <c r="AA260" s="88">
        <v>36.01</v>
      </c>
      <c r="AB260" s="68">
        <v>38.07</v>
      </c>
      <c r="AC260" s="68">
        <v>39.35</v>
      </c>
      <c r="AD260" s="68">
        <v>36.31</v>
      </c>
      <c r="AE260" s="75">
        <v>37.76</v>
      </c>
    </row>
    <row r="261" spans="1:31" x14ac:dyDescent="0.2">
      <c r="A261" s="86">
        <f t="shared" si="3"/>
        <v>52018</v>
      </c>
      <c r="B261" s="67">
        <v>35.25</v>
      </c>
      <c r="C261" s="68">
        <v>38.97</v>
      </c>
      <c r="D261" s="68">
        <v>40.96</v>
      </c>
      <c r="E261" s="68">
        <v>35.799999999999997</v>
      </c>
      <c r="F261" s="87">
        <v>38.450000000000003</v>
      </c>
      <c r="G261" s="88">
        <v>36.53</v>
      </c>
      <c r="H261" s="68">
        <v>39.17</v>
      </c>
      <c r="I261" s="68">
        <v>40.71</v>
      </c>
      <c r="J261" s="68">
        <v>36.86</v>
      </c>
      <c r="K261" s="87">
        <v>38.729999999999997</v>
      </c>
      <c r="L261" s="88">
        <v>36.74</v>
      </c>
      <c r="M261" s="68">
        <v>39.49</v>
      </c>
      <c r="N261" s="68">
        <v>41.02</v>
      </c>
      <c r="O261" s="68">
        <v>36.99</v>
      </c>
      <c r="P261" s="87">
        <v>39.04</v>
      </c>
      <c r="Q261" s="88">
        <v>37.5</v>
      </c>
      <c r="R261" s="68">
        <v>43.04</v>
      </c>
      <c r="S261" s="68">
        <v>46.05</v>
      </c>
      <c r="T261" s="68">
        <v>37.74</v>
      </c>
      <c r="U261" s="87">
        <v>42.22</v>
      </c>
      <c r="V261" s="88">
        <v>38.049999999999997</v>
      </c>
      <c r="W261" s="68">
        <v>43.76</v>
      </c>
      <c r="X261" s="68">
        <v>46.85</v>
      </c>
      <c r="Y261" s="68">
        <v>38.29</v>
      </c>
      <c r="Z261" s="87">
        <v>42.91</v>
      </c>
      <c r="AA261" s="88">
        <v>36.76</v>
      </c>
      <c r="AB261" s="68">
        <v>42.45</v>
      </c>
      <c r="AC261" s="68">
        <v>45.53</v>
      </c>
      <c r="AD261" s="68">
        <v>37</v>
      </c>
      <c r="AE261" s="75">
        <v>41.61</v>
      </c>
    </row>
    <row r="262" spans="1:31" x14ac:dyDescent="0.2">
      <c r="A262" s="86">
        <f t="shared" ref="A262:A325" si="4">EDATE(A261,1)</f>
        <v>52048</v>
      </c>
      <c r="B262" s="67">
        <v>37.71</v>
      </c>
      <c r="C262" s="68">
        <v>45.78</v>
      </c>
      <c r="D262" s="68">
        <v>50.01</v>
      </c>
      <c r="E262" s="68">
        <v>39.89</v>
      </c>
      <c r="F262" s="87">
        <v>44.74</v>
      </c>
      <c r="G262" s="88">
        <v>42.19</v>
      </c>
      <c r="H262" s="68">
        <v>48.75</v>
      </c>
      <c r="I262" s="68">
        <v>52.31</v>
      </c>
      <c r="J262" s="68">
        <v>42.54</v>
      </c>
      <c r="K262" s="87">
        <v>47.74</v>
      </c>
      <c r="L262" s="88">
        <v>42.06</v>
      </c>
      <c r="M262" s="68">
        <v>49.03</v>
      </c>
      <c r="N262" s="68">
        <v>52.73</v>
      </c>
      <c r="O262" s="68">
        <v>42.37</v>
      </c>
      <c r="P262" s="87">
        <v>47.95</v>
      </c>
      <c r="Q262" s="88">
        <v>39.76</v>
      </c>
      <c r="R262" s="68">
        <v>46.72</v>
      </c>
      <c r="S262" s="68">
        <v>50.65</v>
      </c>
      <c r="T262" s="68">
        <v>40.130000000000003</v>
      </c>
      <c r="U262" s="87">
        <v>45.73</v>
      </c>
      <c r="V262" s="88">
        <v>40.17</v>
      </c>
      <c r="W262" s="68">
        <v>47.21</v>
      </c>
      <c r="X262" s="68">
        <v>51.25</v>
      </c>
      <c r="Y262" s="68">
        <v>40.61</v>
      </c>
      <c r="Z262" s="87">
        <v>46.2</v>
      </c>
      <c r="AA262" s="88">
        <v>38.86</v>
      </c>
      <c r="AB262" s="68">
        <v>47</v>
      </c>
      <c r="AC262" s="68">
        <v>51.58</v>
      </c>
      <c r="AD262" s="68">
        <v>39.299999999999997</v>
      </c>
      <c r="AE262" s="75">
        <v>45.83</v>
      </c>
    </row>
    <row r="263" spans="1:31" x14ac:dyDescent="0.2">
      <c r="A263" s="86">
        <f t="shared" si="4"/>
        <v>52079</v>
      </c>
      <c r="B263" s="67">
        <v>36.53</v>
      </c>
      <c r="C263" s="68">
        <v>42.08</v>
      </c>
      <c r="D263" s="68">
        <v>44.98</v>
      </c>
      <c r="E263" s="68">
        <v>37.44</v>
      </c>
      <c r="F263" s="87">
        <v>41.47</v>
      </c>
      <c r="G263" s="88">
        <v>40.07</v>
      </c>
      <c r="H263" s="68">
        <v>44.94</v>
      </c>
      <c r="I263" s="68">
        <v>47.66</v>
      </c>
      <c r="J263" s="68">
        <v>40.44</v>
      </c>
      <c r="K263" s="87">
        <v>44.33</v>
      </c>
      <c r="L263" s="88">
        <v>39.68</v>
      </c>
      <c r="M263" s="68">
        <v>44.99</v>
      </c>
      <c r="N263" s="68">
        <v>47.94</v>
      </c>
      <c r="O263" s="68">
        <v>40.04</v>
      </c>
      <c r="P263" s="87">
        <v>44.33</v>
      </c>
      <c r="Q263" s="88">
        <v>39.840000000000003</v>
      </c>
      <c r="R263" s="68">
        <v>46.85</v>
      </c>
      <c r="S263" s="68">
        <v>50.71</v>
      </c>
      <c r="T263" s="68">
        <v>40.130000000000003</v>
      </c>
      <c r="U263" s="87">
        <v>46.05</v>
      </c>
      <c r="V263" s="88">
        <v>40.68</v>
      </c>
      <c r="W263" s="68">
        <v>47.54</v>
      </c>
      <c r="X263" s="68">
        <v>51.38</v>
      </c>
      <c r="Y263" s="68">
        <v>41.02</v>
      </c>
      <c r="Z263" s="87">
        <v>46.76</v>
      </c>
      <c r="AA263" s="88">
        <v>39.33</v>
      </c>
      <c r="AB263" s="68">
        <v>46.83</v>
      </c>
      <c r="AC263" s="68">
        <v>50.98</v>
      </c>
      <c r="AD263" s="68">
        <v>39.67</v>
      </c>
      <c r="AE263" s="75">
        <v>45.96</v>
      </c>
    </row>
    <row r="264" spans="1:31" x14ac:dyDescent="0.2">
      <c r="A264" s="86">
        <f t="shared" si="4"/>
        <v>52110</v>
      </c>
      <c r="B264" s="67">
        <v>34.46</v>
      </c>
      <c r="C264" s="68">
        <v>36.4</v>
      </c>
      <c r="D264" s="68">
        <v>37.5</v>
      </c>
      <c r="E264" s="68">
        <v>34.799999999999997</v>
      </c>
      <c r="F264" s="87">
        <v>36.090000000000003</v>
      </c>
      <c r="G264" s="88">
        <v>37.700000000000003</v>
      </c>
      <c r="H264" s="68">
        <v>39.65</v>
      </c>
      <c r="I264" s="68">
        <v>40.78</v>
      </c>
      <c r="J264" s="68">
        <v>37.89</v>
      </c>
      <c r="K264" s="87">
        <v>39.299999999999997</v>
      </c>
      <c r="L264" s="88">
        <v>37.36</v>
      </c>
      <c r="M264" s="68">
        <v>39.67</v>
      </c>
      <c r="N264" s="68">
        <v>40.98</v>
      </c>
      <c r="O264" s="68">
        <v>37.549999999999997</v>
      </c>
      <c r="P264" s="87">
        <v>39.270000000000003</v>
      </c>
      <c r="Q264" s="88">
        <v>37.61</v>
      </c>
      <c r="R264" s="68">
        <v>39.68</v>
      </c>
      <c r="S264" s="68">
        <v>41.15</v>
      </c>
      <c r="T264" s="68">
        <v>38.06</v>
      </c>
      <c r="U264" s="87">
        <v>39.31</v>
      </c>
      <c r="V264" s="88">
        <v>38.909999999999997</v>
      </c>
      <c r="W264" s="68">
        <v>40.950000000000003</v>
      </c>
      <c r="X264" s="68">
        <v>42.41</v>
      </c>
      <c r="Y264" s="68">
        <v>39.36</v>
      </c>
      <c r="Z264" s="87">
        <v>40.590000000000003</v>
      </c>
      <c r="AA264" s="88">
        <v>38.090000000000003</v>
      </c>
      <c r="AB264" s="68">
        <v>40.06</v>
      </c>
      <c r="AC264" s="68">
        <v>41.58</v>
      </c>
      <c r="AD264" s="68">
        <v>38.630000000000003</v>
      </c>
      <c r="AE264" s="75">
        <v>39.700000000000003</v>
      </c>
    </row>
    <row r="265" spans="1:31" x14ac:dyDescent="0.2">
      <c r="A265" s="86">
        <f t="shared" si="4"/>
        <v>52140</v>
      </c>
      <c r="B265" s="67">
        <v>35.03</v>
      </c>
      <c r="C265" s="68">
        <v>35.29</v>
      </c>
      <c r="D265" s="68">
        <v>35.590000000000003</v>
      </c>
      <c r="E265" s="68">
        <v>35.229999999999997</v>
      </c>
      <c r="F265" s="87">
        <v>35.24</v>
      </c>
      <c r="G265" s="88">
        <v>35.47</v>
      </c>
      <c r="H265" s="68">
        <v>35.14</v>
      </c>
      <c r="I265" s="68">
        <v>35.32</v>
      </c>
      <c r="J265" s="68">
        <v>35.78</v>
      </c>
      <c r="K265" s="87">
        <v>35.18</v>
      </c>
      <c r="L265" s="88">
        <v>35.409999999999997</v>
      </c>
      <c r="M265" s="68">
        <v>35.299999999999997</v>
      </c>
      <c r="N265" s="68">
        <v>35.53</v>
      </c>
      <c r="O265" s="68">
        <v>35.68</v>
      </c>
      <c r="P265" s="87">
        <v>35.31</v>
      </c>
      <c r="Q265" s="88">
        <v>34.82</v>
      </c>
      <c r="R265" s="68">
        <v>36.28</v>
      </c>
      <c r="S265" s="68">
        <v>37.79</v>
      </c>
      <c r="T265" s="68">
        <v>35.36</v>
      </c>
      <c r="U265" s="87">
        <v>36.14</v>
      </c>
      <c r="V265" s="88">
        <v>34.869999999999997</v>
      </c>
      <c r="W265" s="68">
        <v>36.47</v>
      </c>
      <c r="X265" s="68">
        <v>38.07</v>
      </c>
      <c r="Y265" s="68">
        <v>35.450000000000003</v>
      </c>
      <c r="Z265" s="87">
        <v>36.299999999999997</v>
      </c>
      <c r="AA265" s="88">
        <v>33.61</v>
      </c>
      <c r="AB265" s="68">
        <v>35.200000000000003</v>
      </c>
      <c r="AC265" s="68">
        <v>36.79</v>
      </c>
      <c r="AD265" s="68">
        <v>34.19</v>
      </c>
      <c r="AE265" s="75">
        <v>35.03</v>
      </c>
    </row>
    <row r="266" spans="1:31" x14ac:dyDescent="0.2">
      <c r="A266" s="86">
        <f t="shared" si="4"/>
        <v>52171</v>
      </c>
      <c r="B266" s="67">
        <v>39.18</v>
      </c>
      <c r="C266" s="68">
        <v>39.5</v>
      </c>
      <c r="D266" s="68">
        <v>39.770000000000003</v>
      </c>
      <c r="E266" s="68">
        <v>39.299999999999997</v>
      </c>
      <c r="F266" s="87">
        <v>39.44</v>
      </c>
      <c r="G266" s="88">
        <v>37.93</v>
      </c>
      <c r="H266" s="68">
        <v>37.979999999999997</v>
      </c>
      <c r="I266" s="68">
        <v>38.21</v>
      </c>
      <c r="J266" s="68">
        <v>38.26</v>
      </c>
      <c r="K266" s="87">
        <v>37.94</v>
      </c>
      <c r="L266" s="88">
        <v>38.18</v>
      </c>
      <c r="M266" s="68">
        <v>38.33</v>
      </c>
      <c r="N266" s="68">
        <v>38.56</v>
      </c>
      <c r="O266" s="68">
        <v>38.44</v>
      </c>
      <c r="P266" s="87">
        <v>38.28</v>
      </c>
      <c r="Q266" s="88">
        <v>38.159999999999997</v>
      </c>
      <c r="R266" s="68">
        <v>39.049999999999997</v>
      </c>
      <c r="S266" s="68">
        <v>39.6</v>
      </c>
      <c r="T266" s="68">
        <v>38.29</v>
      </c>
      <c r="U266" s="87">
        <v>38.94</v>
      </c>
      <c r="V266" s="88">
        <v>38.31</v>
      </c>
      <c r="W266" s="68">
        <v>39.58</v>
      </c>
      <c r="X266" s="68">
        <v>40.340000000000003</v>
      </c>
      <c r="Y266" s="68">
        <v>38.47</v>
      </c>
      <c r="Z266" s="87">
        <v>39.43</v>
      </c>
      <c r="AA266" s="88">
        <v>37.020000000000003</v>
      </c>
      <c r="AB266" s="68">
        <v>38.409999999999997</v>
      </c>
      <c r="AC266" s="68">
        <v>39.24</v>
      </c>
      <c r="AD266" s="68">
        <v>37.18</v>
      </c>
      <c r="AE266" s="75">
        <v>38.25</v>
      </c>
    </row>
    <row r="267" spans="1:31" x14ac:dyDescent="0.2">
      <c r="A267" s="86">
        <f t="shared" si="4"/>
        <v>52201</v>
      </c>
      <c r="B267" s="67">
        <v>41.7</v>
      </c>
      <c r="C267" s="68">
        <v>42.37</v>
      </c>
      <c r="D267" s="68">
        <v>42.84</v>
      </c>
      <c r="E267" s="68">
        <v>41.85</v>
      </c>
      <c r="F267" s="87">
        <v>42.24</v>
      </c>
      <c r="G267" s="88">
        <v>40.43</v>
      </c>
      <c r="H267" s="68">
        <v>40.549999999999997</v>
      </c>
      <c r="I267" s="68">
        <v>40.83</v>
      </c>
      <c r="J267" s="68">
        <v>40.659999999999997</v>
      </c>
      <c r="K267" s="87">
        <v>40.51</v>
      </c>
      <c r="L267" s="88">
        <v>40.49</v>
      </c>
      <c r="M267" s="68">
        <v>40.78</v>
      </c>
      <c r="N267" s="68">
        <v>41.08</v>
      </c>
      <c r="O267" s="68">
        <v>40.67</v>
      </c>
      <c r="P267" s="87">
        <v>40.71</v>
      </c>
      <c r="Q267" s="88">
        <v>41.53</v>
      </c>
      <c r="R267" s="68">
        <v>41.54</v>
      </c>
      <c r="S267" s="68">
        <v>41.65</v>
      </c>
      <c r="T267" s="68">
        <v>41.7</v>
      </c>
      <c r="U267" s="87">
        <v>41.49</v>
      </c>
      <c r="V267" s="88">
        <v>42.07</v>
      </c>
      <c r="W267" s="68">
        <v>42.08</v>
      </c>
      <c r="X267" s="68">
        <v>42.22</v>
      </c>
      <c r="Y267" s="68">
        <v>42.23</v>
      </c>
      <c r="Z267" s="87">
        <v>42.05</v>
      </c>
      <c r="AA267" s="88">
        <v>40.78</v>
      </c>
      <c r="AB267" s="68">
        <v>41.06</v>
      </c>
      <c r="AC267" s="68">
        <v>41.35</v>
      </c>
      <c r="AD267" s="68">
        <v>40.94</v>
      </c>
      <c r="AE267" s="75">
        <v>40.99</v>
      </c>
    </row>
    <row r="268" spans="1:31" x14ac:dyDescent="0.2">
      <c r="A268" s="82">
        <f t="shared" si="4"/>
        <v>52232</v>
      </c>
      <c r="B268" s="83">
        <v>45.31</v>
      </c>
      <c r="C268" s="77">
        <v>46.61</v>
      </c>
      <c r="D268" s="77">
        <v>47.6</v>
      </c>
      <c r="E268" s="77">
        <v>45.62</v>
      </c>
      <c r="F268" s="84">
        <v>46.4</v>
      </c>
      <c r="G268" s="85">
        <v>42.57</v>
      </c>
      <c r="H268" s="77">
        <v>42.81</v>
      </c>
      <c r="I268" s="77">
        <v>43.21</v>
      </c>
      <c r="J268" s="77">
        <v>42.93</v>
      </c>
      <c r="K268" s="84">
        <v>42.74</v>
      </c>
      <c r="L268" s="85">
        <v>42.93</v>
      </c>
      <c r="M268" s="77">
        <v>43.23</v>
      </c>
      <c r="N268" s="77">
        <v>43.63</v>
      </c>
      <c r="O268" s="77">
        <v>43.27</v>
      </c>
      <c r="P268" s="84">
        <v>43.14</v>
      </c>
      <c r="Q268" s="85">
        <v>43.05</v>
      </c>
      <c r="R268" s="77">
        <v>43.24</v>
      </c>
      <c r="S268" s="77">
        <v>43.54</v>
      </c>
      <c r="T268" s="77">
        <v>43.36</v>
      </c>
      <c r="U268" s="84">
        <v>43.16</v>
      </c>
      <c r="V268" s="85">
        <v>43.29</v>
      </c>
      <c r="W268" s="77">
        <v>43.76</v>
      </c>
      <c r="X268" s="77">
        <v>44.27</v>
      </c>
      <c r="Y268" s="77">
        <v>43.64</v>
      </c>
      <c r="Z268" s="84">
        <v>43.66</v>
      </c>
      <c r="AA268" s="85">
        <v>41.93</v>
      </c>
      <c r="AB268" s="77">
        <v>42.42</v>
      </c>
      <c r="AC268" s="77">
        <v>42.93</v>
      </c>
      <c r="AD268" s="77">
        <v>42.27</v>
      </c>
      <c r="AE268" s="118">
        <v>42.31</v>
      </c>
    </row>
    <row r="269" spans="1:31" x14ac:dyDescent="0.2">
      <c r="A269" s="82">
        <f t="shared" si="4"/>
        <v>52263</v>
      </c>
      <c r="B269" s="83">
        <v>43.21</v>
      </c>
      <c r="C269" s="77">
        <v>43.85</v>
      </c>
      <c r="D269" s="77">
        <v>44.26</v>
      </c>
      <c r="E269" s="77">
        <v>43.03</v>
      </c>
      <c r="F269" s="84">
        <v>43.77</v>
      </c>
      <c r="G269" s="85">
        <v>40.619999999999997</v>
      </c>
      <c r="H269" s="77">
        <v>40.479999999999997</v>
      </c>
      <c r="I269" s="77">
        <v>40.549999999999997</v>
      </c>
      <c r="J269" s="77">
        <v>40.799999999999997</v>
      </c>
      <c r="K269" s="84">
        <v>40.479999999999997</v>
      </c>
      <c r="L269" s="85">
        <v>41.03</v>
      </c>
      <c r="M269" s="77">
        <v>40.89</v>
      </c>
      <c r="N269" s="77">
        <v>40.96</v>
      </c>
      <c r="O269" s="77">
        <v>41.21</v>
      </c>
      <c r="P269" s="84">
        <v>40.89</v>
      </c>
      <c r="Q269" s="85">
        <v>40.24</v>
      </c>
      <c r="R269" s="77">
        <v>40.299999999999997</v>
      </c>
      <c r="S269" s="77">
        <v>40.619999999999997</v>
      </c>
      <c r="T269" s="77">
        <v>40.86</v>
      </c>
      <c r="U269" s="84">
        <v>40.1</v>
      </c>
      <c r="V269" s="85">
        <v>40.25</v>
      </c>
      <c r="W269" s="77">
        <v>40.31</v>
      </c>
      <c r="X269" s="77">
        <v>40.630000000000003</v>
      </c>
      <c r="Y269" s="77">
        <v>40.86</v>
      </c>
      <c r="Z269" s="84">
        <v>40.11</v>
      </c>
      <c r="AA269" s="85">
        <v>38.909999999999997</v>
      </c>
      <c r="AB269" s="77">
        <v>38.97</v>
      </c>
      <c r="AC269" s="77">
        <v>39.28</v>
      </c>
      <c r="AD269" s="77">
        <v>39.520000000000003</v>
      </c>
      <c r="AE269" s="118">
        <v>38.78</v>
      </c>
    </row>
    <row r="270" spans="1:31" x14ac:dyDescent="0.2">
      <c r="A270" s="82">
        <f t="shared" si="4"/>
        <v>52291</v>
      </c>
      <c r="B270" s="83">
        <v>40.06</v>
      </c>
      <c r="C270" s="77">
        <v>40.1</v>
      </c>
      <c r="D270" s="77">
        <v>40.24</v>
      </c>
      <c r="E270" s="77">
        <v>40.14</v>
      </c>
      <c r="F270" s="84">
        <v>40.07</v>
      </c>
      <c r="G270" s="85">
        <v>37.08</v>
      </c>
      <c r="H270" s="77">
        <v>36.22</v>
      </c>
      <c r="I270" s="77">
        <v>35.950000000000003</v>
      </c>
      <c r="J270" s="77">
        <v>37.31</v>
      </c>
      <c r="K270" s="84">
        <v>36.31</v>
      </c>
      <c r="L270" s="85">
        <v>37.450000000000003</v>
      </c>
      <c r="M270" s="77">
        <v>36.58</v>
      </c>
      <c r="N270" s="77">
        <v>36.31</v>
      </c>
      <c r="O270" s="77">
        <v>37.69</v>
      </c>
      <c r="P270" s="84">
        <v>36.68</v>
      </c>
      <c r="Q270" s="85">
        <v>37.35</v>
      </c>
      <c r="R270" s="77">
        <v>38.15</v>
      </c>
      <c r="S270" s="77">
        <v>38.86</v>
      </c>
      <c r="T270" s="77">
        <v>37.619999999999997</v>
      </c>
      <c r="U270" s="84">
        <v>38.06</v>
      </c>
      <c r="V270" s="85">
        <v>37.35</v>
      </c>
      <c r="W270" s="77">
        <v>38.26</v>
      </c>
      <c r="X270" s="77">
        <v>39.020000000000003</v>
      </c>
      <c r="Y270" s="77">
        <v>37.619999999999997</v>
      </c>
      <c r="Z270" s="84">
        <v>38.159999999999997</v>
      </c>
      <c r="AA270" s="85">
        <v>36.049999999999997</v>
      </c>
      <c r="AB270" s="77">
        <v>36.840000000000003</v>
      </c>
      <c r="AC270" s="77">
        <v>37.54</v>
      </c>
      <c r="AD270" s="77">
        <v>36.32</v>
      </c>
      <c r="AE270" s="118">
        <v>36.75</v>
      </c>
    </row>
    <row r="271" spans="1:31" x14ac:dyDescent="0.2">
      <c r="A271" s="82">
        <f t="shared" si="4"/>
        <v>52322</v>
      </c>
      <c r="B271" s="83">
        <v>36.82</v>
      </c>
      <c r="C271" s="77">
        <v>37.07</v>
      </c>
      <c r="D271" s="77">
        <v>37.33</v>
      </c>
      <c r="E271" s="77">
        <v>36.950000000000003</v>
      </c>
      <c r="F271" s="84">
        <v>37.020000000000003</v>
      </c>
      <c r="G271" s="85">
        <v>35.049999999999997</v>
      </c>
      <c r="H271" s="77">
        <v>34.29</v>
      </c>
      <c r="I271" s="77">
        <v>34.119999999999997</v>
      </c>
      <c r="J271" s="77">
        <v>35.29</v>
      </c>
      <c r="K271" s="84">
        <v>34.36</v>
      </c>
      <c r="L271" s="85">
        <v>35.4</v>
      </c>
      <c r="M271" s="77">
        <v>34.630000000000003</v>
      </c>
      <c r="N271" s="77">
        <v>34.450000000000003</v>
      </c>
      <c r="O271" s="77">
        <v>35.64</v>
      </c>
      <c r="P271" s="84">
        <v>34.700000000000003</v>
      </c>
      <c r="Q271" s="85">
        <v>34.380000000000003</v>
      </c>
      <c r="R271" s="77">
        <v>36.17</v>
      </c>
      <c r="S271" s="77">
        <v>37.46</v>
      </c>
      <c r="T271" s="77">
        <v>34.65</v>
      </c>
      <c r="U271" s="84">
        <v>35.97</v>
      </c>
      <c r="V271" s="85">
        <v>34.39</v>
      </c>
      <c r="W271" s="77">
        <v>36.32</v>
      </c>
      <c r="X271" s="77">
        <v>37.68</v>
      </c>
      <c r="Y271" s="77">
        <v>34.67</v>
      </c>
      <c r="Z271" s="84">
        <v>36.1</v>
      </c>
      <c r="AA271" s="85">
        <v>33.11</v>
      </c>
      <c r="AB271" s="77">
        <v>34.880000000000003</v>
      </c>
      <c r="AC271" s="77">
        <v>36.15</v>
      </c>
      <c r="AD271" s="77">
        <v>33.380000000000003</v>
      </c>
      <c r="AE271" s="118">
        <v>34.68</v>
      </c>
    </row>
    <row r="272" spans="1:31" x14ac:dyDescent="0.2">
      <c r="A272" s="82">
        <f t="shared" si="4"/>
        <v>52352</v>
      </c>
      <c r="B272" s="83">
        <v>36.090000000000003</v>
      </c>
      <c r="C272" s="77">
        <v>37.18</v>
      </c>
      <c r="D272" s="77">
        <v>37.83</v>
      </c>
      <c r="E272" s="77">
        <v>36.29</v>
      </c>
      <c r="F272" s="84">
        <v>37.07</v>
      </c>
      <c r="G272" s="85">
        <v>36.21</v>
      </c>
      <c r="H272" s="77">
        <v>36.81</v>
      </c>
      <c r="I272" s="77">
        <v>37.270000000000003</v>
      </c>
      <c r="J272" s="77">
        <v>36.42</v>
      </c>
      <c r="K272" s="84">
        <v>36.72</v>
      </c>
      <c r="L272" s="85">
        <v>36.369999999999997</v>
      </c>
      <c r="M272" s="77">
        <v>37.11</v>
      </c>
      <c r="N272" s="77">
        <v>37.590000000000003</v>
      </c>
      <c r="O272" s="77">
        <v>36.53</v>
      </c>
      <c r="P272" s="84">
        <v>37</v>
      </c>
      <c r="Q272" s="85">
        <v>37.07</v>
      </c>
      <c r="R272" s="77">
        <v>39.18</v>
      </c>
      <c r="S272" s="77">
        <v>40.42</v>
      </c>
      <c r="T272" s="77">
        <v>37.26</v>
      </c>
      <c r="U272" s="84">
        <v>38.94</v>
      </c>
      <c r="V272" s="85">
        <v>37.6</v>
      </c>
      <c r="W272" s="77">
        <v>39.89</v>
      </c>
      <c r="X272" s="77">
        <v>41.26</v>
      </c>
      <c r="Y272" s="77">
        <v>37.82</v>
      </c>
      <c r="Z272" s="84">
        <v>39.630000000000003</v>
      </c>
      <c r="AA272" s="85">
        <v>36.299999999999997</v>
      </c>
      <c r="AB272" s="77">
        <v>38.729999999999997</v>
      </c>
      <c r="AC272" s="77">
        <v>40.159999999999997</v>
      </c>
      <c r="AD272" s="77">
        <v>36.51</v>
      </c>
      <c r="AE272" s="118">
        <v>38.450000000000003</v>
      </c>
    </row>
    <row r="273" spans="1:31" x14ac:dyDescent="0.2">
      <c r="A273" s="82">
        <f t="shared" si="4"/>
        <v>52383</v>
      </c>
      <c r="B273" s="83">
        <v>36.74</v>
      </c>
      <c r="C273" s="77">
        <v>40.380000000000003</v>
      </c>
      <c r="D273" s="77">
        <v>42.33</v>
      </c>
      <c r="E273" s="77">
        <v>37.270000000000003</v>
      </c>
      <c r="F273" s="84">
        <v>39.82</v>
      </c>
      <c r="G273" s="85">
        <v>37.700000000000003</v>
      </c>
      <c r="H273" s="77">
        <v>40.380000000000003</v>
      </c>
      <c r="I273" s="77">
        <v>41.89</v>
      </c>
      <c r="J273" s="77">
        <v>37.93</v>
      </c>
      <c r="K273" s="84">
        <v>39.89</v>
      </c>
      <c r="L273" s="85">
        <v>38.06</v>
      </c>
      <c r="M273" s="77">
        <v>40.96</v>
      </c>
      <c r="N273" s="77">
        <v>42.57</v>
      </c>
      <c r="O273" s="77">
        <v>38.29</v>
      </c>
      <c r="P273" s="84">
        <v>40.43</v>
      </c>
      <c r="Q273" s="85">
        <v>38.47</v>
      </c>
      <c r="R273" s="77">
        <v>44.78</v>
      </c>
      <c r="S273" s="77">
        <v>48.05</v>
      </c>
      <c r="T273" s="77">
        <v>38.61</v>
      </c>
      <c r="U273" s="84">
        <v>43.72</v>
      </c>
      <c r="V273" s="85">
        <v>39.01</v>
      </c>
      <c r="W273" s="77">
        <v>45.51</v>
      </c>
      <c r="X273" s="77">
        <v>48.9</v>
      </c>
      <c r="Y273" s="77">
        <v>39.17</v>
      </c>
      <c r="Z273" s="84">
        <v>44.42</v>
      </c>
      <c r="AA273" s="85">
        <v>37.69</v>
      </c>
      <c r="AB273" s="77">
        <v>44.17</v>
      </c>
      <c r="AC273" s="77">
        <v>47.55</v>
      </c>
      <c r="AD273" s="77">
        <v>37.85</v>
      </c>
      <c r="AE273" s="118">
        <v>43.09</v>
      </c>
    </row>
    <row r="274" spans="1:31" x14ac:dyDescent="0.2">
      <c r="A274" s="82">
        <f t="shared" si="4"/>
        <v>52413</v>
      </c>
      <c r="B274" s="83">
        <v>38.82</v>
      </c>
      <c r="C274" s="77">
        <v>46.82</v>
      </c>
      <c r="D274" s="77">
        <v>51.02</v>
      </c>
      <c r="E274" s="77">
        <v>40.93</v>
      </c>
      <c r="F274" s="84">
        <v>45.78</v>
      </c>
      <c r="G274" s="85">
        <v>42.67</v>
      </c>
      <c r="H274" s="77">
        <v>49.32</v>
      </c>
      <c r="I274" s="77">
        <v>52.98</v>
      </c>
      <c r="J274" s="77">
        <v>43.03</v>
      </c>
      <c r="K274" s="84">
        <v>48.27</v>
      </c>
      <c r="L274" s="85">
        <v>42.9</v>
      </c>
      <c r="M274" s="77">
        <v>49.88</v>
      </c>
      <c r="N274" s="77">
        <v>53.64</v>
      </c>
      <c r="O274" s="77">
        <v>43.18</v>
      </c>
      <c r="P274" s="84">
        <v>48.79</v>
      </c>
      <c r="Q274" s="85">
        <v>41.06</v>
      </c>
      <c r="R274" s="77">
        <v>48.69</v>
      </c>
      <c r="S274" s="77">
        <v>52.88</v>
      </c>
      <c r="T274" s="77">
        <v>41.33</v>
      </c>
      <c r="U274" s="84">
        <v>47.58</v>
      </c>
      <c r="V274" s="85">
        <v>41.71</v>
      </c>
      <c r="W274" s="77">
        <v>49.32</v>
      </c>
      <c r="X274" s="77">
        <v>53.59</v>
      </c>
      <c r="Y274" s="77">
        <v>42.07</v>
      </c>
      <c r="Z274" s="84">
        <v>48.2</v>
      </c>
      <c r="AA274" s="85">
        <v>40.4</v>
      </c>
      <c r="AB274" s="77">
        <v>49.11</v>
      </c>
      <c r="AC274" s="77">
        <v>53.93</v>
      </c>
      <c r="AD274" s="77">
        <v>40.770000000000003</v>
      </c>
      <c r="AE274" s="118">
        <v>47.82</v>
      </c>
    </row>
    <row r="275" spans="1:31" x14ac:dyDescent="0.2">
      <c r="A275" s="82">
        <f t="shared" si="4"/>
        <v>52444</v>
      </c>
      <c r="B275" s="83">
        <v>37.76</v>
      </c>
      <c r="C275" s="77">
        <v>43.16</v>
      </c>
      <c r="D275" s="77">
        <v>45.97</v>
      </c>
      <c r="E275" s="77">
        <v>38.69</v>
      </c>
      <c r="F275" s="84">
        <v>42.44</v>
      </c>
      <c r="G275" s="85">
        <v>40.79</v>
      </c>
      <c r="H275" s="77">
        <v>45.5</v>
      </c>
      <c r="I275" s="77">
        <v>48.13</v>
      </c>
      <c r="J275" s="77">
        <v>41.33</v>
      </c>
      <c r="K275" s="84">
        <v>44.77</v>
      </c>
      <c r="L275" s="85">
        <v>40.700000000000003</v>
      </c>
      <c r="M275" s="77">
        <v>45.82</v>
      </c>
      <c r="N275" s="77">
        <v>48.61</v>
      </c>
      <c r="O275" s="77">
        <v>41.14</v>
      </c>
      <c r="P275" s="84">
        <v>45.04</v>
      </c>
      <c r="Q275" s="85">
        <v>41.24</v>
      </c>
      <c r="R275" s="77">
        <v>48.78</v>
      </c>
      <c r="S275" s="77">
        <v>52.83</v>
      </c>
      <c r="T275" s="77">
        <v>41.63</v>
      </c>
      <c r="U275" s="84">
        <v>47.73</v>
      </c>
      <c r="V275" s="85">
        <v>42.27</v>
      </c>
      <c r="W275" s="77">
        <v>49.62</v>
      </c>
      <c r="X275" s="77">
        <v>53.63</v>
      </c>
      <c r="Y275" s="77">
        <v>42.73</v>
      </c>
      <c r="Z275" s="84">
        <v>48.59</v>
      </c>
      <c r="AA275" s="85">
        <v>40.909999999999997</v>
      </c>
      <c r="AB275" s="77">
        <v>49</v>
      </c>
      <c r="AC275" s="77">
        <v>53.37</v>
      </c>
      <c r="AD275" s="77">
        <v>41.36</v>
      </c>
      <c r="AE275" s="118">
        <v>47.87</v>
      </c>
    </row>
    <row r="276" spans="1:31" x14ac:dyDescent="0.2">
      <c r="A276" s="82">
        <f t="shared" si="4"/>
        <v>52475</v>
      </c>
      <c r="B276" s="83">
        <v>35.869999999999997</v>
      </c>
      <c r="C276" s="77">
        <v>37.65</v>
      </c>
      <c r="D276" s="77">
        <v>38.69</v>
      </c>
      <c r="E276" s="77">
        <v>36.17</v>
      </c>
      <c r="F276" s="84">
        <v>37.4</v>
      </c>
      <c r="G276" s="85">
        <v>38.590000000000003</v>
      </c>
      <c r="H276" s="77">
        <v>40.369999999999997</v>
      </c>
      <c r="I276" s="77">
        <v>41.38</v>
      </c>
      <c r="J276" s="77">
        <v>38.71</v>
      </c>
      <c r="K276" s="84">
        <v>40.11</v>
      </c>
      <c r="L276" s="85">
        <v>38.44</v>
      </c>
      <c r="M276" s="77">
        <v>40.479999999999997</v>
      </c>
      <c r="N276" s="77">
        <v>41.62</v>
      </c>
      <c r="O276" s="77">
        <v>38.58</v>
      </c>
      <c r="P276" s="84">
        <v>40.17</v>
      </c>
      <c r="Q276" s="85">
        <v>38.94</v>
      </c>
      <c r="R276" s="77">
        <v>41.45</v>
      </c>
      <c r="S276" s="77">
        <v>43.07</v>
      </c>
      <c r="T276" s="77">
        <v>39.31</v>
      </c>
      <c r="U276" s="84">
        <v>41.06</v>
      </c>
      <c r="V276" s="85">
        <v>40.270000000000003</v>
      </c>
      <c r="W276" s="77">
        <v>42.8</v>
      </c>
      <c r="X276" s="77">
        <v>44.43</v>
      </c>
      <c r="Y276" s="77">
        <v>40.64</v>
      </c>
      <c r="Z276" s="84">
        <v>42.41</v>
      </c>
      <c r="AA276" s="85">
        <v>39.53</v>
      </c>
      <c r="AB276" s="77">
        <v>41.97</v>
      </c>
      <c r="AC276" s="77">
        <v>43.63</v>
      </c>
      <c r="AD276" s="77">
        <v>39.99</v>
      </c>
      <c r="AE276" s="118">
        <v>41.58</v>
      </c>
    </row>
    <row r="277" spans="1:31" x14ac:dyDescent="0.2">
      <c r="A277" s="82">
        <f t="shared" si="4"/>
        <v>52505</v>
      </c>
      <c r="B277" s="83">
        <v>35.83</v>
      </c>
      <c r="C277" s="77">
        <v>36.06</v>
      </c>
      <c r="D277" s="77">
        <v>36.33</v>
      </c>
      <c r="E277" s="77">
        <v>36</v>
      </c>
      <c r="F277" s="84">
        <v>36.03</v>
      </c>
      <c r="G277" s="85">
        <v>36.36</v>
      </c>
      <c r="H277" s="77">
        <v>36</v>
      </c>
      <c r="I277" s="77">
        <v>36.08</v>
      </c>
      <c r="J277" s="77">
        <v>36.619999999999997</v>
      </c>
      <c r="K277" s="84">
        <v>36.049999999999997</v>
      </c>
      <c r="L277" s="85">
        <v>36.479999999999997</v>
      </c>
      <c r="M277" s="77">
        <v>36.28</v>
      </c>
      <c r="N277" s="77">
        <v>36.39</v>
      </c>
      <c r="O277" s="77">
        <v>36.71</v>
      </c>
      <c r="P277" s="84">
        <v>36.299999999999997</v>
      </c>
      <c r="Q277" s="85">
        <v>36.06</v>
      </c>
      <c r="R277" s="77">
        <v>37.33</v>
      </c>
      <c r="S277" s="77">
        <v>38.799999999999997</v>
      </c>
      <c r="T277" s="77">
        <v>36.82</v>
      </c>
      <c r="U277" s="84">
        <v>37.21</v>
      </c>
      <c r="V277" s="85">
        <v>36.119999999999997</v>
      </c>
      <c r="W277" s="77">
        <v>37.53</v>
      </c>
      <c r="X277" s="77">
        <v>39.1</v>
      </c>
      <c r="Y277" s="77">
        <v>36.92</v>
      </c>
      <c r="Z277" s="84">
        <v>37.380000000000003</v>
      </c>
      <c r="AA277" s="85">
        <v>34.83</v>
      </c>
      <c r="AB277" s="77">
        <v>36.229999999999997</v>
      </c>
      <c r="AC277" s="77">
        <v>37.78</v>
      </c>
      <c r="AD277" s="77">
        <v>35.619999999999997</v>
      </c>
      <c r="AE277" s="118">
        <v>36.08</v>
      </c>
    </row>
    <row r="278" spans="1:31" x14ac:dyDescent="0.2">
      <c r="A278" s="82">
        <f t="shared" si="4"/>
        <v>52536</v>
      </c>
      <c r="B278" s="83">
        <v>40</v>
      </c>
      <c r="C278" s="77">
        <v>40.33</v>
      </c>
      <c r="D278" s="77">
        <v>40.6</v>
      </c>
      <c r="E278" s="77">
        <v>40.08</v>
      </c>
      <c r="F278" s="84">
        <v>40.270000000000003</v>
      </c>
      <c r="G278" s="85">
        <v>39.29</v>
      </c>
      <c r="H278" s="77">
        <v>39.299999999999997</v>
      </c>
      <c r="I278" s="77">
        <v>39.49</v>
      </c>
      <c r="J278" s="77">
        <v>39.520000000000003</v>
      </c>
      <c r="K278" s="84">
        <v>39.29</v>
      </c>
      <c r="L278" s="85">
        <v>39.69</v>
      </c>
      <c r="M278" s="77">
        <v>39.700000000000003</v>
      </c>
      <c r="N278" s="77">
        <v>39.89</v>
      </c>
      <c r="O278" s="77">
        <v>39.92</v>
      </c>
      <c r="P278" s="84">
        <v>39.68</v>
      </c>
      <c r="Q278" s="85">
        <v>39.75</v>
      </c>
      <c r="R278" s="77">
        <v>40.49</v>
      </c>
      <c r="S278" s="77">
        <v>40.98</v>
      </c>
      <c r="T278" s="77">
        <v>39.92</v>
      </c>
      <c r="U278" s="84">
        <v>40.36</v>
      </c>
      <c r="V278" s="85">
        <v>39.950000000000003</v>
      </c>
      <c r="W278" s="77">
        <v>41.05</v>
      </c>
      <c r="X278" s="77">
        <v>41.75</v>
      </c>
      <c r="Y278" s="77">
        <v>40.15</v>
      </c>
      <c r="Z278" s="84">
        <v>40.869999999999997</v>
      </c>
      <c r="AA278" s="85">
        <v>38.619999999999997</v>
      </c>
      <c r="AB278" s="77">
        <v>39.880000000000003</v>
      </c>
      <c r="AC278" s="77">
        <v>40.65</v>
      </c>
      <c r="AD278" s="77">
        <v>38.82</v>
      </c>
      <c r="AE278" s="118">
        <v>39.67</v>
      </c>
    </row>
    <row r="279" spans="1:31" ht="13.5" thickBot="1" x14ac:dyDescent="0.25">
      <c r="A279" s="89">
        <f t="shared" si="4"/>
        <v>52566</v>
      </c>
      <c r="B279" s="83">
        <v>42.75</v>
      </c>
      <c r="C279" s="77">
        <v>43.41</v>
      </c>
      <c r="D279" s="77">
        <v>43.84</v>
      </c>
      <c r="E279" s="77">
        <v>42.89</v>
      </c>
      <c r="F279" s="84">
        <v>43.3</v>
      </c>
      <c r="G279" s="85">
        <v>41.52</v>
      </c>
      <c r="H279" s="77">
        <v>41.7</v>
      </c>
      <c r="I279" s="77">
        <v>41.99</v>
      </c>
      <c r="J279" s="77">
        <v>41.67</v>
      </c>
      <c r="K279" s="84">
        <v>41.68</v>
      </c>
      <c r="L279" s="85">
        <v>41.93</v>
      </c>
      <c r="M279" s="77">
        <v>42.11</v>
      </c>
      <c r="N279" s="77">
        <v>42.4</v>
      </c>
      <c r="O279" s="77">
        <v>42.09</v>
      </c>
      <c r="P279" s="84">
        <v>42.09</v>
      </c>
      <c r="Q279" s="85">
        <v>43.39</v>
      </c>
      <c r="R279" s="77">
        <v>43.28</v>
      </c>
      <c r="S279" s="77">
        <v>43.42</v>
      </c>
      <c r="T279" s="77">
        <v>43.52</v>
      </c>
      <c r="U279" s="84">
        <v>43.32</v>
      </c>
      <c r="V279" s="85">
        <v>43.93</v>
      </c>
      <c r="W279" s="77">
        <v>43.84</v>
      </c>
      <c r="X279" s="77">
        <v>43.96</v>
      </c>
      <c r="Y279" s="77">
        <v>43.99</v>
      </c>
      <c r="Z279" s="84">
        <v>43.91</v>
      </c>
      <c r="AA279" s="85">
        <v>42.66</v>
      </c>
      <c r="AB279" s="77">
        <v>42.89</v>
      </c>
      <c r="AC279" s="77">
        <v>43.21</v>
      </c>
      <c r="AD279" s="77">
        <v>42.75</v>
      </c>
      <c r="AE279" s="118">
        <v>42.91</v>
      </c>
    </row>
    <row r="280" spans="1:31" x14ac:dyDescent="0.2">
      <c r="A280" s="86">
        <f t="shared" si="4"/>
        <v>52597</v>
      </c>
      <c r="B280" s="67">
        <v>46.43</v>
      </c>
      <c r="C280" s="68">
        <v>47.72</v>
      </c>
      <c r="D280" s="68">
        <v>48.68</v>
      </c>
      <c r="E280" s="68">
        <v>46.78</v>
      </c>
      <c r="F280" s="87">
        <v>47.55</v>
      </c>
      <c r="G280" s="88">
        <v>44</v>
      </c>
      <c r="H280" s="68">
        <v>44.21</v>
      </c>
      <c r="I280" s="68">
        <v>44.59</v>
      </c>
      <c r="J280" s="68">
        <v>44.39</v>
      </c>
      <c r="K280" s="87">
        <v>44.15</v>
      </c>
      <c r="L280" s="88">
        <v>44.44</v>
      </c>
      <c r="M280" s="68">
        <v>44.66</v>
      </c>
      <c r="N280" s="68">
        <v>45.04</v>
      </c>
      <c r="O280" s="68">
        <v>44.84</v>
      </c>
      <c r="P280" s="87">
        <v>44.59</v>
      </c>
      <c r="Q280" s="88">
        <v>45.41</v>
      </c>
      <c r="R280" s="68">
        <v>45.34</v>
      </c>
      <c r="S280" s="68">
        <v>45.55</v>
      </c>
      <c r="T280" s="68">
        <v>45.76</v>
      </c>
      <c r="U280" s="87">
        <v>45.32</v>
      </c>
      <c r="V280" s="88">
        <v>45.44</v>
      </c>
      <c r="W280" s="68">
        <v>45.49</v>
      </c>
      <c r="X280" s="68">
        <v>45.78</v>
      </c>
      <c r="Y280" s="68">
        <v>45.78</v>
      </c>
      <c r="Z280" s="87">
        <v>45.48</v>
      </c>
      <c r="AA280" s="88">
        <v>44.04</v>
      </c>
      <c r="AB280" s="68">
        <v>44.12</v>
      </c>
      <c r="AC280" s="68">
        <v>44.42</v>
      </c>
      <c r="AD280" s="68">
        <v>44.37</v>
      </c>
      <c r="AE280" s="75">
        <v>44.1</v>
      </c>
    </row>
    <row r="281" spans="1:31" x14ac:dyDescent="0.2">
      <c r="A281" s="86">
        <f t="shared" si="4"/>
        <v>52628</v>
      </c>
      <c r="B281" s="67">
        <v>44.24</v>
      </c>
      <c r="C281" s="68">
        <v>44.76</v>
      </c>
      <c r="D281" s="68">
        <v>45.09</v>
      </c>
      <c r="E281" s="68">
        <v>44.07</v>
      </c>
      <c r="F281" s="87">
        <v>44.69</v>
      </c>
      <c r="G281" s="88">
        <v>41.9</v>
      </c>
      <c r="H281" s="68">
        <v>41.71</v>
      </c>
      <c r="I281" s="68">
        <v>41.78</v>
      </c>
      <c r="J281" s="68">
        <v>42.12</v>
      </c>
      <c r="K281" s="87">
        <v>41.71</v>
      </c>
      <c r="L281" s="88">
        <v>42.32</v>
      </c>
      <c r="M281" s="68">
        <v>42.13</v>
      </c>
      <c r="N281" s="68">
        <v>42.2</v>
      </c>
      <c r="O281" s="68">
        <v>42.54</v>
      </c>
      <c r="P281" s="87">
        <v>42.13</v>
      </c>
      <c r="Q281" s="88">
        <v>41.82</v>
      </c>
      <c r="R281" s="68">
        <v>41.61</v>
      </c>
      <c r="S281" s="68">
        <v>41.93</v>
      </c>
      <c r="T281" s="68">
        <v>42.63</v>
      </c>
      <c r="U281" s="87">
        <v>41.42</v>
      </c>
      <c r="V281" s="88">
        <v>41.82</v>
      </c>
      <c r="W281" s="68">
        <v>41.61</v>
      </c>
      <c r="X281" s="68">
        <v>41.93</v>
      </c>
      <c r="Y281" s="68">
        <v>42.63</v>
      </c>
      <c r="Z281" s="87">
        <v>41.42</v>
      </c>
      <c r="AA281" s="88">
        <v>40.450000000000003</v>
      </c>
      <c r="AB281" s="68">
        <v>40.25</v>
      </c>
      <c r="AC281" s="68">
        <v>40.56</v>
      </c>
      <c r="AD281" s="68">
        <v>41.25</v>
      </c>
      <c r="AE281" s="75">
        <v>40.06</v>
      </c>
    </row>
    <row r="282" spans="1:31" x14ac:dyDescent="0.2">
      <c r="A282" s="86">
        <f t="shared" si="4"/>
        <v>52657</v>
      </c>
      <c r="B282" s="67">
        <v>40.909999999999997</v>
      </c>
      <c r="C282" s="68">
        <v>40.97</v>
      </c>
      <c r="D282" s="68">
        <v>41.16</v>
      </c>
      <c r="E282" s="68">
        <v>41.04</v>
      </c>
      <c r="F282" s="87">
        <v>40.93</v>
      </c>
      <c r="G282" s="88">
        <v>38.43</v>
      </c>
      <c r="H282" s="68">
        <v>37.31</v>
      </c>
      <c r="I282" s="68">
        <v>37</v>
      </c>
      <c r="J282" s="68">
        <v>38.72</v>
      </c>
      <c r="K282" s="87">
        <v>37.42</v>
      </c>
      <c r="L282" s="88">
        <v>38.82</v>
      </c>
      <c r="M282" s="68">
        <v>37.69</v>
      </c>
      <c r="N282" s="68">
        <v>37.369999999999997</v>
      </c>
      <c r="O282" s="68">
        <v>39.11</v>
      </c>
      <c r="P282" s="87">
        <v>37.799999999999997</v>
      </c>
      <c r="Q282" s="88">
        <v>39.24</v>
      </c>
      <c r="R282" s="68">
        <v>39.68</v>
      </c>
      <c r="S282" s="68">
        <v>40.11</v>
      </c>
      <c r="T282" s="68">
        <v>39.36</v>
      </c>
      <c r="U282" s="87">
        <v>39.659999999999997</v>
      </c>
      <c r="V282" s="88">
        <v>39.24</v>
      </c>
      <c r="W282" s="68">
        <v>39.68</v>
      </c>
      <c r="X282" s="68">
        <v>40.11</v>
      </c>
      <c r="Y282" s="68">
        <v>39.36</v>
      </c>
      <c r="Z282" s="87">
        <v>39.659999999999997</v>
      </c>
      <c r="AA282" s="88">
        <v>37.9</v>
      </c>
      <c r="AB282" s="68">
        <v>38.340000000000003</v>
      </c>
      <c r="AC282" s="68">
        <v>38.76</v>
      </c>
      <c r="AD282" s="68">
        <v>38.01</v>
      </c>
      <c r="AE282" s="75">
        <v>38.31</v>
      </c>
    </row>
    <row r="283" spans="1:31" x14ac:dyDescent="0.2">
      <c r="A283" s="86">
        <f t="shared" si="4"/>
        <v>52688</v>
      </c>
      <c r="B283" s="67">
        <v>37.96</v>
      </c>
      <c r="C283" s="68">
        <v>38.130000000000003</v>
      </c>
      <c r="D283" s="68">
        <v>38.340000000000003</v>
      </c>
      <c r="E283" s="68">
        <v>38.06</v>
      </c>
      <c r="F283" s="87">
        <v>38.11</v>
      </c>
      <c r="G283" s="88">
        <v>36.9</v>
      </c>
      <c r="H283" s="68">
        <v>35.869999999999997</v>
      </c>
      <c r="I283" s="68">
        <v>35.53</v>
      </c>
      <c r="J283" s="68">
        <v>37.14</v>
      </c>
      <c r="K283" s="87">
        <v>35.979999999999997</v>
      </c>
      <c r="L283" s="88">
        <v>37.270000000000003</v>
      </c>
      <c r="M283" s="68">
        <v>36.229999999999997</v>
      </c>
      <c r="N283" s="68">
        <v>35.89</v>
      </c>
      <c r="O283" s="68">
        <v>37.520000000000003</v>
      </c>
      <c r="P283" s="87">
        <v>36.340000000000003</v>
      </c>
      <c r="Q283" s="88">
        <v>35.950000000000003</v>
      </c>
      <c r="R283" s="68">
        <v>37.74</v>
      </c>
      <c r="S283" s="68">
        <v>39.01</v>
      </c>
      <c r="T283" s="68">
        <v>36.270000000000003</v>
      </c>
      <c r="U283" s="87">
        <v>37.54</v>
      </c>
      <c r="V283" s="88">
        <v>35.950000000000003</v>
      </c>
      <c r="W283" s="68">
        <v>37.78</v>
      </c>
      <c r="X283" s="68">
        <v>39.08</v>
      </c>
      <c r="Y283" s="68">
        <v>36.270000000000003</v>
      </c>
      <c r="Z283" s="87">
        <v>37.58</v>
      </c>
      <c r="AA283" s="88">
        <v>34.64</v>
      </c>
      <c r="AB283" s="68">
        <v>36.409999999999997</v>
      </c>
      <c r="AC283" s="68">
        <v>37.68</v>
      </c>
      <c r="AD283" s="68">
        <v>34.96</v>
      </c>
      <c r="AE283" s="75">
        <v>36.22</v>
      </c>
    </row>
    <row r="284" spans="1:31" x14ac:dyDescent="0.2">
      <c r="A284" s="86">
        <f t="shared" si="4"/>
        <v>52718</v>
      </c>
      <c r="B284" s="67">
        <v>37.159999999999997</v>
      </c>
      <c r="C284" s="68">
        <v>38.049999999999997</v>
      </c>
      <c r="D284" s="68">
        <v>38.590000000000003</v>
      </c>
      <c r="E284" s="68">
        <v>37.380000000000003</v>
      </c>
      <c r="F284" s="87">
        <v>37.92</v>
      </c>
      <c r="G284" s="88">
        <v>37.44</v>
      </c>
      <c r="H284" s="68">
        <v>38.03</v>
      </c>
      <c r="I284" s="68">
        <v>38.46</v>
      </c>
      <c r="J284" s="68">
        <v>37.659999999999997</v>
      </c>
      <c r="K284" s="87">
        <v>37.909999999999997</v>
      </c>
      <c r="L284" s="88">
        <v>37.770000000000003</v>
      </c>
      <c r="M284" s="68">
        <v>38.369999999999997</v>
      </c>
      <c r="N284" s="68">
        <v>38.82</v>
      </c>
      <c r="O284" s="68">
        <v>38</v>
      </c>
      <c r="P284" s="87">
        <v>38.24</v>
      </c>
      <c r="Q284" s="88">
        <v>38.630000000000003</v>
      </c>
      <c r="R284" s="68">
        <v>40.700000000000003</v>
      </c>
      <c r="S284" s="68">
        <v>41.91</v>
      </c>
      <c r="T284" s="68">
        <v>38.799999999999997</v>
      </c>
      <c r="U284" s="87">
        <v>40.39</v>
      </c>
      <c r="V284" s="88">
        <v>39.24</v>
      </c>
      <c r="W284" s="68">
        <v>41.44</v>
      </c>
      <c r="X284" s="68">
        <v>42.73</v>
      </c>
      <c r="Y284" s="68">
        <v>39.42</v>
      </c>
      <c r="Z284" s="87">
        <v>41.12</v>
      </c>
      <c r="AA284" s="88">
        <v>37.909999999999997</v>
      </c>
      <c r="AB284" s="68">
        <v>40.31</v>
      </c>
      <c r="AC284" s="68">
        <v>41.69</v>
      </c>
      <c r="AD284" s="68">
        <v>38.08</v>
      </c>
      <c r="AE284" s="75">
        <v>39.96</v>
      </c>
    </row>
    <row r="285" spans="1:31" x14ac:dyDescent="0.2">
      <c r="A285" s="86">
        <f t="shared" si="4"/>
        <v>52749</v>
      </c>
      <c r="B285" s="67">
        <v>37.57</v>
      </c>
      <c r="C285" s="68">
        <v>40.880000000000003</v>
      </c>
      <c r="D285" s="68">
        <v>42.69</v>
      </c>
      <c r="E285" s="68">
        <v>38.17</v>
      </c>
      <c r="F285" s="87">
        <v>40.450000000000003</v>
      </c>
      <c r="G285" s="88">
        <v>39.119999999999997</v>
      </c>
      <c r="H285" s="68">
        <v>41.44</v>
      </c>
      <c r="I285" s="68">
        <v>42.83</v>
      </c>
      <c r="J285" s="68">
        <v>39.4</v>
      </c>
      <c r="K285" s="87">
        <v>41.06</v>
      </c>
      <c r="L285" s="88">
        <v>39.51</v>
      </c>
      <c r="M285" s="68">
        <v>42.33</v>
      </c>
      <c r="N285" s="68">
        <v>43.98</v>
      </c>
      <c r="O285" s="68">
        <v>39.79</v>
      </c>
      <c r="P285" s="87">
        <v>41.88</v>
      </c>
      <c r="Q285" s="88">
        <v>39.97</v>
      </c>
      <c r="R285" s="68">
        <v>45.86</v>
      </c>
      <c r="S285" s="68">
        <v>48.97</v>
      </c>
      <c r="T285" s="68">
        <v>40.08</v>
      </c>
      <c r="U285" s="87">
        <v>45.04</v>
      </c>
      <c r="V285" s="88">
        <v>40.47</v>
      </c>
      <c r="W285" s="68">
        <v>46.6</v>
      </c>
      <c r="X285" s="68">
        <v>49.83</v>
      </c>
      <c r="Y285" s="68">
        <v>40.58</v>
      </c>
      <c r="Z285" s="87">
        <v>45.74</v>
      </c>
      <c r="AA285" s="88">
        <v>39.119999999999997</v>
      </c>
      <c r="AB285" s="68">
        <v>45.28</v>
      </c>
      <c r="AC285" s="68">
        <v>48.52</v>
      </c>
      <c r="AD285" s="68">
        <v>39.229999999999997</v>
      </c>
      <c r="AE285" s="75">
        <v>44.42</v>
      </c>
    </row>
    <row r="286" spans="1:31" x14ac:dyDescent="0.2">
      <c r="A286" s="86">
        <f t="shared" si="4"/>
        <v>52779</v>
      </c>
      <c r="B286" s="67">
        <v>39.659999999999997</v>
      </c>
      <c r="C286" s="68">
        <v>47.58</v>
      </c>
      <c r="D286" s="68">
        <v>51.74</v>
      </c>
      <c r="E286" s="68">
        <v>41.89</v>
      </c>
      <c r="F286" s="87">
        <v>46.74</v>
      </c>
      <c r="G286" s="88">
        <v>44</v>
      </c>
      <c r="H286" s="68">
        <v>51.02</v>
      </c>
      <c r="I286" s="68">
        <v>54.82</v>
      </c>
      <c r="J286" s="68">
        <v>44.42</v>
      </c>
      <c r="K286" s="87">
        <v>50.11</v>
      </c>
      <c r="L286" s="88">
        <v>44.3</v>
      </c>
      <c r="M286" s="68">
        <v>51.66</v>
      </c>
      <c r="N286" s="68">
        <v>55.59</v>
      </c>
      <c r="O286" s="68">
        <v>44.66</v>
      </c>
      <c r="P286" s="87">
        <v>50.71</v>
      </c>
      <c r="Q286" s="88">
        <v>42.34</v>
      </c>
      <c r="R286" s="68">
        <v>50.54</v>
      </c>
      <c r="S286" s="68">
        <v>54.92</v>
      </c>
      <c r="T286" s="68">
        <v>42.63</v>
      </c>
      <c r="U286" s="87">
        <v>49.55</v>
      </c>
      <c r="V286" s="88">
        <v>42.78</v>
      </c>
      <c r="W286" s="68">
        <v>51.01</v>
      </c>
      <c r="X286" s="68">
        <v>55.42</v>
      </c>
      <c r="Y286" s="68">
        <v>43.11</v>
      </c>
      <c r="Z286" s="87">
        <v>50</v>
      </c>
      <c r="AA286" s="88">
        <v>41.48</v>
      </c>
      <c r="AB286" s="68">
        <v>50.92</v>
      </c>
      <c r="AC286" s="68">
        <v>55.98</v>
      </c>
      <c r="AD286" s="68">
        <v>41.85</v>
      </c>
      <c r="AE286" s="75">
        <v>49.76</v>
      </c>
    </row>
    <row r="287" spans="1:31" x14ac:dyDescent="0.2">
      <c r="A287" s="86">
        <f t="shared" si="4"/>
        <v>52810</v>
      </c>
      <c r="B287" s="67">
        <v>38.61</v>
      </c>
      <c r="C287" s="68">
        <v>42.94</v>
      </c>
      <c r="D287" s="68">
        <v>45.26</v>
      </c>
      <c r="E287" s="68">
        <v>39.369999999999997</v>
      </c>
      <c r="F287" s="87">
        <v>42.26</v>
      </c>
      <c r="G287" s="88">
        <v>41.69</v>
      </c>
      <c r="H287" s="68">
        <v>45.89</v>
      </c>
      <c r="I287" s="68">
        <v>48.33</v>
      </c>
      <c r="J287" s="68">
        <v>42.11</v>
      </c>
      <c r="K287" s="87">
        <v>45.12</v>
      </c>
      <c r="L287" s="88">
        <v>41.76</v>
      </c>
      <c r="M287" s="68">
        <v>46.33</v>
      </c>
      <c r="N287" s="68">
        <v>48.91</v>
      </c>
      <c r="O287" s="68">
        <v>42.11</v>
      </c>
      <c r="P287" s="87">
        <v>45.51</v>
      </c>
      <c r="Q287" s="88">
        <v>42.83</v>
      </c>
      <c r="R287" s="68">
        <v>50.62</v>
      </c>
      <c r="S287" s="68">
        <v>54.77</v>
      </c>
      <c r="T287" s="68">
        <v>43.12</v>
      </c>
      <c r="U287" s="87">
        <v>49.29</v>
      </c>
      <c r="V287" s="88">
        <v>44.07</v>
      </c>
      <c r="W287" s="68">
        <v>51.81</v>
      </c>
      <c r="X287" s="68">
        <v>55.92</v>
      </c>
      <c r="Y287" s="68">
        <v>44.36</v>
      </c>
      <c r="Z287" s="87">
        <v>50.48</v>
      </c>
      <c r="AA287" s="88">
        <v>42.67</v>
      </c>
      <c r="AB287" s="68">
        <v>51.1</v>
      </c>
      <c r="AC287" s="68">
        <v>55.54</v>
      </c>
      <c r="AD287" s="68">
        <v>42.96</v>
      </c>
      <c r="AE287" s="75">
        <v>49.66</v>
      </c>
    </row>
    <row r="288" spans="1:31" x14ac:dyDescent="0.2">
      <c r="A288" s="86">
        <f t="shared" si="4"/>
        <v>52841</v>
      </c>
      <c r="B288" s="67">
        <v>36.64</v>
      </c>
      <c r="C288" s="68">
        <v>38.340000000000003</v>
      </c>
      <c r="D288" s="68">
        <v>39.299999999999997</v>
      </c>
      <c r="E288" s="68">
        <v>36.86</v>
      </c>
      <c r="F288" s="87">
        <v>38.1</v>
      </c>
      <c r="G288" s="88">
        <v>39.54</v>
      </c>
      <c r="H288" s="68">
        <v>41.54</v>
      </c>
      <c r="I288" s="68">
        <v>42.57</v>
      </c>
      <c r="J288" s="68">
        <v>39.56</v>
      </c>
      <c r="K288" s="87">
        <v>41.24</v>
      </c>
      <c r="L288" s="88">
        <v>39.6</v>
      </c>
      <c r="M288" s="68">
        <v>41.76</v>
      </c>
      <c r="N288" s="68">
        <v>42.88</v>
      </c>
      <c r="O288" s="68">
        <v>39.619999999999997</v>
      </c>
      <c r="P288" s="87">
        <v>41.45</v>
      </c>
      <c r="Q288" s="88">
        <v>40.54</v>
      </c>
      <c r="R288" s="68">
        <v>43.2</v>
      </c>
      <c r="S288" s="68">
        <v>44.78</v>
      </c>
      <c r="T288" s="68">
        <v>40.78</v>
      </c>
      <c r="U288" s="87">
        <v>42.79</v>
      </c>
      <c r="V288" s="88">
        <v>41.9</v>
      </c>
      <c r="W288" s="68">
        <v>44.59</v>
      </c>
      <c r="X288" s="68">
        <v>46.18</v>
      </c>
      <c r="Y288" s="68">
        <v>42.15</v>
      </c>
      <c r="Z288" s="87">
        <v>44.17</v>
      </c>
      <c r="AA288" s="88">
        <v>41.2</v>
      </c>
      <c r="AB288" s="68">
        <v>43.89</v>
      </c>
      <c r="AC288" s="68">
        <v>45.51</v>
      </c>
      <c r="AD288" s="68">
        <v>41.47</v>
      </c>
      <c r="AE288" s="75">
        <v>43.47</v>
      </c>
    </row>
    <row r="289" spans="1:31" x14ac:dyDescent="0.2">
      <c r="A289" s="86">
        <f t="shared" si="4"/>
        <v>52871</v>
      </c>
      <c r="B289" s="67">
        <v>37.340000000000003</v>
      </c>
      <c r="C289" s="68">
        <v>37.53</v>
      </c>
      <c r="D289" s="68">
        <v>37.770000000000003</v>
      </c>
      <c r="E289" s="68">
        <v>37.54</v>
      </c>
      <c r="F289" s="87">
        <v>37.5</v>
      </c>
      <c r="G289" s="88">
        <v>37.5</v>
      </c>
      <c r="H289" s="68">
        <v>37.06</v>
      </c>
      <c r="I289" s="68">
        <v>36.99</v>
      </c>
      <c r="J289" s="68">
        <v>37.74</v>
      </c>
      <c r="K289" s="87">
        <v>37.090000000000003</v>
      </c>
      <c r="L289" s="88">
        <v>37.869999999999997</v>
      </c>
      <c r="M289" s="68">
        <v>37.409999999999997</v>
      </c>
      <c r="N289" s="68">
        <v>37.340000000000003</v>
      </c>
      <c r="O289" s="68">
        <v>38.11</v>
      </c>
      <c r="P289" s="87">
        <v>37.450000000000003</v>
      </c>
      <c r="Q289" s="88">
        <v>37.299999999999997</v>
      </c>
      <c r="R289" s="68">
        <v>38.5</v>
      </c>
      <c r="S289" s="68">
        <v>40.06</v>
      </c>
      <c r="T289" s="68">
        <v>38.32</v>
      </c>
      <c r="U289" s="87">
        <v>38.409999999999997</v>
      </c>
      <c r="V289" s="88">
        <v>37.32</v>
      </c>
      <c r="W289" s="68">
        <v>38.65</v>
      </c>
      <c r="X289" s="68">
        <v>40.270000000000003</v>
      </c>
      <c r="Y289" s="68">
        <v>38.340000000000003</v>
      </c>
      <c r="Z289" s="87">
        <v>38.54</v>
      </c>
      <c r="AA289" s="88">
        <v>36</v>
      </c>
      <c r="AB289" s="68">
        <v>37.31</v>
      </c>
      <c r="AC289" s="68">
        <v>38.92</v>
      </c>
      <c r="AD289" s="68">
        <v>37.01</v>
      </c>
      <c r="AE289" s="75">
        <v>37.21</v>
      </c>
    </row>
    <row r="290" spans="1:31" x14ac:dyDescent="0.2">
      <c r="A290" s="86">
        <f t="shared" si="4"/>
        <v>52902</v>
      </c>
      <c r="B290" s="67">
        <v>41.42</v>
      </c>
      <c r="C290" s="68">
        <v>41.67</v>
      </c>
      <c r="D290" s="68">
        <v>41.91</v>
      </c>
      <c r="E290" s="68">
        <v>41.46</v>
      </c>
      <c r="F290" s="87">
        <v>41.62</v>
      </c>
      <c r="G290" s="88">
        <v>40.119999999999997</v>
      </c>
      <c r="H290" s="68">
        <v>40.049999999999997</v>
      </c>
      <c r="I290" s="68">
        <v>40.19</v>
      </c>
      <c r="J290" s="68">
        <v>40.299999999999997</v>
      </c>
      <c r="K290" s="87">
        <v>40.049999999999997</v>
      </c>
      <c r="L290" s="88">
        <v>40.53</v>
      </c>
      <c r="M290" s="68">
        <v>40.450000000000003</v>
      </c>
      <c r="N290" s="68">
        <v>40.6</v>
      </c>
      <c r="O290" s="68">
        <v>40.71</v>
      </c>
      <c r="P290" s="87">
        <v>40.450000000000003</v>
      </c>
      <c r="Q290" s="88">
        <v>41.05</v>
      </c>
      <c r="R290" s="68">
        <v>41.58</v>
      </c>
      <c r="S290" s="68">
        <v>41.97</v>
      </c>
      <c r="T290" s="68">
        <v>41.19</v>
      </c>
      <c r="U290" s="87">
        <v>41.48</v>
      </c>
      <c r="V290" s="88">
        <v>41.16</v>
      </c>
      <c r="W290" s="68">
        <v>41.95</v>
      </c>
      <c r="X290" s="68">
        <v>42.5</v>
      </c>
      <c r="Y290" s="68">
        <v>41.33</v>
      </c>
      <c r="Z290" s="87">
        <v>41.82</v>
      </c>
      <c r="AA290" s="88">
        <v>39.81</v>
      </c>
      <c r="AB290" s="68">
        <v>40.83</v>
      </c>
      <c r="AC290" s="68">
        <v>41.49</v>
      </c>
      <c r="AD290" s="68">
        <v>39.979999999999997</v>
      </c>
      <c r="AE290" s="75">
        <v>40.659999999999997</v>
      </c>
    </row>
    <row r="291" spans="1:31" x14ac:dyDescent="0.2">
      <c r="A291" s="86">
        <f t="shared" si="4"/>
        <v>52932</v>
      </c>
      <c r="B291" s="67">
        <v>43.81</v>
      </c>
      <c r="C291" s="68">
        <v>44.4</v>
      </c>
      <c r="D291" s="68">
        <v>44.79</v>
      </c>
      <c r="E291" s="68">
        <v>43.93</v>
      </c>
      <c r="F291" s="87">
        <v>44.31</v>
      </c>
      <c r="G291" s="88">
        <v>42.49</v>
      </c>
      <c r="H291" s="68">
        <v>42.58</v>
      </c>
      <c r="I291" s="68">
        <v>42.86</v>
      </c>
      <c r="J291" s="68">
        <v>42.7</v>
      </c>
      <c r="K291" s="87">
        <v>42.59</v>
      </c>
      <c r="L291" s="88">
        <v>42.88</v>
      </c>
      <c r="M291" s="68">
        <v>42.98</v>
      </c>
      <c r="N291" s="68">
        <v>43.26</v>
      </c>
      <c r="O291" s="68">
        <v>43.08</v>
      </c>
      <c r="P291" s="87">
        <v>42.98</v>
      </c>
      <c r="Q291" s="88">
        <v>43.86</v>
      </c>
      <c r="R291" s="68">
        <v>44.01</v>
      </c>
      <c r="S291" s="68">
        <v>44.21</v>
      </c>
      <c r="T291" s="68">
        <v>43.97</v>
      </c>
      <c r="U291" s="87">
        <v>44</v>
      </c>
      <c r="V291" s="88">
        <v>44.56</v>
      </c>
      <c r="W291" s="68">
        <v>44.61</v>
      </c>
      <c r="X291" s="68">
        <v>44.69</v>
      </c>
      <c r="Y291" s="68">
        <v>44.55</v>
      </c>
      <c r="Z291" s="87">
        <v>44.64</v>
      </c>
      <c r="AA291" s="88">
        <v>43.37</v>
      </c>
      <c r="AB291" s="68">
        <v>43.79</v>
      </c>
      <c r="AC291" s="68">
        <v>44.06</v>
      </c>
      <c r="AD291" s="68">
        <v>43.34</v>
      </c>
      <c r="AE291" s="75">
        <v>43.78</v>
      </c>
    </row>
    <row r="292" spans="1:31" x14ac:dyDescent="0.2">
      <c r="A292" s="82">
        <f t="shared" si="4"/>
        <v>52963</v>
      </c>
      <c r="B292" s="83">
        <v>48.12</v>
      </c>
      <c r="C292" s="77">
        <v>49.42</v>
      </c>
      <c r="D292" s="77">
        <v>50.38</v>
      </c>
      <c r="E292" s="77">
        <v>48.37</v>
      </c>
      <c r="F292" s="84">
        <v>49.17</v>
      </c>
      <c r="G292" s="85">
        <v>45.8</v>
      </c>
      <c r="H292" s="77">
        <v>46.25</v>
      </c>
      <c r="I292" s="77">
        <v>46.75</v>
      </c>
      <c r="J292" s="77">
        <v>46.2</v>
      </c>
      <c r="K292" s="84">
        <v>46.12</v>
      </c>
      <c r="L292" s="85">
        <v>46.26</v>
      </c>
      <c r="M292" s="77">
        <v>46.72</v>
      </c>
      <c r="N292" s="77">
        <v>47.22</v>
      </c>
      <c r="O292" s="77">
        <v>46.66</v>
      </c>
      <c r="P292" s="84">
        <v>46.59</v>
      </c>
      <c r="Q292" s="85">
        <v>45.71</v>
      </c>
      <c r="R292" s="77">
        <v>45.93</v>
      </c>
      <c r="S292" s="77">
        <v>46.36</v>
      </c>
      <c r="T292" s="77">
        <v>46.17</v>
      </c>
      <c r="U292" s="84">
        <v>45.83</v>
      </c>
      <c r="V292" s="85">
        <v>45.76</v>
      </c>
      <c r="W292" s="77">
        <v>46.14</v>
      </c>
      <c r="X292" s="77">
        <v>46.67</v>
      </c>
      <c r="Y292" s="77">
        <v>46.22</v>
      </c>
      <c r="Z292" s="84">
        <v>46.02</v>
      </c>
      <c r="AA292" s="85">
        <v>44.33</v>
      </c>
      <c r="AB292" s="77">
        <v>44.85</v>
      </c>
      <c r="AC292" s="77">
        <v>45.45</v>
      </c>
      <c r="AD292" s="77">
        <v>44.78</v>
      </c>
      <c r="AE292" s="118">
        <v>44.71</v>
      </c>
    </row>
    <row r="293" spans="1:31" x14ac:dyDescent="0.2">
      <c r="A293" s="82">
        <f t="shared" si="4"/>
        <v>52994</v>
      </c>
      <c r="B293" s="83">
        <v>45.56</v>
      </c>
      <c r="C293" s="77">
        <v>46.16</v>
      </c>
      <c r="D293" s="77">
        <v>46.54</v>
      </c>
      <c r="E293" s="77">
        <v>45.35</v>
      </c>
      <c r="F293" s="84">
        <v>46.08</v>
      </c>
      <c r="G293" s="85">
        <v>43.7</v>
      </c>
      <c r="H293" s="77">
        <v>43.64</v>
      </c>
      <c r="I293" s="77">
        <v>43.75</v>
      </c>
      <c r="J293" s="77">
        <v>43.87</v>
      </c>
      <c r="K293" s="84">
        <v>43.62</v>
      </c>
      <c r="L293" s="85">
        <v>44.14</v>
      </c>
      <c r="M293" s="77">
        <v>44.08</v>
      </c>
      <c r="N293" s="77">
        <v>44.19</v>
      </c>
      <c r="O293" s="77">
        <v>44.31</v>
      </c>
      <c r="P293" s="84">
        <v>44.07</v>
      </c>
      <c r="Q293" s="85">
        <v>43.43</v>
      </c>
      <c r="R293" s="77">
        <v>43.01</v>
      </c>
      <c r="S293" s="77">
        <v>43.25</v>
      </c>
      <c r="T293" s="77">
        <v>43.98</v>
      </c>
      <c r="U293" s="84">
        <v>43.02</v>
      </c>
      <c r="V293" s="85">
        <v>43.43</v>
      </c>
      <c r="W293" s="77">
        <v>43.01</v>
      </c>
      <c r="X293" s="77">
        <v>43.25</v>
      </c>
      <c r="Y293" s="77">
        <v>43.98</v>
      </c>
      <c r="Z293" s="84">
        <v>43.02</v>
      </c>
      <c r="AA293" s="85">
        <v>42.03</v>
      </c>
      <c r="AB293" s="77">
        <v>41.61</v>
      </c>
      <c r="AC293" s="77">
        <v>41.85</v>
      </c>
      <c r="AD293" s="77">
        <v>42.56</v>
      </c>
      <c r="AE293" s="118">
        <v>41.62</v>
      </c>
    </row>
    <row r="294" spans="1:31" x14ac:dyDescent="0.2">
      <c r="A294" s="82">
        <f t="shared" si="4"/>
        <v>53022</v>
      </c>
      <c r="B294" s="83">
        <v>42.26</v>
      </c>
      <c r="C294" s="77">
        <v>42.24</v>
      </c>
      <c r="D294" s="77">
        <v>42.37</v>
      </c>
      <c r="E294" s="77">
        <v>42.35</v>
      </c>
      <c r="F294" s="84">
        <v>42.24</v>
      </c>
      <c r="G294" s="85">
        <v>40.26</v>
      </c>
      <c r="H294" s="77">
        <v>38.99</v>
      </c>
      <c r="I294" s="77">
        <v>38.47</v>
      </c>
      <c r="J294" s="77">
        <v>40.380000000000003</v>
      </c>
      <c r="K294" s="84">
        <v>39.17</v>
      </c>
      <c r="L294" s="85">
        <v>40.67</v>
      </c>
      <c r="M294" s="77">
        <v>39.39</v>
      </c>
      <c r="N294" s="77">
        <v>38.869999999999997</v>
      </c>
      <c r="O294" s="77">
        <v>40.79</v>
      </c>
      <c r="P294" s="84">
        <v>39.57</v>
      </c>
      <c r="Q294" s="85">
        <v>40.54</v>
      </c>
      <c r="R294" s="77">
        <v>40.950000000000003</v>
      </c>
      <c r="S294" s="77">
        <v>41.28</v>
      </c>
      <c r="T294" s="77">
        <v>40.57</v>
      </c>
      <c r="U294" s="84">
        <v>40.94</v>
      </c>
      <c r="V294" s="85">
        <v>40.54</v>
      </c>
      <c r="W294" s="77">
        <v>40.950000000000003</v>
      </c>
      <c r="X294" s="77">
        <v>41.28</v>
      </c>
      <c r="Y294" s="77">
        <v>40.57</v>
      </c>
      <c r="Z294" s="84">
        <v>40.94</v>
      </c>
      <c r="AA294" s="85">
        <v>39.159999999999997</v>
      </c>
      <c r="AB294" s="77">
        <v>39.57</v>
      </c>
      <c r="AC294" s="77">
        <v>39.89</v>
      </c>
      <c r="AD294" s="77">
        <v>39.19</v>
      </c>
      <c r="AE294" s="118">
        <v>39.56</v>
      </c>
    </row>
    <row r="295" spans="1:31" x14ac:dyDescent="0.2">
      <c r="A295" s="82">
        <f t="shared" si="4"/>
        <v>53053</v>
      </c>
      <c r="B295" s="83">
        <v>39.17</v>
      </c>
      <c r="C295" s="77">
        <v>39.35</v>
      </c>
      <c r="D295" s="77">
        <v>39.54</v>
      </c>
      <c r="E295" s="77">
        <v>39.31</v>
      </c>
      <c r="F295" s="84">
        <v>39.33</v>
      </c>
      <c r="G295" s="85">
        <v>38.6</v>
      </c>
      <c r="H295" s="77">
        <v>37.590000000000003</v>
      </c>
      <c r="I295" s="77">
        <v>37.18</v>
      </c>
      <c r="J295" s="77">
        <v>38.72</v>
      </c>
      <c r="K295" s="84">
        <v>37.71</v>
      </c>
      <c r="L295" s="85">
        <v>38.979999999999997</v>
      </c>
      <c r="M295" s="77">
        <v>37.97</v>
      </c>
      <c r="N295" s="77">
        <v>37.56</v>
      </c>
      <c r="O295" s="77">
        <v>39.11</v>
      </c>
      <c r="P295" s="84">
        <v>38.090000000000003</v>
      </c>
      <c r="Q295" s="85">
        <v>36.99</v>
      </c>
      <c r="R295" s="77">
        <v>38.950000000000003</v>
      </c>
      <c r="S295" s="77">
        <v>40.24</v>
      </c>
      <c r="T295" s="77">
        <v>37.4</v>
      </c>
      <c r="U295" s="84">
        <v>38.71</v>
      </c>
      <c r="V295" s="85">
        <v>36.99</v>
      </c>
      <c r="W295" s="77">
        <v>38.97</v>
      </c>
      <c r="X295" s="77">
        <v>40.26</v>
      </c>
      <c r="Y295" s="77">
        <v>37.4</v>
      </c>
      <c r="Z295" s="84">
        <v>38.72</v>
      </c>
      <c r="AA295" s="85">
        <v>35.65</v>
      </c>
      <c r="AB295" s="77">
        <v>37.590000000000003</v>
      </c>
      <c r="AC295" s="77">
        <v>38.869999999999997</v>
      </c>
      <c r="AD295" s="77">
        <v>36.049999999999997</v>
      </c>
      <c r="AE295" s="118">
        <v>37.35</v>
      </c>
    </row>
    <row r="296" spans="1:31" x14ac:dyDescent="0.2">
      <c r="A296" s="82">
        <f t="shared" si="4"/>
        <v>53083</v>
      </c>
      <c r="B296" s="83">
        <v>38.44</v>
      </c>
      <c r="C296" s="77">
        <v>39.43</v>
      </c>
      <c r="D296" s="77">
        <v>40.04</v>
      </c>
      <c r="E296" s="77">
        <v>38.65</v>
      </c>
      <c r="F296" s="84">
        <v>39.270000000000003</v>
      </c>
      <c r="G296" s="85">
        <v>39.049999999999997</v>
      </c>
      <c r="H296" s="77">
        <v>39.75</v>
      </c>
      <c r="I296" s="77">
        <v>40.28</v>
      </c>
      <c r="J296" s="77">
        <v>39.29</v>
      </c>
      <c r="K296" s="84">
        <v>39.58</v>
      </c>
      <c r="L296" s="85">
        <v>39.36</v>
      </c>
      <c r="M296" s="77">
        <v>40.08</v>
      </c>
      <c r="N296" s="77">
        <v>40.61</v>
      </c>
      <c r="O296" s="77">
        <v>39.6</v>
      </c>
      <c r="P296" s="84">
        <v>39.909999999999997</v>
      </c>
      <c r="Q296" s="85">
        <v>39.96</v>
      </c>
      <c r="R296" s="77">
        <v>41.82</v>
      </c>
      <c r="S296" s="77">
        <v>42.98</v>
      </c>
      <c r="T296" s="77">
        <v>40.17</v>
      </c>
      <c r="U296" s="84">
        <v>41.51</v>
      </c>
      <c r="V296" s="85">
        <v>40.75</v>
      </c>
      <c r="W296" s="77">
        <v>42.77</v>
      </c>
      <c r="X296" s="77">
        <v>44</v>
      </c>
      <c r="Y296" s="77">
        <v>40.97</v>
      </c>
      <c r="Z296" s="84">
        <v>42.43</v>
      </c>
      <c r="AA296" s="85">
        <v>39.4</v>
      </c>
      <c r="AB296" s="77">
        <v>41.66</v>
      </c>
      <c r="AC296" s="77">
        <v>43.03</v>
      </c>
      <c r="AD296" s="77">
        <v>39.61</v>
      </c>
      <c r="AE296" s="118">
        <v>41.28</v>
      </c>
    </row>
    <row r="297" spans="1:31" x14ac:dyDescent="0.2">
      <c r="A297" s="82">
        <f t="shared" si="4"/>
        <v>53114</v>
      </c>
      <c r="B297" s="83">
        <v>38.979999999999997</v>
      </c>
      <c r="C297" s="77">
        <v>42.54</v>
      </c>
      <c r="D297" s="77">
        <v>44.5</v>
      </c>
      <c r="E297" s="77">
        <v>39.69</v>
      </c>
      <c r="F297" s="84">
        <v>42.08</v>
      </c>
      <c r="G297" s="85">
        <v>40.96</v>
      </c>
      <c r="H297" s="77">
        <v>43.49</v>
      </c>
      <c r="I297" s="77">
        <v>45.07</v>
      </c>
      <c r="J297" s="77">
        <v>41.28</v>
      </c>
      <c r="K297" s="84">
        <v>43.1</v>
      </c>
      <c r="L297" s="85">
        <v>41.35</v>
      </c>
      <c r="M297" s="77">
        <v>44.41</v>
      </c>
      <c r="N297" s="77">
        <v>46.24</v>
      </c>
      <c r="O297" s="77">
        <v>41.65</v>
      </c>
      <c r="P297" s="84">
        <v>43.94</v>
      </c>
      <c r="Q297" s="85">
        <v>41.43</v>
      </c>
      <c r="R297" s="77">
        <v>48.04</v>
      </c>
      <c r="S297" s="77">
        <v>51.54</v>
      </c>
      <c r="T297" s="77">
        <v>41.53</v>
      </c>
      <c r="U297" s="84">
        <v>47.09</v>
      </c>
      <c r="V297" s="85">
        <v>42.06</v>
      </c>
      <c r="W297" s="77">
        <v>49.03</v>
      </c>
      <c r="X297" s="77">
        <v>52.67</v>
      </c>
      <c r="Y297" s="77">
        <v>42.13</v>
      </c>
      <c r="Z297" s="84">
        <v>48.03</v>
      </c>
      <c r="AA297" s="85">
        <v>40.67</v>
      </c>
      <c r="AB297" s="77">
        <v>47.75</v>
      </c>
      <c r="AC297" s="77">
        <v>51.45</v>
      </c>
      <c r="AD297" s="77">
        <v>40.74</v>
      </c>
      <c r="AE297" s="118">
        <v>46.74</v>
      </c>
    </row>
    <row r="298" spans="1:31" x14ac:dyDescent="0.2">
      <c r="A298" s="82">
        <f t="shared" si="4"/>
        <v>53144</v>
      </c>
      <c r="B298" s="83">
        <v>41.27</v>
      </c>
      <c r="C298" s="77">
        <v>49.67</v>
      </c>
      <c r="D298" s="77">
        <v>54.11</v>
      </c>
      <c r="E298" s="77">
        <v>44.24</v>
      </c>
      <c r="F298" s="84">
        <v>48.66</v>
      </c>
      <c r="G298" s="85">
        <v>46.46</v>
      </c>
      <c r="H298" s="77">
        <v>53.48</v>
      </c>
      <c r="I298" s="77">
        <v>57.4</v>
      </c>
      <c r="J298" s="77">
        <v>47.21</v>
      </c>
      <c r="K298" s="84">
        <v>52.41</v>
      </c>
      <c r="L298" s="85">
        <v>46.6</v>
      </c>
      <c r="M298" s="77">
        <v>54.03</v>
      </c>
      <c r="N298" s="77">
        <v>58.08</v>
      </c>
      <c r="O298" s="77">
        <v>47.26</v>
      </c>
      <c r="P298" s="84">
        <v>52.9</v>
      </c>
      <c r="Q298" s="85">
        <v>43.63</v>
      </c>
      <c r="R298" s="77">
        <v>55.1</v>
      </c>
      <c r="S298" s="77">
        <v>61.05</v>
      </c>
      <c r="T298" s="77">
        <v>43.86</v>
      </c>
      <c r="U298" s="84">
        <v>53.54</v>
      </c>
      <c r="V298" s="85">
        <v>44.34</v>
      </c>
      <c r="W298" s="77">
        <v>55.7</v>
      </c>
      <c r="X298" s="77">
        <v>61.62</v>
      </c>
      <c r="Y298" s="77">
        <v>44.65</v>
      </c>
      <c r="Z298" s="84">
        <v>54.14</v>
      </c>
      <c r="AA298" s="85">
        <v>43.05</v>
      </c>
      <c r="AB298" s="77">
        <v>55.61</v>
      </c>
      <c r="AC298" s="77">
        <v>62.18</v>
      </c>
      <c r="AD298" s="77">
        <v>43.41</v>
      </c>
      <c r="AE298" s="118">
        <v>53.89</v>
      </c>
    </row>
    <row r="299" spans="1:31" x14ac:dyDescent="0.2">
      <c r="A299" s="82">
        <f t="shared" si="4"/>
        <v>53175</v>
      </c>
      <c r="B299" s="83">
        <v>39.96</v>
      </c>
      <c r="C299" s="77">
        <v>44.72</v>
      </c>
      <c r="D299" s="77">
        <v>47.24</v>
      </c>
      <c r="E299" s="77">
        <v>40.75</v>
      </c>
      <c r="F299" s="84">
        <v>44.08</v>
      </c>
      <c r="G299" s="85">
        <v>43.48</v>
      </c>
      <c r="H299" s="77">
        <v>48.29</v>
      </c>
      <c r="I299" s="77">
        <v>50.98</v>
      </c>
      <c r="J299" s="77">
        <v>43.84</v>
      </c>
      <c r="K299" s="84">
        <v>47.53</v>
      </c>
      <c r="L299" s="85">
        <v>43.39</v>
      </c>
      <c r="M299" s="77">
        <v>48.56</v>
      </c>
      <c r="N299" s="77">
        <v>51.4</v>
      </c>
      <c r="O299" s="77">
        <v>43.69</v>
      </c>
      <c r="P299" s="84">
        <v>47.76</v>
      </c>
      <c r="Q299" s="85">
        <v>45.73</v>
      </c>
      <c r="R299" s="77">
        <v>61.04</v>
      </c>
      <c r="S299" s="77">
        <v>69.209999999999994</v>
      </c>
      <c r="T299" s="77">
        <v>46.17</v>
      </c>
      <c r="U299" s="84">
        <v>58.85</v>
      </c>
      <c r="V299" s="85">
        <v>46.62</v>
      </c>
      <c r="W299" s="77">
        <v>61.8</v>
      </c>
      <c r="X299" s="77">
        <v>69.87</v>
      </c>
      <c r="Y299" s="77">
        <v>47.02</v>
      </c>
      <c r="Z299" s="84">
        <v>59.63</v>
      </c>
      <c r="AA299" s="85">
        <v>45.18</v>
      </c>
      <c r="AB299" s="77">
        <v>61.4</v>
      </c>
      <c r="AC299" s="77">
        <v>69.989999999999995</v>
      </c>
      <c r="AD299" s="77">
        <v>45.58</v>
      </c>
      <c r="AE299" s="118">
        <v>59.09</v>
      </c>
    </row>
    <row r="300" spans="1:31" x14ac:dyDescent="0.2">
      <c r="A300" s="82">
        <f t="shared" si="4"/>
        <v>53206</v>
      </c>
      <c r="B300" s="83">
        <v>37.93</v>
      </c>
      <c r="C300" s="77">
        <v>39.6</v>
      </c>
      <c r="D300" s="77">
        <v>40.590000000000003</v>
      </c>
      <c r="E300" s="77">
        <v>38.19</v>
      </c>
      <c r="F300" s="84">
        <v>39.4</v>
      </c>
      <c r="G300" s="85">
        <v>41.03</v>
      </c>
      <c r="H300" s="77">
        <v>43.06</v>
      </c>
      <c r="I300" s="77">
        <v>44.13</v>
      </c>
      <c r="J300" s="77">
        <v>41.05</v>
      </c>
      <c r="K300" s="84">
        <v>42.8</v>
      </c>
      <c r="L300" s="85">
        <v>41.19</v>
      </c>
      <c r="M300" s="77">
        <v>43.34</v>
      </c>
      <c r="N300" s="77">
        <v>44.45</v>
      </c>
      <c r="O300" s="77">
        <v>41.18</v>
      </c>
      <c r="P300" s="84">
        <v>43.07</v>
      </c>
      <c r="Q300" s="85">
        <v>41.82</v>
      </c>
      <c r="R300" s="77">
        <v>45.07</v>
      </c>
      <c r="S300" s="77">
        <v>46.79</v>
      </c>
      <c r="T300" s="77">
        <v>41.85</v>
      </c>
      <c r="U300" s="84">
        <v>44.67</v>
      </c>
      <c r="V300" s="85">
        <v>43.22</v>
      </c>
      <c r="W300" s="77">
        <v>46.46</v>
      </c>
      <c r="X300" s="77">
        <v>48.18</v>
      </c>
      <c r="Y300" s="77">
        <v>43.25</v>
      </c>
      <c r="Z300" s="84">
        <v>46.06</v>
      </c>
      <c r="AA300" s="85">
        <v>42.61</v>
      </c>
      <c r="AB300" s="77">
        <v>45.87</v>
      </c>
      <c r="AC300" s="77">
        <v>47.6</v>
      </c>
      <c r="AD300" s="77">
        <v>42.66</v>
      </c>
      <c r="AE300" s="118">
        <v>45.46</v>
      </c>
    </row>
    <row r="301" spans="1:31" x14ac:dyDescent="0.2">
      <c r="A301" s="82">
        <f t="shared" si="4"/>
        <v>53236</v>
      </c>
      <c r="B301" s="83">
        <v>38.36</v>
      </c>
      <c r="C301" s="77">
        <v>38.520000000000003</v>
      </c>
      <c r="D301" s="77">
        <v>38.72</v>
      </c>
      <c r="E301" s="77">
        <v>38.51</v>
      </c>
      <c r="F301" s="84">
        <v>38.49</v>
      </c>
      <c r="G301" s="85">
        <v>38.85</v>
      </c>
      <c r="H301" s="77">
        <v>38.68</v>
      </c>
      <c r="I301" s="77">
        <v>38.729999999999997</v>
      </c>
      <c r="J301" s="77">
        <v>39.049999999999997</v>
      </c>
      <c r="K301" s="84">
        <v>38.67</v>
      </c>
      <c r="L301" s="85">
        <v>39.200000000000003</v>
      </c>
      <c r="M301" s="77">
        <v>39.04</v>
      </c>
      <c r="N301" s="77">
        <v>39.090000000000003</v>
      </c>
      <c r="O301" s="77">
        <v>39.39</v>
      </c>
      <c r="P301" s="84">
        <v>39.03</v>
      </c>
      <c r="Q301" s="85">
        <v>38.85</v>
      </c>
      <c r="R301" s="77">
        <v>40.03</v>
      </c>
      <c r="S301" s="77">
        <v>41.39</v>
      </c>
      <c r="T301" s="77">
        <v>39.71</v>
      </c>
      <c r="U301" s="84">
        <v>39.82</v>
      </c>
      <c r="V301" s="85">
        <v>38.89</v>
      </c>
      <c r="W301" s="77">
        <v>40.229999999999997</v>
      </c>
      <c r="X301" s="77">
        <v>41.67</v>
      </c>
      <c r="Y301" s="77">
        <v>39.76</v>
      </c>
      <c r="Z301" s="84">
        <v>39.99</v>
      </c>
      <c r="AA301" s="85">
        <v>37.53</v>
      </c>
      <c r="AB301" s="77">
        <v>38.85</v>
      </c>
      <c r="AC301" s="77">
        <v>40.29</v>
      </c>
      <c r="AD301" s="77">
        <v>38.4</v>
      </c>
      <c r="AE301" s="118">
        <v>38.619999999999997</v>
      </c>
    </row>
    <row r="302" spans="1:31" x14ac:dyDescent="0.2">
      <c r="A302" s="82">
        <f t="shared" si="4"/>
        <v>53267</v>
      </c>
      <c r="B302" s="83">
        <v>42.47</v>
      </c>
      <c r="C302" s="77">
        <v>42.75</v>
      </c>
      <c r="D302" s="77">
        <v>42.99</v>
      </c>
      <c r="E302" s="77">
        <v>42.51</v>
      </c>
      <c r="F302" s="84">
        <v>42.69</v>
      </c>
      <c r="G302" s="85">
        <v>41.7</v>
      </c>
      <c r="H302" s="77">
        <v>41.55</v>
      </c>
      <c r="I302" s="77">
        <v>41.69</v>
      </c>
      <c r="J302" s="77">
        <v>41.94</v>
      </c>
      <c r="K302" s="84">
        <v>41.54</v>
      </c>
      <c r="L302" s="85">
        <v>42.12</v>
      </c>
      <c r="M302" s="77">
        <v>41.97</v>
      </c>
      <c r="N302" s="77">
        <v>42.12</v>
      </c>
      <c r="O302" s="77">
        <v>42.36</v>
      </c>
      <c r="P302" s="84">
        <v>41.96</v>
      </c>
      <c r="Q302" s="85">
        <v>42.49</v>
      </c>
      <c r="R302" s="77">
        <v>42.89</v>
      </c>
      <c r="S302" s="77">
        <v>43.27</v>
      </c>
      <c r="T302" s="77">
        <v>42.7</v>
      </c>
      <c r="U302" s="84">
        <v>42.8</v>
      </c>
      <c r="V302" s="85">
        <v>42.66</v>
      </c>
      <c r="W302" s="77">
        <v>43.37</v>
      </c>
      <c r="X302" s="77">
        <v>43.95</v>
      </c>
      <c r="Y302" s="77">
        <v>42.91</v>
      </c>
      <c r="Z302" s="84">
        <v>43.24</v>
      </c>
      <c r="AA302" s="85">
        <v>41.3</v>
      </c>
      <c r="AB302" s="77">
        <v>42.23</v>
      </c>
      <c r="AC302" s="77">
        <v>42.93</v>
      </c>
      <c r="AD302" s="77">
        <v>41.57</v>
      </c>
      <c r="AE302" s="118">
        <v>42.06</v>
      </c>
    </row>
    <row r="303" spans="1:31" ht="13.5" thickBot="1" x14ac:dyDescent="0.25">
      <c r="A303" s="89">
        <f t="shared" si="4"/>
        <v>53297</v>
      </c>
      <c r="B303" s="83">
        <v>45.01</v>
      </c>
      <c r="C303" s="77">
        <v>45.78</v>
      </c>
      <c r="D303" s="77">
        <v>46.24</v>
      </c>
      <c r="E303" s="77">
        <v>45.12</v>
      </c>
      <c r="F303" s="84">
        <v>45.68</v>
      </c>
      <c r="G303" s="85">
        <v>43.71</v>
      </c>
      <c r="H303" s="77">
        <v>43.94</v>
      </c>
      <c r="I303" s="77">
        <v>44.28</v>
      </c>
      <c r="J303" s="77">
        <v>43.95</v>
      </c>
      <c r="K303" s="84">
        <v>43.93</v>
      </c>
      <c r="L303" s="85">
        <v>44.13</v>
      </c>
      <c r="M303" s="77">
        <v>44.35</v>
      </c>
      <c r="N303" s="77">
        <v>44.68</v>
      </c>
      <c r="O303" s="77">
        <v>44.36</v>
      </c>
      <c r="P303" s="84">
        <v>44.34</v>
      </c>
      <c r="Q303" s="85">
        <v>45.52</v>
      </c>
      <c r="R303" s="77">
        <v>45.82</v>
      </c>
      <c r="S303" s="77">
        <v>45.98</v>
      </c>
      <c r="T303" s="77">
        <v>45.5</v>
      </c>
      <c r="U303" s="84">
        <v>45.8</v>
      </c>
      <c r="V303" s="85">
        <v>46.16</v>
      </c>
      <c r="W303" s="77">
        <v>46.35</v>
      </c>
      <c r="X303" s="77">
        <v>46.41</v>
      </c>
      <c r="Y303" s="77">
        <v>46.06</v>
      </c>
      <c r="Z303" s="84">
        <v>46.35</v>
      </c>
      <c r="AA303" s="85">
        <v>45.04</v>
      </c>
      <c r="AB303" s="77">
        <v>45.64</v>
      </c>
      <c r="AC303" s="77">
        <v>45.9</v>
      </c>
      <c r="AD303" s="77">
        <v>44.93</v>
      </c>
      <c r="AE303" s="118">
        <v>45.6</v>
      </c>
    </row>
    <row r="304" spans="1:31" x14ac:dyDescent="0.2">
      <c r="A304" s="86">
        <f t="shared" si="4"/>
        <v>53328</v>
      </c>
      <c r="B304" s="67">
        <v>49.3</v>
      </c>
      <c r="C304" s="68">
        <v>50.45</v>
      </c>
      <c r="D304" s="68">
        <v>51.35</v>
      </c>
      <c r="E304" s="68">
        <v>49.61</v>
      </c>
      <c r="F304" s="87">
        <v>50.18</v>
      </c>
      <c r="G304" s="88">
        <v>47.01</v>
      </c>
      <c r="H304" s="68">
        <v>47.32</v>
      </c>
      <c r="I304" s="68">
        <v>47.75</v>
      </c>
      <c r="J304" s="68">
        <v>47.38</v>
      </c>
      <c r="K304" s="87">
        <v>47.19</v>
      </c>
      <c r="L304" s="88">
        <v>47.48</v>
      </c>
      <c r="M304" s="68">
        <v>47.8</v>
      </c>
      <c r="N304" s="68">
        <v>48.23</v>
      </c>
      <c r="O304" s="68">
        <v>47.86</v>
      </c>
      <c r="P304" s="87">
        <v>47.66</v>
      </c>
      <c r="Q304" s="88">
        <v>47.4</v>
      </c>
      <c r="R304" s="68">
        <v>47.76</v>
      </c>
      <c r="S304" s="68">
        <v>48.13</v>
      </c>
      <c r="T304" s="68">
        <v>47.66</v>
      </c>
      <c r="U304" s="87">
        <v>47.64</v>
      </c>
      <c r="V304" s="88">
        <v>47.44</v>
      </c>
      <c r="W304" s="68">
        <v>47.89</v>
      </c>
      <c r="X304" s="68">
        <v>48.33</v>
      </c>
      <c r="Y304" s="68">
        <v>47.69</v>
      </c>
      <c r="Z304" s="87">
        <v>47.77</v>
      </c>
      <c r="AA304" s="88">
        <v>45.97</v>
      </c>
      <c r="AB304" s="68">
        <v>46.57</v>
      </c>
      <c r="AC304" s="68">
        <v>47.08</v>
      </c>
      <c r="AD304" s="68">
        <v>46.22</v>
      </c>
      <c r="AE304" s="75">
        <v>46.42</v>
      </c>
    </row>
    <row r="305" spans="1:31" x14ac:dyDescent="0.2">
      <c r="A305" s="86">
        <f t="shared" si="4"/>
        <v>53359</v>
      </c>
      <c r="B305" s="67">
        <v>47.04</v>
      </c>
      <c r="C305" s="68">
        <v>47.69</v>
      </c>
      <c r="D305" s="68">
        <v>48.14</v>
      </c>
      <c r="E305" s="68">
        <v>46.82</v>
      </c>
      <c r="F305" s="87">
        <v>47.59</v>
      </c>
      <c r="G305" s="88">
        <v>45.3</v>
      </c>
      <c r="H305" s="68">
        <v>45.32</v>
      </c>
      <c r="I305" s="68">
        <v>45.45</v>
      </c>
      <c r="J305" s="68">
        <v>45.47</v>
      </c>
      <c r="K305" s="87">
        <v>45.29</v>
      </c>
      <c r="L305" s="88">
        <v>45.76</v>
      </c>
      <c r="M305" s="68">
        <v>45.77</v>
      </c>
      <c r="N305" s="68">
        <v>45.91</v>
      </c>
      <c r="O305" s="68">
        <v>45.93</v>
      </c>
      <c r="P305" s="87">
        <v>45.75</v>
      </c>
      <c r="Q305" s="88">
        <v>45.29</v>
      </c>
      <c r="R305" s="68">
        <v>44.48</v>
      </c>
      <c r="S305" s="68">
        <v>44.33</v>
      </c>
      <c r="T305" s="68">
        <v>45.95</v>
      </c>
      <c r="U305" s="87">
        <v>44.37</v>
      </c>
      <c r="V305" s="88">
        <v>45.29</v>
      </c>
      <c r="W305" s="68">
        <v>44.48</v>
      </c>
      <c r="X305" s="68">
        <v>44.33</v>
      </c>
      <c r="Y305" s="68">
        <v>45.95</v>
      </c>
      <c r="Z305" s="87">
        <v>44.37</v>
      </c>
      <c r="AA305" s="88">
        <v>43.84</v>
      </c>
      <c r="AB305" s="68">
        <v>43.04</v>
      </c>
      <c r="AC305" s="68">
        <v>42.89</v>
      </c>
      <c r="AD305" s="68">
        <v>44.49</v>
      </c>
      <c r="AE305" s="75">
        <v>42.93</v>
      </c>
    </row>
    <row r="306" spans="1:31" x14ac:dyDescent="0.2">
      <c r="A306" s="86">
        <f t="shared" si="4"/>
        <v>53387</v>
      </c>
      <c r="B306" s="67">
        <v>44.01</v>
      </c>
      <c r="C306" s="68">
        <v>44.03</v>
      </c>
      <c r="D306" s="68">
        <v>44.11</v>
      </c>
      <c r="E306" s="68">
        <v>43.99</v>
      </c>
      <c r="F306" s="87">
        <v>44.04</v>
      </c>
      <c r="G306" s="88">
        <v>41.77</v>
      </c>
      <c r="H306" s="68">
        <v>40.700000000000003</v>
      </c>
      <c r="I306" s="68">
        <v>40.26</v>
      </c>
      <c r="J306" s="68">
        <v>41.89</v>
      </c>
      <c r="K306" s="87">
        <v>40.840000000000003</v>
      </c>
      <c r="L306" s="88">
        <v>42.19</v>
      </c>
      <c r="M306" s="68">
        <v>41.12</v>
      </c>
      <c r="N306" s="68">
        <v>40.68</v>
      </c>
      <c r="O306" s="68">
        <v>42.31</v>
      </c>
      <c r="P306" s="87">
        <v>41.25</v>
      </c>
      <c r="Q306" s="88">
        <v>42.59</v>
      </c>
      <c r="R306" s="68">
        <v>42.48</v>
      </c>
      <c r="S306" s="68">
        <v>43.01</v>
      </c>
      <c r="T306" s="68">
        <v>43.12</v>
      </c>
      <c r="U306" s="87">
        <v>42.53</v>
      </c>
      <c r="V306" s="88">
        <v>42.59</v>
      </c>
      <c r="W306" s="68">
        <v>42.48</v>
      </c>
      <c r="X306" s="68">
        <v>43.01</v>
      </c>
      <c r="Y306" s="68">
        <v>43.12</v>
      </c>
      <c r="Z306" s="87">
        <v>42.53</v>
      </c>
      <c r="AA306" s="88">
        <v>41.17</v>
      </c>
      <c r="AB306" s="68">
        <v>41.06</v>
      </c>
      <c r="AC306" s="68">
        <v>41.58</v>
      </c>
      <c r="AD306" s="68">
        <v>41.69</v>
      </c>
      <c r="AE306" s="75">
        <v>41.12</v>
      </c>
    </row>
    <row r="307" spans="1:31" x14ac:dyDescent="0.2">
      <c r="A307" s="86">
        <f t="shared" si="4"/>
        <v>53418</v>
      </c>
      <c r="B307" s="67">
        <v>40.630000000000003</v>
      </c>
      <c r="C307" s="68">
        <v>40.76</v>
      </c>
      <c r="D307" s="68">
        <v>40.96</v>
      </c>
      <c r="E307" s="68">
        <v>40.770000000000003</v>
      </c>
      <c r="F307" s="87">
        <v>40.729999999999997</v>
      </c>
      <c r="G307" s="88">
        <v>40.03</v>
      </c>
      <c r="H307" s="68">
        <v>38.94</v>
      </c>
      <c r="I307" s="68">
        <v>38.479999999999997</v>
      </c>
      <c r="J307" s="68">
        <v>40.14</v>
      </c>
      <c r="K307" s="87">
        <v>39.1</v>
      </c>
      <c r="L307" s="88">
        <v>40.43</v>
      </c>
      <c r="M307" s="68">
        <v>39.340000000000003</v>
      </c>
      <c r="N307" s="68">
        <v>38.869999999999997</v>
      </c>
      <c r="O307" s="68">
        <v>40.549999999999997</v>
      </c>
      <c r="P307" s="87">
        <v>39.49</v>
      </c>
      <c r="Q307" s="88">
        <v>39.17</v>
      </c>
      <c r="R307" s="68">
        <v>40.659999999999997</v>
      </c>
      <c r="S307" s="68">
        <v>41.69</v>
      </c>
      <c r="T307" s="68">
        <v>39.51</v>
      </c>
      <c r="U307" s="87">
        <v>40.42</v>
      </c>
      <c r="V307" s="88">
        <v>39.17</v>
      </c>
      <c r="W307" s="68">
        <v>40.700000000000003</v>
      </c>
      <c r="X307" s="68">
        <v>41.75</v>
      </c>
      <c r="Y307" s="68">
        <v>39.51</v>
      </c>
      <c r="Z307" s="87">
        <v>40.46</v>
      </c>
      <c r="AA307" s="88">
        <v>37.78</v>
      </c>
      <c r="AB307" s="68">
        <v>39.26</v>
      </c>
      <c r="AC307" s="68">
        <v>40.28</v>
      </c>
      <c r="AD307" s="68">
        <v>38.119999999999997</v>
      </c>
      <c r="AE307" s="75">
        <v>39.03</v>
      </c>
    </row>
    <row r="308" spans="1:31" x14ac:dyDescent="0.2">
      <c r="A308" s="86">
        <f t="shared" si="4"/>
        <v>53448</v>
      </c>
      <c r="B308" s="67">
        <v>39.72</v>
      </c>
      <c r="C308" s="68">
        <v>39.99</v>
      </c>
      <c r="D308" s="68">
        <v>40.25</v>
      </c>
      <c r="E308" s="68">
        <v>39.909999999999997</v>
      </c>
      <c r="F308" s="87">
        <v>39.950000000000003</v>
      </c>
      <c r="G308" s="88">
        <v>40.159999999999997</v>
      </c>
      <c r="H308" s="68">
        <v>40.26</v>
      </c>
      <c r="I308" s="68">
        <v>40.520000000000003</v>
      </c>
      <c r="J308" s="68">
        <v>40.39</v>
      </c>
      <c r="K308" s="87">
        <v>40.21</v>
      </c>
      <c r="L308" s="88">
        <v>40.520000000000003</v>
      </c>
      <c r="M308" s="68">
        <v>40.619999999999997</v>
      </c>
      <c r="N308" s="68">
        <v>40.89</v>
      </c>
      <c r="O308" s="68">
        <v>40.75</v>
      </c>
      <c r="P308" s="87">
        <v>40.57</v>
      </c>
      <c r="Q308" s="88">
        <v>41.26</v>
      </c>
      <c r="R308" s="68">
        <v>42.51</v>
      </c>
      <c r="S308" s="68">
        <v>43.36</v>
      </c>
      <c r="T308" s="68">
        <v>41.44</v>
      </c>
      <c r="U308" s="87">
        <v>42.34</v>
      </c>
      <c r="V308" s="88">
        <v>41.94</v>
      </c>
      <c r="W308" s="68">
        <v>43.34</v>
      </c>
      <c r="X308" s="68">
        <v>44.35</v>
      </c>
      <c r="Y308" s="68">
        <v>42.19</v>
      </c>
      <c r="Z308" s="87">
        <v>43.14</v>
      </c>
      <c r="AA308" s="88">
        <v>40.53</v>
      </c>
      <c r="AB308" s="68">
        <v>42.07</v>
      </c>
      <c r="AC308" s="68">
        <v>43.15</v>
      </c>
      <c r="AD308" s="68">
        <v>40.79</v>
      </c>
      <c r="AE308" s="75">
        <v>41.86</v>
      </c>
    </row>
    <row r="309" spans="1:31" x14ac:dyDescent="0.2">
      <c r="A309" s="86">
        <f t="shared" si="4"/>
        <v>53479</v>
      </c>
      <c r="B309" s="67">
        <v>40.28</v>
      </c>
      <c r="C309" s="68">
        <v>43.77</v>
      </c>
      <c r="D309" s="68">
        <v>45.68</v>
      </c>
      <c r="E309" s="68">
        <v>40.92</v>
      </c>
      <c r="F309" s="87">
        <v>43.35</v>
      </c>
      <c r="G309" s="88">
        <v>42.05</v>
      </c>
      <c r="H309" s="68">
        <v>44.53</v>
      </c>
      <c r="I309" s="68">
        <v>46</v>
      </c>
      <c r="J309" s="68">
        <v>42.34</v>
      </c>
      <c r="K309" s="87">
        <v>44.17</v>
      </c>
      <c r="L309" s="88">
        <v>42.46</v>
      </c>
      <c r="M309" s="68">
        <v>45.28</v>
      </c>
      <c r="N309" s="68">
        <v>46.92</v>
      </c>
      <c r="O309" s="68">
        <v>42.73</v>
      </c>
      <c r="P309" s="87">
        <v>44.88</v>
      </c>
      <c r="Q309" s="88">
        <v>42.95</v>
      </c>
      <c r="R309" s="68">
        <v>49.96</v>
      </c>
      <c r="S309" s="68">
        <v>53.61</v>
      </c>
      <c r="T309" s="68">
        <v>43.06</v>
      </c>
      <c r="U309" s="87">
        <v>49.03</v>
      </c>
      <c r="V309" s="88">
        <v>43.65</v>
      </c>
      <c r="W309" s="68">
        <v>50.98</v>
      </c>
      <c r="X309" s="68">
        <v>54.8</v>
      </c>
      <c r="Y309" s="68">
        <v>43.74</v>
      </c>
      <c r="Z309" s="87">
        <v>50.02</v>
      </c>
      <c r="AA309" s="88">
        <v>42.22</v>
      </c>
      <c r="AB309" s="68">
        <v>49.85</v>
      </c>
      <c r="AC309" s="68">
        <v>53.82</v>
      </c>
      <c r="AD309" s="68">
        <v>42.3</v>
      </c>
      <c r="AE309" s="75">
        <v>48.85</v>
      </c>
    </row>
    <row r="310" spans="1:31" x14ac:dyDescent="0.2">
      <c r="A310" s="86">
        <f t="shared" si="4"/>
        <v>53509</v>
      </c>
      <c r="B310" s="67">
        <v>42.79</v>
      </c>
      <c r="C310" s="68">
        <v>51.35</v>
      </c>
      <c r="D310" s="68">
        <v>55.89</v>
      </c>
      <c r="E310" s="68">
        <v>45.47</v>
      </c>
      <c r="F310" s="87">
        <v>50.2</v>
      </c>
      <c r="G310" s="88">
        <v>48.02</v>
      </c>
      <c r="H310" s="68">
        <v>55.2</v>
      </c>
      <c r="I310" s="68">
        <v>59.11</v>
      </c>
      <c r="J310" s="68">
        <v>48.65</v>
      </c>
      <c r="K310" s="87">
        <v>53.97</v>
      </c>
      <c r="L310" s="88">
        <v>48.29</v>
      </c>
      <c r="M310" s="68">
        <v>55.74</v>
      </c>
      <c r="N310" s="68">
        <v>59.75</v>
      </c>
      <c r="O310" s="68">
        <v>48.87</v>
      </c>
      <c r="P310" s="87">
        <v>54.48</v>
      </c>
      <c r="Q310" s="88">
        <v>45.41</v>
      </c>
      <c r="R310" s="68">
        <v>55.15</v>
      </c>
      <c r="S310" s="68">
        <v>60.26</v>
      </c>
      <c r="T310" s="68">
        <v>45.67</v>
      </c>
      <c r="U310" s="87">
        <v>53.68</v>
      </c>
      <c r="V310" s="88">
        <v>46.11</v>
      </c>
      <c r="W310" s="68">
        <v>55.71</v>
      </c>
      <c r="X310" s="68">
        <v>60.78</v>
      </c>
      <c r="Y310" s="68">
        <v>46.45</v>
      </c>
      <c r="Z310" s="87">
        <v>54.25</v>
      </c>
      <c r="AA310" s="88">
        <v>44.8</v>
      </c>
      <c r="AB310" s="68">
        <v>55.65</v>
      </c>
      <c r="AC310" s="68">
        <v>61.39</v>
      </c>
      <c r="AD310" s="68">
        <v>45.18</v>
      </c>
      <c r="AE310" s="75">
        <v>54</v>
      </c>
    </row>
    <row r="311" spans="1:31" x14ac:dyDescent="0.2">
      <c r="A311" s="86">
        <f t="shared" si="4"/>
        <v>53540</v>
      </c>
      <c r="B311" s="67">
        <v>41.61</v>
      </c>
      <c r="C311" s="68">
        <v>47.58</v>
      </c>
      <c r="D311" s="68">
        <v>50.72</v>
      </c>
      <c r="E311" s="68">
        <v>42.79</v>
      </c>
      <c r="F311" s="87">
        <v>46.78</v>
      </c>
      <c r="G311" s="88">
        <v>46.13</v>
      </c>
      <c r="H311" s="68">
        <v>52.13</v>
      </c>
      <c r="I311" s="68">
        <v>55.46</v>
      </c>
      <c r="J311" s="68">
        <v>46.5</v>
      </c>
      <c r="K311" s="87">
        <v>51.17</v>
      </c>
      <c r="L311" s="88">
        <v>45.93</v>
      </c>
      <c r="M311" s="68">
        <v>52.38</v>
      </c>
      <c r="N311" s="68">
        <v>55.88</v>
      </c>
      <c r="O311" s="68">
        <v>46.25</v>
      </c>
      <c r="P311" s="87">
        <v>51.35</v>
      </c>
      <c r="Q311" s="88">
        <v>45.89</v>
      </c>
      <c r="R311" s="68">
        <v>55.98</v>
      </c>
      <c r="S311" s="68">
        <v>61.17</v>
      </c>
      <c r="T311" s="68">
        <v>46.01</v>
      </c>
      <c r="U311" s="87">
        <v>54.46</v>
      </c>
      <c r="V311" s="88">
        <v>46.93</v>
      </c>
      <c r="W311" s="68">
        <v>56.78</v>
      </c>
      <c r="X311" s="68">
        <v>61.83</v>
      </c>
      <c r="Y311" s="68">
        <v>47.03</v>
      </c>
      <c r="Z311" s="87">
        <v>55.3</v>
      </c>
      <c r="AA311" s="88">
        <v>45.54</v>
      </c>
      <c r="AB311" s="68">
        <v>56.56</v>
      </c>
      <c r="AC311" s="68">
        <v>62.22</v>
      </c>
      <c r="AD311" s="68">
        <v>45.67</v>
      </c>
      <c r="AE311" s="75">
        <v>54.9</v>
      </c>
    </row>
    <row r="312" spans="1:31" x14ac:dyDescent="0.2">
      <c r="A312" s="86">
        <f t="shared" si="4"/>
        <v>53571</v>
      </c>
      <c r="B312" s="67">
        <v>39.54</v>
      </c>
      <c r="C312" s="68">
        <v>42.46</v>
      </c>
      <c r="D312" s="68">
        <v>44.06</v>
      </c>
      <c r="E312" s="68">
        <v>39.92</v>
      </c>
      <c r="F312" s="87">
        <v>42.14</v>
      </c>
      <c r="G312" s="88">
        <v>43.08</v>
      </c>
      <c r="H312" s="68">
        <v>46.37</v>
      </c>
      <c r="I312" s="68">
        <v>48.05</v>
      </c>
      <c r="J312" s="68">
        <v>43.14</v>
      </c>
      <c r="K312" s="87">
        <v>45.98</v>
      </c>
      <c r="L312" s="88">
        <v>43.19</v>
      </c>
      <c r="M312" s="68">
        <v>46.64</v>
      </c>
      <c r="N312" s="68">
        <v>48.4</v>
      </c>
      <c r="O312" s="68">
        <v>43.23</v>
      </c>
      <c r="P312" s="87">
        <v>46.24</v>
      </c>
      <c r="Q312" s="88">
        <v>43.49</v>
      </c>
      <c r="R312" s="68">
        <v>47.69</v>
      </c>
      <c r="S312" s="68">
        <v>49.98</v>
      </c>
      <c r="T312" s="68">
        <v>43.74</v>
      </c>
      <c r="U312" s="87">
        <v>47.2</v>
      </c>
      <c r="V312" s="88">
        <v>44.93</v>
      </c>
      <c r="W312" s="68">
        <v>49.09</v>
      </c>
      <c r="X312" s="68">
        <v>51.36</v>
      </c>
      <c r="Y312" s="68">
        <v>45.18</v>
      </c>
      <c r="Z312" s="87">
        <v>48.6</v>
      </c>
      <c r="AA312" s="88">
        <v>44.71</v>
      </c>
      <c r="AB312" s="68">
        <v>48.93</v>
      </c>
      <c r="AC312" s="68">
        <v>51.23</v>
      </c>
      <c r="AD312" s="68">
        <v>44.98</v>
      </c>
      <c r="AE312" s="75">
        <v>48.42</v>
      </c>
    </row>
    <row r="313" spans="1:31" x14ac:dyDescent="0.2">
      <c r="A313" s="86">
        <f t="shared" si="4"/>
        <v>53601</v>
      </c>
      <c r="B313" s="67">
        <v>39.75</v>
      </c>
      <c r="C313" s="68">
        <v>39.869999999999997</v>
      </c>
      <c r="D313" s="68">
        <v>40.07</v>
      </c>
      <c r="E313" s="68">
        <v>39.89</v>
      </c>
      <c r="F313" s="87">
        <v>39.85</v>
      </c>
      <c r="G313" s="88">
        <v>40.5</v>
      </c>
      <c r="H313" s="68">
        <v>40.46</v>
      </c>
      <c r="I313" s="68">
        <v>40.61</v>
      </c>
      <c r="J313" s="68">
        <v>40.68</v>
      </c>
      <c r="K313" s="87">
        <v>40.44</v>
      </c>
      <c r="L313" s="88">
        <v>40.840000000000003</v>
      </c>
      <c r="M313" s="68">
        <v>40.799999999999997</v>
      </c>
      <c r="N313" s="68">
        <v>40.950000000000003</v>
      </c>
      <c r="O313" s="68">
        <v>41.04</v>
      </c>
      <c r="P313" s="87">
        <v>40.78</v>
      </c>
      <c r="Q313" s="88">
        <v>40.76</v>
      </c>
      <c r="R313" s="68">
        <v>41.89</v>
      </c>
      <c r="S313" s="68">
        <v>43.25</v>
      </c>
      <c r="T313" s="68">
        <v>41.38</v>
      </c>
      <c r="U313" s="87">
        <v>41.75</v>
      </c>
      <c r="V313" s="88">
        <v>40.840000000000003</v>
      </c>
      <c r="W313" s="68">
        <v>42.11</v>
      </c>
      <c r="X313" s="68">
        <v>43.56</v>
      </c>
      <c r="Y313" s="68">
        <v>41.48</v>
      </c>
      <c r="Z313" s="87">
        <v>41.94</v>
      </c>
      <c r="AA313" s="88">
        <v>39.43</v>
      </c>
      <c r="AB313" s="68">
        <v>40.69</v>
      </c>
      <c r="AC313" s="68">
        <v>42.13</v>
      </c>
      <c r="AD313" s="68">
        <v>40.07</v>
      </c>
      <c r="AE313" s="75">
        <v>40.53</v>
      </c>
    </row>
    <row r="314" spans="1:31" x14ac:dyDescent="0.2">
      <c r="A314" s="86">
        <f t="shared" si="4"/>
        <v>53632</v>
      </c>
      <c r="B314" s="67">
        <v>43.66</v>
      </c>
      <c r="C314" s="68">
        <v>43.87</v>
      </c>
      <c r="D314" s="68">
        <v>44.08</v>
      </c>
      <c r="E314" s="68">
        <v>43.71</v>
      </c>
      <c r="F314" s="87">
        <v>43.82</v>
      </c>
      <c r="G314" s="88">
        <v>42.7</v>
      </c>
      <c r="H314" s="68">
        <v>42.62</v>
      </c>
      <c r="I314" s="68">
        <v>42.81</v>
      </c>
      <c r="J314" s="68">
        <v>42.93</v>
      </c>
      <c r="K314" s="87">
        <v>42.62</v>
      </c>
      <c r="L314" s="88">
        <v>43.13</v>
      </c>
      <c r="M314" s="68">
        <v>43.05</v>
      </c>
      <c r="N314" s="68">
        <v>43.25</v>
      </c>
      <c r="O314" s="68">
        <v>43.35</v>
      </c>
      <c r="P314" s="87">
        <v>43.05</v>
      </c>
      <c r="Q314" s="88">
        <v>43.67</v>
      </c>
      <c r="R314" s="68">
        <v>44.22</v>
      </c>
      <c r="S314" s="68">
        <v>44.68</v>
      </c>
      <c r="T314" s="68">
        <v>43.82</v>
      </c>
      <c r="U314" s="87">
        <v>44.15</v>
      </c>
      <c r="V314" s="88">
        <v>43.79</v>
      </c>
      <c r="W314" s="68">
        <v>44.75</v>
      </c>
      <c r="X314" s="68">
        <v>45.46</v>
      </c>
      <c r="Y314" s="68">
        <v>43.98</v>
      </c>
      <c r="Z314" s="87">
        <v>44.62</v>
      </c>
      <c r="AA314" s="88">
        <v>42.37</v>
      </c>
      <c r="AB314" s="68">
        <v>43.53</v>
      </c>
      <c r="AC314" s="68">
        <v>44.35</v>
      </c>
      <c r="AD314" s="68">
        <v>42.57</v>
      </c>
      <c r="AE314" s="75">
        <v>43.37</v>
      </c>
    </row>
    <row r="315" spans="1:31" x14ac:dyDescent="0.2">
      <c r="A315" s="86">
        <f t="shared" si="4"/>
        <v>53662</v>
      </c>
      <c r="B315" s="67">
        <v>46.56</v>
      </c>
      <c r="C315" s="68">
        <v>47.23</v>
      </c>
      <c r="D315" s="68">
        <v>47.68</v>
      </c>
      <c r="E315" s="68">
        <v>46.72</v>
      </c>
      <c r="F315" s="87">
        <v>47.13</v>
      </c>
      <c r="G315" s="88">
        <v>45.28</v>
      </c>
      <c r="H315" s="68">
        <v>45.56</v>
      </c>
      <c r="I315" s="68">
        <v>45.93</v>
      </c>
      <c r="J315" s="68">
        <v>45.57</v>
      </c>
      <c r="K315" s="87">
        <v>45.53</v>
      </c>
      <c r="L315" s="88">
        <v>45.72</v>
      </c>
      <c r="M315" s="68">
        <v>45.98</v>
      </c>
      <c r="N315" s="68">
        <v>46.34</v>
      </c>
      <c r="O315" s="68">
        <v>46</v>
      </c>
      <c r="P315" s="87">
        <v>45.95</v>
      </c>
      <c r="Q315" s="88">
        <v>46.98</v>
      </c>
      <c r="R315" s="68">
        <v>47.1</v>
      </c>
      <c r="S315" s="68">
        <v>47.31</v>
      </c>
      <c r="T315" s="68">
        <v>47.22</v>
      </c>
      <c r="U315" s="87">
        <v>47.06</v>
      </c>
      <c r="V315" s="88">
        <v>47.47</v>
      </c>
      <c r="W315" s="68">
        <v>47.57</v>
      </c>
      <c r="X315" s="68">
        <v>47.7</v>
      </c>
      <c r="Y315" s="68">
        <v>47.64</v>
      </c>
      <c r="Z315" s="87">
        <v>47.53</v>
      </c>
      <c r="AA315" s="88">
        <v>46.46</v>
      </c>
      <c r="AB315" s="68">
        <v>46.84</v>
      </c>
      <c r="AC315" s="68">
        <v>47.18</v>
      </c>
      <c r="AD315" s="68">
        <v>46.69</v>
      </c>
      <c r="AE315" s="75">
        <v>46.77</v>
      </c>
    </row>
    <row r="316" spans="1:31" x14ac:dyDescent="0.2">
      <c r="A316" s="82">
        <f t="shared" si="4"/>
        <v>53693</v>
      </c>
      <c r="B316" s="83">
        <v>51.24</v>
      </c>
      <c r="C316" s="77">
        <v>52.5</v>
      </c>
      <c r="D316" s="77">
        <v>53.54</v>
      </c>
      <c r="E316" s="77">
        <v>51.53</v>
      </c>
      <c r="F316" s="84">
        <v>52.29</v>
      </c>
      <c r="G316" s="85">
        <v>48.8</v>
      </c>
      <c r="H316" s="77">
        <v>49.08</v>
      </c>
      <c r="I316" s="77">
        <v>49.52</v>
      </c>
      <c r="J316" s="77">
        <v>49.12</v>
      </c>
      <c r="K316" s="84">
        <v>48.99</v>
      </c>
      <c r="L316" s="85">
        <v>49.29</v>
      </c>
      <c r="M316" s="77">
        <v>49.57</v>
      </c>
      <c r="N316" s="77">
        <v>50.02</v>
      </c>
      <c r="O316" s="77">
        <v>49.62</v>
      </c>
      <c r="P316" s="84">
        <v>49.49</v>
      </c>
      <c r="Q316" s="85">
        <v>48.83</v>
      </c>
      <c r="R316" s="77">
        <v>48.98</v>
      </c>
      <c r="S316" s="77">
        <v>49.33</v>
      </c>
      <c r="T316" s="77">
        <v>49.14</v>
      </c>
      <c r="U316" s="84">
        <v>48.91</v>
      </c>
      <c r="V316" s="85">
        <v>48.87</v>
      </c>
      <c r="W316" s="77">
        <v>49.21</v>
      </c>
      <c r="X316" s="77">
        <v>49.66</v>
      </c>
      <c r="Y316" s="77">
        <v>49.18</v>
      </c>
      <c r="Z316" s="84">
        <v>49.12</v>
      </c>
      <c r="AA316" s="85">
        <v>47.37</v>
      </c>
      <c r="AB316" s="77">
        <v>47.89</v>
      </c>
      <c r="AC316" s="77">
        <v>48.43</v>
      </c>
      <c r="AD316" s="77">
        <v>47.67</v>
      </c>
      <c r="AE316" s="118">
        <v>47.77</v>
      </c>
    </row>
    <row r="317" spans="1:31" x14ac:dyDescent="0.2">
      <c r="A317" s="82">
        <f t="shared" si="4"/>
        <v>53724</v>
      </c>
      <c r="B317" s="83">
        <v>48.65</v>
      </c>
      <c r="C317" s="77">
        <v>49.38</v>
      </c>
      <c r="D317" s="77">
        <v>49.86</v>
      </c>
      <c r="E317" s="77">
        <v>48.43</v>
      </c>
      <c r="F317" s="84">
        <v>49.27</v>
      </c>
      <c r="G317" s="85">
        <v>46.84</v>
      </c>
      <c r="H317" s="77">
        <v>46.94</v>
      </c>
      <c r="I317" s="77">
        <v>47.1</v>
      </c>
      <c r="J317" s="77">
        <v>46.98</v>
      </c>
      <c r="K317" s="84">
        <v>46.91</v>
      </c>
      <c r="L317" s="85">
        <v>47.31</v>
      </c>
      <c r="M317" s="77">
        <v>47.41</v>
      </c>
      <c r="N317" s="77">
        <v>47.57</v>
      </c>
      <c r="O317" s="77">
        <v>47.45</v>
      </c>
      <c r="P317" s="84">
        <v>47.38</v>
      </c>
      <c r="Q317" s="85">
        <v>46.98</v>
      </c>
      <c r="R317" s="77">
        <v>46.37</v>
      </c>
      <c r="S317" s="77">
        <v>46.33</v>
      </c>
      <c r="T317" s="77">
        <v>47.5</v>
      </c>
      <c r="U317" s="84">
        <v>46.31</v>
      </c>
      <c r="V317" s="85">
        <v>46.98</v>
      </c>
      <c r="W317" s="77">
        <v>46.36</v>
      </c>
      <c r="X317" s="77">
        <v>46.33</v>
      </c>
      <c r="Y317" s="77">
        <v>47.5</v>
      </c>
      <c r="Z317" s="84">
        <v>46.31</v>
      </c>
      <c r="AA317" s="85">
        <v>45.49</v>
      </c>
      <c r="AB317" s="77">
        <v>44.88</v>
      </c>
      <c r="AC317" s="77">
        <v>44.85</v>
      </c>
      <c r="AD317" s="77">
        <v>46.01</v>
      </c>
      <c r="AE317" s="118">
        <v>44.83</v>
      </c>
    </row>
    <row r="318" spans="1:31" x14ac:dyDescent="0.2">
      <c r="A318" s="82">
        <f t="shared" si="4"/>
        <v>53752</v>
      </c>
      <c r="B318" s="83">
        <v>45.58</v>
      </c>
      <c r="C318" s="77">
        <v>45.64</v>
      </c>
      <c r="D318" s="77">
        <v>45.77</v>
      </c>
      <c r="E318" s="77">
        <v>45.59</v>
      </c>
      <c r="F318" s="84">
        <v>45.65</v>
      </c>
      <c r="G318" s="85">
        <v>43.29</v>
      </c>
      <c r="H318" s="77">
        <v>42.32</v>
      </c>
      <c r="I318" s="77">
        <v>41.94</v>
      </c>
      <c r="J318" s="77">
        <v>43.44</v>
      </c>
      <c r="K318" s="84">
        <v>42.43</v>
      </c>
      <c r="L318" s="85">
        <v>43.73</v>
      </c>
      <c r="M318" s="77">
        <v>42.75</v>
      </c>
      <c r="N318" s="77">
        <v>42.37</v>
      </c>
      <c r="O318" s="77">
        <v>43.88</v>
      </c>
      <c r="P318" s="84">
        <v>42.86</v>
      </c>
      <c r="Q318" s="85">
        <v>44.4</v>
      </c>
      <c r="R318" s="77">
        <v>44.46</v>
      </c>
      <c r="S318" s="77">
        <v>44.93</v>
      </c>
      <c r="T318" s="77">
        <v>44.83</v>
      </c>
      <c r="U318" s="84">
        <v>44.5</v>
      </c>
      <c r="V318" s="85">
        <v>44.4</v>
      </c>
      <c r="W318" s="77">
        <v>44.46</v>
      </c>
      <c r="X318" s="77">
        <v>44.93</v>
      </c>
      <c r="Y318" s="77">
        <v>44.83</v>
      </c>
      <c r="Z318" s="84">
        <v>44.5</v>
      </c>
      <c r="AA318" s="85">
        <v>42.94</v>
      </c>
      <c r="AB318" s="77">
        <v>42.99</v>
      </c>
      <c r="AC318" s="77">
        <v>43.47</v>
      </c>
      <c r="AD318" s="77">
        <v>43.36</v>
      </c>
      <c r="AE318" s="118">
        <v>43.04</v>
      </c>
    </row>
    <row r="319" spans="1:31" x14ac:dyDescent="0.2">
      <c r="A319" s="82">
        <f t="shared" si="4"/>
        <v>53783</v>
      </c>
      <c r="B319" s="83">
        <v>42.25</v>
      </c>
      <c r="C319" s="77">
        <v>42.35</v>
      </c>
      <c r="D319" s="77">
        <v>42.53</v>
      </c>
      <c r="E319" s="77">
        <v>42.38</v>
      </c>
      <c r="F319" s="84">
        <v>42.32</v>
      </c>
      <c r="G319" s="85">
        <v>41.52</v>
      </c>
      <c r="H319" s="77">
        <v>40.67</v>
      </c>
      <c r="I319" s="77">
        <v>40.33</v>
      </c>
      <c r="J319" s="77">
        <v>41.63</v>
      </c>
      <c r="K319" s="84">
        <v>40.79</v>
      </c>
      <c r="L319" s="85">
        <v>41.94</v>
      </c>
      <c r="M319" s="77">
        <v>41.08</v>
      </c>
      <c r="N319" s="77">
        <v>40.729999999999997</v>
      </c>
      <c r="O319" s="77">
        <v>42.05</v>
      </c>
      <c r="P319" s="84">
        <v>41.2</v>
      </c>
      <c r="Q319" s="85">
        <v>42.68</v>
      </c>
      <c r="R319" s="77">
        <v>43.05</v>
      </c>
      <c r="S319" s="77">
        <v>43.55</v>
      </c>
      <c r="T319" s="77">
        <v>42.92</v>
      </c>
      <c r="U319" s="84">
        <v>43.01</v>
      </c>
      <c r="V319" s="85">
        <v>42.68</v>
      </c>
      <c r="W319" s="77">
        <v>43.07</v>
      </c>
      <c r="X319" s="77">
        <v>43.58</v>
      </c>
      <c r="Y319" s="77">
        <v>42.92</v>
      </c>
      <c r="Z319" s="84">
        <v>43.03</v>
      </c>
      <c r="AA319" s="85">
        <v>41.23</v>
      </c>
      <c r="AB319" s="77">
        <v>41.6</v>
      </c>
      <c r="AC319" s="77">
        <v>42.1</v>
      </c>
      <c r="AD319" s="77">
        <v>41.48</v>
      </c>
      <c r="AE319" s="118">
        <v>41.57</v>
      </c>
    </row>
    <row r="320" spans="1:31" x14ac:dyDescent="0.2">
      <c r="A320" s="82">
        <f t="shared" si="4"/>
        <v>53813</v>
      </c>
      <c r="B320" s="83">
        <v>41.21</v>
      </c>
      <c r="C320" s="77">
        <v>41.47</v>
      </c>
      <c r="D320" s="77">
        <v>41.71</v>
      </c>
      <c r="E320" s="77">
        <v>41.38</v>
      </c>
      <c r="F320" s="84">
        <v>41.45</v>
      </c>
      <c r="G320" s="85">
        <v>41.82</v>
      </c>
      <c r="H320" s="77">
        <v>41.78</v>
      </c>
      <c r="I320" s="77">
        <v>42.02</v>
      </c>
      <c r="J320" s="77">
        <v>42.07</v>
      </c>
      <c r="K320" s="84">
        <v>41.77</v>
      </c>
      <c r="L320" s="85">
        <v>42.2</v>
      </c>
      <c r="M320" s="77">
        <v>42.17</v>
      </c>
      <c r="N320" s="77">
        <v>42.4</v>
      </c>
      <c r="O320" s="77">
        <v>42.44</v>
      </c>
      <c r="P320" s="84">
        <v>42.16</v>
      </c>
      <c r="Q320" s="85">
        <v>43.12</v>
      </c>
      <c r="R320" s="77">
        <v>44.31</v>
      </c>
      <c r="S320" s="77">
        <v>45.12</v>
      </c>
      <c r="T320" s="77">
        <v>43.25</v>
      </c>
      <c r="U320" s="84">
        <v>44.16</v>
      </c>
      <c r="V320" s="85">
        <v>43.8</v>
      </c>
      <c r="W320" s="77">
        <v>45.16</v>
      </c>
      <c r="X320" s="77">
        <v>46.06</v>
      </c>
      <c r="Y320" s="77">
        <v>43.93</v>
      </c>
      <c r="Z320" s="84">
        <v>45</v>
      </c>
      <c r="AA320" s="85">
        <v>42.41</v>
      </c>
      <c r="AB320" s="77">
        <v>43.93</v>
      </c>
      <c r="AC320" s="77">
        <v>44.94</v>
      </c>
      <c r="AD320" s="77">
        <v>42.58</v>
      </c>
      <c r="AE320" s="118">
        <v>43.74</v>
      </c>
    </row>
    <row r="321" spans="1:31" x14ac:dyDescent="0.2">
      <c r="A321" s="82">
        <f t="shared" si="4"/>
        <v>53844</v>
      </c>
      <c r="B321" s="83">
        <v>41.63</v>
      </c>
      <c r="C321" s="77">
        <v>45.55</v>
      </c>
      <c r="D321" s="77">
        <v>47.63</v>
      </c>
      <c r="E321" s="77">
        <v>42.28</v>
      </c>
      <c r="F321" s="84">
        <v>45.12</v>
      </c>
      <c r="G321" s="85">
        <v>43.66</v>
      </c>
      <c r="H321" s="77">
        <v>46.51</v>
      </c>
      <c r="I321" s="77">
        <v>48.13</v>
      </c>
      <c r="J321" s="77">
        <v>43.97</v>
      </c>
      <c r="K321" s="84">
        <v>46.14</v>
      </c>
      <c r="L321" s="85">
        <v>44.06</v>
      </c>
      <c r="M321" s="77">
        <v>47.3</v>
      </c>
      <c r="N321" s="77">
        <v>49.09</v>
      </c>
      <c r="O321" s="77">
        <v>44.35</v>
      </c>
      <c r="P321" s="84">
        <v>46.89</v>
      </c>
      <c r="Q321" s="85">
        <v>45.08</v>
      </c>
      <c r="R321" s="77">
        <v>52.43</v>
      </c>
      <c r="S321" s="77">
        <v>56.24</v>
      </c>
      <c r="T321" s="77">
        <v>45.23</v>
      </c>
      <c r="U321" s="84">
        <v>51.58</v>
      </c>
      <c r="V321" s="85">
        <v>45.62</v>
      </c>
      <c r="W321" s="77">
        <v>53.16</v>
      </c>
      <c r="X321" s="77">
        <v>57.09</v>
      </c>
      <c r="Y321" s="77">
        <v>45.78</v>
      </c>
      <c r="Z321" s="84">
        <v>52.29</v>
      </c>
      <c r="AA321" s="85">
        <v>44.15</v>
      </c>
      <c r="AB321" s="77">
        <v>52.28</v>
      </c>
      <c r="AC321" s="77">
        <v>56.5</v>
      </c>
      <c r="AD321" s="77">
        <v>44.31</v>
      </c>
      <c r="AE321" s="118">
        <v>51.34</v>
      </c>
    </row>
    <row r="322" spans="1:31" x14ac:dyDescent="0.2">
      <c r="A322" s="82">
        <f t="shared" si="4"/>
        <v>53874</v>
      </c>
      <c r="B322" s="83">
        <v>43.82</v>
      </c>
      <c r="C322" s="77">
        <v>52.84</v>
      </c>
      <c r="D322" s="77">
        <v>57.52</v>
      </c>
      <c r="E322" s="77">
        <v>46.42</v>
      </c>
      <c r="F322" s="84">
        <v>51.48</v>
      </c>
      <c r="G322" s="85">
        <v>49.05</v>
      </c>
      <c r="H322" s="77">
        <v>56.81</v>
      </c>
      <c r="I322" s="77">
        <v>60.93</v>
      </c>
      <c r="J322" s="77">
        <v>49.57</v>
      </c>
      <c r="K322" s="84">
        <v>55.34</v>
      </c>
      <c r="L322" s="85">
        <v>49.26</v>
      </c>
      <c r="M322" s="77">
        <v>57.33</v>
      </c>
      <c r="N322" s="77">
        <v>61.53</v>
      </c>
      <c r="O322" s="77">
        <v>49.71</v>
      </c>
      <c r="P322" s="84">
        <v>55.8</v>
      </c>
      <c r="Q322" s="85">
        <v>47.23</v>
      </c>
      <c r="R322" s="77">
        <v>57.51</v>
      </c>
      <c r="S322" s="77">
        <v>62.88</v>
      </c>
      <c r="T322" s="77">
        <v>47.47</v>
      </c>
      <c r="U322" s="84">
        <v>55.79</v>
      </c>
      <c r="V322" s="85">
        <v>47.55</v>
      </c>
      <c r="W322" s="77">
        <v>57.75</v>
      </c>
      <c r="X322" s="77">
        <v>63.09</v>
      </c>
      <c r="Y322" s="77">
        <v>47.8</v>
      </c>
      <c r="Z322" s="84">
        <v>56.04</v>
      </c>
      <c r="AA322" s="85">
        <v>46.26</v>
      </c>
      <c r="AB322" s="77">
        <v>57.95</v>
      </c>
      <c r="AC322" s="77">
        <v>64.03</v>
      </c>
      <c r="AD322" s="77">
        <v>46.5</v>
      </c>
      <c r="AE322" s="118">
        <v>55.99</v>
      </c>
    </row>
    <row r="323" spans="1:31" x14ac:dyDescent="0.2">
      <c r="A323" s="82">
        <f t="shared" si="4"/>
        <v>53905</v>
      </c>
      <c r="B323" s="83">
        <v>42.68</v>
      </c>
      <c r="C323" s="77">
        <v>48.64</v>
      </c>
      <c r="D323" s="77">
        <v>51.74</v>
      </c>
      <c r="E323" s="77">
        <v>43.79</v>
      </c>
      <c r="F323" s="84">
        <v>47.93</v>
      </c>
      <c r="G323" s="85">
        <v>46.97</v>
      </c>
      <c r="H323" s="77">
        <v>52.93</v>
      </c>
      <c r="I323" s="77">
        <v>56.24</v>
      </c>
      <c r="J323" s="77">
        <v>47.36</v>
      </c>
      <c r="K323" s="84">
        <v>52.09</v>
      </c>
      <c r="L323" s="85">
        <v>46.81</v>
      </c>
      <c r="M323" s="77">
        <v>53.21</v>
      </c>
      <c r="N323" s="77">
        <v>56.65</v>
      </c>
      <c r="O323" s="77">
        <v>47.11</v>
      </c>
      <c r="P323" s="84">
        <v>52.3</v>
      </c>
      <c r="Q323" s="85">
        <v>47.81</v>
      </c>
      <c r="R323" s="77">
        <v>57.81</v>
      </c>
      <c r="S323" s="77">
        <v>63.04</v>
      </c>
      <c r="T323" s="77">
        <v>48.07</v>
      </c>
      <c r="U323" s="84">
        <v>56.44</v>
      </c>
      <c r="V323" s="85">
        <v>48.63</v>
      </c>
      <c r="W323" s="77">
        <v>58.37</v>
      </c>
      <c r="X323" s="77">
        <v>63.5</v>
      </c>
      <c r="Y323" s="77">
        <v>48.88</v>
      </c>
      <c r="Z323" s="84">
        <v>57.06</v>
      </c>
      <c r="AA323" s="85">
        <v>47.25</v>
      </c>
      <c r="AB323" s="77">
        <v>58.23</v>
      </c>
      <c r="AC323" s="77">
        <v>64.03</v>
      </c>
      <c r="AD323" s="77">
        <v>47.54</v>
      </c>
      <c r="AE323" s="118">
        <v>56.75</v>
      </c>
    </row>
    <row r="324" spans="1:31" x14ac:dyDescent="0.2">
      <c r="A324" s="82">
        <f t="shared" si="4"/>
        <v>53936</v>
      </c>
      <c r="B324" s="83">
        <v>40.61</v>
      </c>
      <c r="C324" s="77">
        <v>43.05</v>
      </c>
      <c r="D324" s="77">
        <v>44.4</v>
      </c>
      <c r="E324" s="77">
        <v>40.96</v>
      </c>
      <c r="F324" s="84">
        <v>42.69</v>
      </c>
      <c r="G324" s="85">
        <v>44.14</v>
      </c>
      <c r="H324" s="77">
        <v>46.89</v>
      </c>
      <c r="I324" s="77">
        <v>48.36</v>
      </c>
      <c r="J324" s="77">
        <v>44.28</v>
      </c>
      <c r="K324" s="84">
        <v>46.46</v>
      </c>
      <c r="L324" s="85">
        <v>44.31</v>
      </c>
      <c r="M324" s="77">
        <v>47.18</v>
      </c>
      <c r="N324" s="77">
        <v>48.67</v>
      </c>
      <c r="O324" s="77">
        <v>44.4</v>
      </c>
      <c r="P324" s="84">
        <v>46.74</v>
      </c>
      <c r="Q324" s="85">
        <v>45.04</v>
      </c>
      <c r="R324" s="77">
        <v>48.68</v>
      </c>
      <c r="S324" s="77">
        <v>50.74</v>
      </c>
      <c r="T324" s="77">
        <v>45.35</v>
      </c>
      <c r="U324" s="84">
        <v>48.11</v>
      </c>
      <c r="V324" s="85">
        <v>46.49</v>
      </c>
      <c r="W324" s="77">
        <v>50.07</v>
      </c>
      <c r="X324" s="77">
        <v>52.11</v>
      </c>
      <c r="Y324" s="77">
        <v>46.83</v>
      </c>
      <c r="Z324" s="84">
        <v>49.51</v>
      </c>
      <c r="AA324" s="85">
        <v>46.38</v>
      </c>
      <c r="AB324" s="77">
        <v>50.07</v>
      </c>
      <c r="AC324" s="77">
        <v>52.16</v>
      </c>
      <c r="AD324" s="77">
        <v>46.7</v>
      </c>
      <c r="AE324" s="118">
        <v>49.5</v>
      </c>
    </row>
    <row r="325" spans="1:31" x14ac:dyDescent="0.2">
      <c r="A325" s="82">
        <f t="shared" si="4"/>
        <v>53966</v>
      </c>
      <c r="B325" s="83">
        <v>41.24</v>
      </c>
      <c r="C325" s="77">
        <v>41.38</v>
      </c>
      <c r="D325" s="77">
        <v>41.57</v>
      </c>
      <c r="E325" s="77">
        <v>41.39</v>
      </c>
      <c r="F325" s="84">
        <v>41.36</v>
      </c>
      <c r="G325" s="85">
        <v>42.12</v>
      </c>
      <c r="H325" s="77">
        <v>42.14</v>
      </c>
      <c r="I325" s="77">
        <v>42.3</v>
      </c>
      <c r="J325" s="77">
        <v>42.27</v>
      </c>
      <c r="K325" s="84">
        <v>42.12</v>
      </c>
      <c r="L325" s="85">
        <v>42.5</v>
      </c>
      <c r="M325" s="77">
        <v>42.5</v>
      </c>
      <c r="N325" s="77">
        <v>42.65</v>
      </c>
      <c r="O325" s="77">
        <v>42.65</v>
      </c>
      <c r="P325" s="84">
        <v>42.48</v>
      </c>
      <c r="Q325" s="85">
        <v>42.08</v>
      </c>
      <c r="R325" s="77">
        <v>43.12</v>
      </c>
      <c r="S325" s="77">
        <v>44.67</v>
      </c>
      <c r="T325" s="77">
        <v>42.71</v>
      </c>
      <c r="U325" s="84">
        <v>43.13</v>
      </c>
      <c r="V325" s="85">
        <v>42.1</v>
      </c>
      <c r="W325" s="77">
        <v>43.28</v>
      </c>
      <c r="X325" s="77">
        <v>44.9</v>
      </c>
      <c r="Y325" s="77">
        <v>42.74</v>
      </c>
      <c r="Z325" s="84">
        <v>43.26</v>
      </c>
      <c r="AA325" s="85">
        <v>40.659999999999997</v>
      </c>
      <c r="AB325" s="77">
        <v>41.83</v>
      </c>
      <c r="AC325" s="77">
        <v>43.44</v>
      </c>
      <c r="AD325" s="77">
        <v>41.3</v>
      </c>
      <c r="AE325" s="118">
        <v>41.81</v>
      </c>
    </row>
    <row r="326" spans="1:31" x14ac:dyDescent="0.2">
      <c r="A326" s="82">
        <f t="shared" ref="A326:A363" si="5">EDATE(A325,1)</f>
        <v>53997</v>
      </c>
      <c r="B326" s="83">
        <v>45.39</v>
      </c>
      <c r="C326" s="77">
        <v>45.56</v>
      </c>
      <c r="D326" s="77">
        <v>45.75</v>
      </c>
      <c r="E326" s="77">
        <v>45.46</v>
      </c>
      <c r="F326" s="84">
        <v>45.53</v>
      </c>
      <c r="G326" s="85">
        <v>44.3</v>
      </c>
      <c r="H326" s="77">
        <v>44.14</v>
      </c>
      <c r="I326" s="77">
        <v>44.28</v>
      </c>
      <c r="J326" s="77">
        <v>44.57</v>
      </c>
      <c r="K326" s="84">
        <v>44.14</v>
      </c>
      <c r="L326" s="85">
        <v>44.75</v>
      </c>
      <c r="M326" s="77">
        <v>44.59</v>
      </c>
      <c r="N326" s="77">
        <v>44.72</v>
      </c>
      <c r="O326" s="77">
        <v>45.02</v>
      </c>
      <c r="P326" s="84">
        <v>44.59</v>
      </c>
      <c r="Q326" s="85">
        <v>45.4</v>
      </c>
      <c r="R326" s="77">
        <v>46</v>
      </c>
      <c r="S326" s="77">
        <v>46.4</v>
      </c>
      <c r="T326" s="77">
        <v>45.49</v>
      </c>
      <c r="U326" s="84">
        <v>45.92</v>
      </c>
      <c r="V326" s="85">
        <v>46.02</v>
      </c>
      <c r="W326" s="77">
        <v>46.98</v>
      </c>
      <c r="X326" s="77">
        <v>47.6</v>
      </c>
      <c r="Y326" s="77">
        <v>46.22</v>
      </c>
      <c r="Z326" s="84">
        <v>46.83</v>
      </c>
      <c r="AA326" s="85">
        <v>44.58</v>
      </c>
      <c r="AB326" s="77">
        <v>45.73</v>
      </c>
      <c r="AC326" s="77">
        <v>46.46</v>
      </c>
      <c r="AD326" s="77">
        <v>44.79</v>
      </c>
      <c r="AE326" s="118">
        <v>45.55</v>
      </c>
    </row>
    <row r="327" spans="1:31" ht="13.5" thickBot="1" x14ac:dyDescent="0.25">
      <c r="A327" s="89">
        <f t="shared" si="5"/>
        <v>54027</v>
      </c>
      <c r="B327" s="83">
        <v>48.18</v>
      </c>
      <c r="C327" s="77">
        <v>48.97</v>
      </c>
      <c r="D327" s="77">
        <v>49.44</v>
      </c>
      <c r="E327" s="77">
        <v>48.31</v>
      </c>
      <c r="F327" s="84">
        <v>48.84</v>
      </c>
      <c r="G327" s="85">
        <v>46.8</v>
      </c>
      <c r="H327" s="77">
        <v>47.18</v>
      </c>
      <c r="I327" s="77">
        <v>47.58</v>
      </c>
      <c r="J327" s="77">
        <v>47.04</v>
      </c>
      <c r="K327" s="84">
        <v>47.12</v>
      </c>
      <c r="L327" s="85">
        <v>47.27</v>
      </c>
      <c r="M327" s="77">
        <v>47.64</v>
      </c>
      <c r="N327" s="77">
        <v>48.04</v>
      </c>
      <c r="O327" s="77">
        <v>47.5</v>
      </c>
      <c r="P327" s="84">
        <v>47.58</v>
      </c>
      <c r="Q327" s="85">
        <v>48.25</v>
      </c>
      <c r="R327" s="77">
        <v>48.37</v>
      </c>
      <c r="S327" s="77">
        <v>48.61</v>
      </c>
      <c r="T327" s="77">
        <v>48.48</v>
      </c>
      <c r="U327" s="84">
        <v>48.33</v>
      </c>
      <c r="V327" s="85">
        <v>49.23</v>
      </c>
      <c r="W327" s="77">
        <v>49.1</v>
      </c>
      <c r="X327" s="77">
        <v>49.18</v>
      </c>
      <c r="Y327" s="77">
        <v>49.4</v>
      </c>
      <c r="Z327" s="84">
        <v>49.11</v>
      </c>
      <c r="AA327" s="85">
        <v>48.33</v>
      </c>
      <c r="AB327" s="77">
        <v>48.45</v>
      </c>
      <c r="AC327" s="77">
        <v>48.67</v>
      </c>
      <c r="AD327" s="77">
        <v>48.5</v>
      </c>
      <c r="AE327" s="118">
        <v>48.43</v>
      </c>
    </row>
    <row r="328" spans="1:31" x14ac:dyDescent="0.2">
      <c r="A328" s="86">
        <f t="shared" si="5"/>
        <v>54058</v>
      </c>
      <c r="B328" s="67">
        <v>53.93</v>
      </c>
      <c r="C328" s="68">
        <v>54.24</v>
      </c>
      <c r="D328" s="68">
        <v>55.33</v>
      </c>
      <c r="E328" s="68">
        <v>54.76</v>
      </c>
      <c r="F328" s="87">
        <v>54.02</v>
      </c>
      <c r="G328" s="88">
        <v>50.98</v>
      </c>
      <c r="H328" s="68">
        <v>50.38</v>
      </c>
      <c r="I328" s="68">
        <v>50.83</v>
      </c>
      <c r="J328" s="68">
        <v>51.89</v>
      </c>
      <c r="K328" s="87">
        <v>50.29</v>
      </c>
      <c r="L328" s="88">
        <v>51.49</v>
      </c>
      <c r="M328" s="68">
        <v>50.88</v>
      </c>
      <c r="N328" s="68">
        <v>51.35</v>
      </c>
      <c r="O328" s="68">
        <v>52.41</v>
      </c>
      <c r="P328" s="87">
        <v>50.8</v>
      </c>
      <c r="Q328" s="88">
        <v>50.87</v>
      </c>
      <c r="R328" s="68">
        <v>50.9</v>
      </c>
      <c r="S328" s="68">
        <v>51.06</v>
      </c>
      <c r="T328" s="68">
        <v>51.15</v>
      </c>
      <c r="U328" s="87">
        <v>50.79</v>
      </c>
      <c r="V328" s="88">
        <v>50.9</v>
      </c>
      <c r="W328" s="68">
        <v>51.09</v>
      </c>
      <c r="X328" s="68">
        <v>51.33</v>
      </c>
      <c r="Y328" s="68">
        <v>51.19</v>
      </c>
      <c r="Z328" s="87">
        <v>50.95</v>
      </c>
      <c r="AA328" s="88">
        <v>49.35</v>
      </c>
      <c r="AB328" s="68">
        <v>49.75</v>
      </c>
      <c r="AC328" s="68">
        <v>50.11</v>
      </c>
      <c r="AD328" s="68">
        <v>49.63</v>
      </c>
      <c r="AE328" s="75">
        <v>49.59</v>
      </c>
    </row>
    <row r="329" spans="1:31" x14ac:dyDescent="0.2">
      <c r="A329" s="86">
        <f t="shared" si="5"/>
        <v>54089</v>
      </c>
      <c r="B329" s="67">
        <v>50.07</v>
      </c>
      <c r="C329" s="68">
        <v>50.9</v>
      </c>
      <c r="D329" s="68">
        <v>51.42</v>
      </c>
      <c r="E329" s="68">
        <v>49.88</v>
      </c>
      <c r="F329" s="87">
        <v>50.78</v>
      </c>
      <c r="G329" s="88">
        <v>47.86</v>
      </c>
      <c r="H329" s="68">
        <v>48.05</v>
      </c>
      <c r="I329" s="68">
        <v>48.24</v>
      </c>
      <c r="J329" s="68">
        <v>48.03</v>
      </c>
      <c r="K329" s="87">
        <v>47.99</v>
      </c>
      <c r="L329" s="88">
        <v>48.34</v>
      </c>
      <c r="M329" s="68">
        <v>48.53</v>
      </c>
      <c r="N329" s="68">
        <v>48.72</v>
      </c>
      <c r="O329" s="68">
        <v>48.51</v>
      </c>
      <c r="P329" s="87">
        <v>48.48</v>
      </c>
      <c r="Q329" s="88">
        <v>48.72</v>
      </c>
      <c r="R329" s="68">
        <v>48.15</v>
      </c>
      <c r="S329" s="68">
        <v>48.19</v>
      </c>
      <c r="T329" s="68">
        <v>49.14</v>
      </c>
      <c r="U329" s="87">
        <v>48.2</v>
      </c>
      <c r="V329" s="88">
        <v>48.72</v>
      </c>
      <c r="W329" s="68">
        <v>48.15</v>
      </c>
      <c r="X329" s="68">
        <v>48.19</v>
      </c>
      <c r="Y329" s="68">
        <v>49.14</v>
      </c>
      <c r="Z329" s="87">
        <v>48.2</v>
      </c>
      <c r="AA329" s="88">
        <v>47.19</v>
      </c>
      <c r="AB329" s="68">
        <v>46.63</v>
      </c>
      <c r="AC329" s="68">
        <v>46.67</v>
      </c>
      <c r="AD329" s="68">
        <v>47.61</v>
      </c>
      <c r="AE329" s="75">
        <v>46.67</v>
      </c>
    </row>
    <row r="330" spans="1:31" x14ac:dyDescent="0.2">
      <c r="A330" s="86">
        <f t="shared" si="5"/>
        <v>54118</v>
      </c>
      <c r="B330" s="67">
        <v>47.21</v>
      </c>
      <c r="C330" s="68">
        <v>47.19</v>
      </c>
      <c r="D330" s="68">
        <v>47.3</v>
      </c>
      <c r="E330" s="68">
        <v>47.26</v>
      </c>
      <c r="F330" s="87">
        <v>47.19</v>
      </c>
      <c r="G330" s="88">
        <v>44.65</v>
      </c>
      <c r="H330" s="68">
        <v>43.7</v>
      </c>
      <c r="I330" s="68">
        <v>43.32</v>
      </c>
      <c r="J330" s="68">
        <v>44.77</v>
      </c>
      <c r="K330" s="87">
        <v>43.83</v>
      </c>
      <c r="L330" s="88">
        <v>45.1</v>
      </c>
      <c r="M330" s="68">
        <v>44.14</v>
      </c>
      <c r="N330" s="68">
        <v>43.76</v>
      </c>
      <c r="O330" s="68">
        <v>45.23</v>
      </c>
      <c r="P330" s="87">
        <v>44.27</v>
      </c>
      <c r="Q330" s="88">
        <v>45.92</v>
      </c>
      <c r="R330" s="68">
        <v>45.82</v>
      </c>
      <c r="S330" s="68">
        <v>46.28</v>
      </c>
      <c r="T330" s="68">
        <v>46.33</v>
      </c>
      <c r="U330" s="87">
        <v>45.9</v>
      </c>
      <c r="V330" s="88">
        <v>45.92</v>
      </c>
      <c r="W330" s="68">
        <v>45.87</v>
      </c>
      <c r="X330" s="68">
        <v>46.34</v>
      </c>
      <c r="Y330" s="68">
        <v>46.33</v>
      </c>
      <c r="Z330" s="87">
        <v>45.93</v>
      </c>
      <c r="AA330" s="88">
        <v>44.42</v>
      </c>
      <c r="AB330" s="68">
        <v>44.37</v>
      </c>
      <c r="AC330" s="68">
        <v>44.84</v>
      </c>
      <c r="AD330" s="68">
        <v>44.83</v>
      </c>
      <c r="AE330" s="75">
        <v>44.43</v>
      </c>
    </row>
    <row r="331" spans="1:31" x14ac:dyDescent="0.2">
      <c r="A331" s="86">
        <f t="shared" si="5"/>
        <v>54149</v>
      </c>
      <c r="B331" s="67">
        <v>43.76</v>
      </c>
      <c r="C331" s="68">
        <v>43.87</v>
      </c>
      <c r="D331" s="68">
        <v>44.05</v>
      </c>
      <c r="E331" s="68">
        <v>43.86</v>
      </c>
      <c r="F331" s="87">
        <v>43.85</v>
      </c>
      <c r="G331" s="88">
        <v>42.81</v>
      </c>
      <c r="H331" s="68">
        <v>42.01</v>
      </c>
      <c r="I331" s="68">
        <v>41.69</v>
      </c>
      <c r="J331" s="68">
        <v>42.9</v>
      </c>
      <c r="K331" s="87">
        <v>42.11</v>
      </c>
      <c r="L331" s="88">
        <v>43.24</v>
      </c>
      <c r="M331" s="68">
        <v>42.44</v>
      </c>
      <c r="N331" s="68">
        <v>42.12</v>
      </c>
      <c r="O331" s="68">
        <v>43.33</v>
      </c>
      <c r="P331" s="87">
        <v>42.54</v>
      </c>
      <c r="Q331" s="88">
        <v>43.39</v>
      </c>
      <c r="R331" s="68">
        <v>43.99</v>
      </c>
      <c r="S331" s="68">
        <v>44.8</v>
      </c>
      <c r="T331" s="68">
        <v>43.91</v>
      </c>
      <c r="U331" s="87">
        <v>43.86</v>
      </c>
      <c r="V331" s="88">
        <v>43.39</v>
      </c>
      <c r="W331" s="68">
        <v>43.99</v>
      </c>
      <c r="X331" s="68">
        <v>44.8</v>
      </c>
      <c r="Y331" s="68">
        <v>43.92</v>
      </c>
      <c r="Z331" s="87">
        <v>43.86</v>
      </c>
      <c r="AA331" s="88">
        <v>41.91</v>
      </c>
      <c r="AB331" s="68">
        <v>42.5</v>
      </c>
      <c r="AC331" s="68">
        <v>43.31</v>
      </c>
      <c r="AD331" s="68">
        <v>42.43</v>
      </c>
      <c r="AE331" s="75">
        <v>42.38</v>
      </c>
    </row>
    <row r="332" spans="1:31" x14ac:dyDescent="0.2">
      <c r="A332" s="86">
        <f t="shared" si="5"/>
        <v>54179</v>
      </c>
      <c r="B332" s="67">
        <v>42.69</v>
      </c>
      <c r="C332" s="68">
        <v>43.69</v>
      </c>
      <c r="D332" s="68">
        <v>44.23</v>
      </c>
      <c r="E332" s="68">
        <v>42.87</v>
      </c>
      <c r="F332" s="87">
        <v>43.58</v>
      </c>
      <c r="G332" s="88">
        <v>42.98</v>
      </c>
      <c r="H332" s="68">
        <v>43.67</v>
      </c>
      <c r="I332" s="68">
        <v>44.15</v>
      </c>
      <c r="J332" s="68">
        <v>43.2</v>
      </c>
      <c r="K332" s="87">
        <v>43.55</v>
      </c>
      <c r="L332" s="88">
        <v>43.4</v>
      </c>
      <c r="M332" s="68">
        <v>44.08</v>
      </c>
      <c r="N332" s="68">
        <v>44.55</v>
      </c>
      <c r="O332" s="68">
        <v>43.62</v>
      </c>
      <c r="P332" s="87">
        <v>43.97</v>
      </c>
      <c r="Q332" s="88">
        <v>44.66</v>
      </c>
      <c r="R332" s="68">
        <v>46.8</v>
      </c>
      <c r="S332" s="68">
        <v>48</v>
      </c>
      <c r="T332" s="68">
        <v>44.81</v>
      </c>
      <c r="U332" s="87">
        <v>46.53</v>
      </c>
      <c r="V332" s="88">
        <v>45.94</v>
      </c>
      <c r="W332" s="68">
        <v>47.83</v>
      </c>
      <c r="X332" s="68">
        <v>48.89</v>
      </c>
      <c r="Y332" s="68">
        <v>46.09</v>
      </c>
      <c r="Z332" s="87">
        <v>47.6</v>
      </c>
      <c r="AA332" s="88">
        <v>44.57</v>
      </c>
      <c r="AB332" s="68">
        <v>46.82</v>
      </c>
      <c r="AC332" s="68">
        <v>48.11</v>
      </c>
      <c r="AD332" s="68">
        <v>44.78</v>
      </c>
      <c r="AE332" s="75">
        <v>46.53</v>
      </c>
    </row>
    <row r="333" spans="1:31" x14ac:dyDescent="0.2">
      <c r="A333" s="86">
        <f t="shared" si="5"/>
        <v>54210</v>
      </c>
      <c r="B333" s="67">
        <v>43.15</v>
      </c>
      <c r="C333" s="68">
        <v>47.23</v>
      </c>
      <c r="D333" s="68">
        <v>49.43</v>
      </c>
      <c r="E333" s="68">
        <v>43.8</v>
      </c>
      <c r="F333" s="87">
        <v>46.6</v>
      </c>
      <c r="G333" s="88">
        <v>44.89</v>
      </c>
      <c r="H333" s="68">
        <v>48.07</v>
      </c>
      <c r="I333" s="68">
        <v>49.81</v>
      </c>
      <c r="J333" s="68">
        <v>45.15</v>
      </c>
      <c r="K333" s="87">
        <v>47.47</v>
      </c>
      <c r="L333" s="88">
        <v>45.33</v>
      </c>
      <c r="M333" s="68">
        <v>48.99</v>
      </c>
      <c r="N333" s="68">
        <v>50.98</v>
      </c>
      <c r="O333" s="68">
        <v>45.59</v>
      </c>
      <c r="P333" s="87">
        <v>48.32</v>
      </c>
      <c r="Q333" s="88">
        <v>46.96</v>
      </c>
      <c r="R333" s="68">
        <v>56.15</v>
      </c>
      <c r="S333" s="68">
        <v>60.81</v>
      </c>
      <c r="T333" s="68">
        <v>47.05</v>
      </c>
      <c r="U333" s="87">
        <v>54.62</v>
      </c>
      <c r="V333" s="88">
        <v>47.68</v>
      </c>
      <c r="W333" s="68">
        <v>56.88</v>
      </c>
      <c r="X333" s="68">
        <v>61.5</v>
      </c>
      <c r="Y333" s="68">
        <v>47.73</v>
      </c>
      <c r="Z333" s="87">
        <v>55.35</v>
      </c>
      <c r="AA333" s="88">
        <v>46.17</v>
      </c>
      <c r="AB333" s="68">
        <v>56.4</v>
      </c>
      <c r="AC333" s="68">
        <v>61.53</v>
      </c>
      <c r="AD333" s="68">
        <v>46.22</v>
      </c>
      <c r="AE333" s="75">
        <v>54.69</v>
      </c>
    </row>
    <row r="334" spans="1:31" x14ac:dyDescent="0.2">
      <c r="A334" s="86">
        <f t="shared" si="5"/>
        <v>54240</v>
      </c>
      <c r="B334" s="67">
        <v>45.32</v>
      </c>
      <c r="C334" s="68">
        <v>54.79</v>
      </c>
      <c r="D334" s="68">
        <v>59.76</v>
      </c>
      <c r="E334" s="68">
        <v>48.1</v>
      </c>
      <c r="F334" s="87">
        <v>53.61</v>
      </c>
      <c r="G334" s="88">
        <v>50.47</v>
      </c>
      <c r="H334" s="68">
        <v>58.2</v>
      </c>
      <c r="I334" s="68">
        <v>62.42</v>
      </c>
      <c r="J334" s="68">
        <v>50.82</v>
      </c>
      <c r="K334" s="87">
        <v>57</v>
      </c>
      <c r="L334" s="88">
        <v>50.79</v>
      </c>
      <c r="M334" s="68">
        <v>58.8</v>
      </c>
      <c r="N334" s="68">
        <v>63.11</v>
      </c>
      <c r="O334" s="68">
        <v>51.09</v>
      </c>
      <c r="P334" s="87">
        <v>57.56</v>
      </c>
      <c r="Q334" s="88">
        <v>49.1</v>
      </c>
      <c r="R334" s="68">
        <v>60.06</v>
      </c>
      <c r="S334" s="68">
        <v>65.81</v>
      </c>
      <c r="T334" s="68">
        <v>49.29</v>
      </c>
      <c r="U334" s="87">
        <v>58.44</v>
      </c>
      <c r="V334" s="88">
        <v>49.39</v>
      </c>
      <c r="W334" s="68">
        <v>60.25</v>
      </c>
      <c r="X334" s="68">
        <v>65.959999999999994</v>
      </c>
      <c r="Y334" s="68">
        <v>49.6</v>
      </c>
      <c r="Z334" s="87">
        <v>58.63</v>
      </c>
      <c r="AA334" s="88">
        <v>48.13</v>
      </c>
      <c r="AB334" s="68">
        <v>60.57</v>
      </c>
      <c r="AC334" s="68">
        <v>67.06</v>
      </c>
      <c r="AD334" s="68">
        <v>48.35</v>
      </c>
      <c r="AE334" s="75">
        <v>58.71</v>
      </c>
    </row>
    <row r="335" spans="1:31" x14ac:dyDescent="0.2">
      <c r="A335" s="86">
        <f t="shared" si="5"/>
        <v>54271</v>
      </c>
      <c r="B335" s="67">
        <v>44.06</v>
      </c>
      <c r="C335" s="68">
        <v>50.44</v>
      </c>
      <c r="D335" s="68">
        <v>53.71</v>
      </c>
      <c r="E335" s="68">
        <v>45.17</v>
      </c>
      <c r="F335" s="87">
        <v>49.6</v>
      </c>
      <c r="G335" s="88">
        <v>47.79</v>
      </c>
      <c r="H335" s="68">
        <v>53.96</v>
      </c>
      <c r="I335" s="68">
        <v>57.36</v>
      </c>
      <c r="J335" s="68">
        <v>48.38</v>
      </c>
      <c r="K335" s="87">
        <v>53.02</v>
      </c>
      <c r="L335" s="88">
        <v>47.91</v>
      </c>
      <c r="M335" s="68">
        <v>54.4</v>
      </c>
      <c r="N335" s="68">
        <v>57.87</v>
      </c>
      <c r="O335" s="68">
        <v>48.39</v>
      </c>
      <c r="P335" s="87">
        <v>53.42</v>
      </c>
      <c r="Q335" s="88">
        <v>49.59</v>
      </c>
      <c r="R335" s="68">
        <v>59.87</v>
      </c>
      <c r="S335" s="68">
        <v>65.290000000000006</v>
      </c>
      <c r="T335" s="68">
        <v>50.07</v>
      </c>
      <c r="U335" s="87">
        <v>58.41</v>
      </c>
      <c r="V335" s="88">
        <v>50.28</v>
      </c>
      <c r="W335" s="68">
        <v>60.39</v>
      </c>
      <c r="X335" s="68">
        <v>65.75</v>
      </c>
      <c r="Y335" s="68">
        <v>50.75</v>
      </c>
      <c r="Z335" s="87">
        <v>58.96</v>
      </c>
      <c r="AA335" s="88">
        <v>48.9</v>
      </c>
      <c r="AB335" s="68">
        <v>60.33</v>
      </c>
      <c r="AC335" s="68">
        <v>66.38</v>
      </c>
      <c r="AD335" s="68">
        <v>49.4</v>
      </c>
      <c r="AE335" s="75">
        <v>58.72</v>
      </c>
    </row>
    <row r="336" spans="1:31" x14ac:dyDescent="0.2">
      <c r="A336" s="86">
        <f t="shared" si="5"/>
        <v>54302</v>
      </c>
      <c r="B336" s="67">
        <v>42.12</v>
      </c>
      <c r="C336" s="68">
        <v>44.13</v>
      </c>
      <c r="D336" s="68">
        <v>45.26</v>
      </c>
      <c r="E336" s="68">
        <v>42.43</v>
      </c>
      <c r="F336" s="87">
        <v>43.85</v>
      </c>
      <c r="G336" s="88">
        <v>45.61</v>
      </c>
      <c r="H336" s="68">
        <v>47.91</v>
      </c>
      <c r="I336" s="68">
        <v>49.14</v>
      </c>
      <c r="J336" s="68">
        <v>45.69</v>
      </c>
      <c r="K336" s="87">
        <v>47.58</v>
      </c>
      <c r="L336" s="88">
        <v>45.92</v>
      </c>
      <c r="M336" s="68">
        <v>48.23</v>
      </c>
      <c r="N336" s="68">
        <v>49.46</v>
      </c>
      <c r="O336" s="68">
        <v>45.99</v>
      </c>
      <c r="P336" s="87">
        <v>47.9</v>
      </c>
      <c r="Q336" s="88">
        <v>46.52</v>
      </c>
      <c r="R336" s="68">
        <v>49.68</v>
      </c>
      <c r="S336" s="68">
        <v>51.51</v>
      </c>
      <c r="T336" s="68">
        <v>46.78</v>
      </c>
      <c r="U336" s="87">
        <v>49.2</v>
      </c>
      <c r="V336" s="88">
        <v>48.03</v>
      </c>
      <c r="W336" s="68">
        <v>51.15</v>
      </c>
      <c r="X336" s="68">
        <v>52.96</v>
      </c>
      <c r="Y336" s="68">
        <v>48.3</v>
      </c>
      <c r="Z336" s="87">
        <v>50.68</v>
      </c>
      <c r="AA336" s="88">
        <v>47.94</v>
      </c>
      <c r="AB336" s="68">
        <v>51.18</v>
      </c>
      <c r="AC336" s="68">
        <v>53.02</v>
      </c>
      <c r="AD336" s="68">
        <v>48.18</v>
      </c>
      <c r="AE336" s="75">
        <v>50.68</v>
      </c>
    </row>
    <row r="337" spans="1:31" x14ac:dyDescent="0.2">
      <c r="A337" s="86">
        <f t="shared" si="5"/>
        <v>54332</v>
      </c>
      <c r="B337" s="67">
        <v>42.54</v>
      </c>
      <c r="C337" s="68">
        <v>42.7</v>
      </c>
      <c r="D337" s="68">
        <v>42.91</v>
      </c>
      <c r="E337" s="68">
        <v>42.66</v>
      </c>
      <c r="F337" s="87">
        <v>42.69</v>
      </c>
      <c r="G337" s="88">
        <v>43.51</v>
      </c>
      <c r="H337" s="68">
        <v>43.52</v>
      </c>
      <c r="I337" s="68">
        <v>43.65</v>
      </c>
      <c r="J337" s="68">
        <v>43.65</v>
      </c>
      <c r="K337" s="87">
        <v>43.51</v>
      </c>
      <c r="L337" s="88">
        <v>43.94</v>
      </c>
      <c r="M337" s="68">
        <v>43.93</v>
      </c>
      <c r="N337" s="68">
        <v>44.05</v>
      </c>
      <c r="O337" s="68">
        <v>44.09</v>
      </c>
      <c r="P337" s="87">
        <v>43.92</v>
      </c>
      <c r="Q337" s="88">
        <v>44.27</v>
      </c>
      <c r="R337" s="68">
        <v>44.97</v>
      </c>
      <c r="S337" s="68">
        <v>46.04</v>
      </c>
      <c r="T337" s="68">
        <v>44.87</v>
      </c>
      <c r="U337" s="87">
        <v>44.95</v>
      </c>
      <c r="V337" s="88">
        <v>44.44</v>
      </c>
      <c r="W337" s="68">
        <v>45.19</v>
      </c>
      <c r="X337" s="68">
        <v>46.33</v>
      </c>
      <c r="Y337" s="68">
        <v>45.08</v>
      </c>
      <c r="Z337" s="87">
        <v>45.16</v>
      </c>
      <c r="AA337" s="88">
        <v>42.95</v>
      </c>
      <c r="AB337" s="68">
        <v>43.69</v>
      </c>
      <c r="AC337" s="68">
        <v>44.83</v>
      </c>
      <c r="AD337" s="68">
        <v>43.59</v>
      </c>
      <c r="AE337" s="75">
        <v>43.67</v>
      </c>
    </row>
    <row r="338" spans="1:31" x14ac:dyDescent="0.2">
      <c r="A338" s="86">
        <f t="shared" si="5"/>
        <v>54363</v>
      </c>
      <c r="B338" s="67">
        <v>46.88</v>
      </c>
      <c r="C338" s="68">
        <v>47.14</v>
      </c>
      <c r="D338" s="68">
        <v>47.37</v>
      </c>
      <c r="E338" s="68">
        <v>46.97</v>
      </c>
      <c r="F338" s="87">
        <v>47.09</v>
      </c>
      <c r="G338" s="88">
        <v>45.94</v>
      </c>
      <c r="H338" s="68">
        <v>45.95</v>
      </c>
      <c r="I338" s="68">
        <v>46.09</v>
      </c>
      <c r="J338" s="68">
        <v>46.11</v>
      </c>
      <c r="K338" s="87">
        <v>45.94</v>
      </c>
      <c r="L338" s="88">
        <v>46.4</v>
      </c>
      <c r="M338" s="68">
        <v>46.41</v>
      </c>
      <c r="N338" s="68">
        <v>46.55</v>
      </c>
      <c r="O338" s="68">
        <v>46.57</v>
      </c>
      <c r="P338" s="87">
        <v>46.4</v>
      </c>
      <c r="Q338" s="88">
        <v>47.64</v>
      </c>
      <c r="R338" s="68">
        <v>48.42</v>
      </c>
      <c r="S338" s="68">
        <v>48.91</v>
      </c>
      <c r="T338" s="68">
        <v>47.77</v>
      </c>
      <c r="U338" s="87">
        <v>48.29</v>
      </c>
      <c r="V338" s="88">
        <v>47.69</v>
      </c>
      <c r="W338" s="68">
        <v>48.6</v>
      </c>
      <c r="X338" s="68">
        <v>49.14</v>
      </c>
      <c r="Y338" s="68">
        <v>47.82</v>
      </c>
      <c r="Z338" s="87">
        <v>48.44</v>
      </c>
      <c r="AA338" s="88">
        <v>46.25</v>
      </c>
      <c r="AB338" s="68">
        <v>47.65</v>
      </c>
      <c r="AC338" s="68">
        <v>48.46</v>
      </c>
      <c r="AD338" s="68">
        <v>46.4</v>
      </c>
      <c r="AE338" s="75">
        <v>47.42</v>
      </c>
    </row>
    <row r="339" spans="1:31" x14ac:dyDescent="0.2">
      <c r="A339" s="86">
        <f t="shared" si="5"/>
        <v>54393</v>
      </c>
      <c r="B339" s="67">
        <v>49.82</v>
      </c>
      <c r="C339" s="68">
        <v>50.69</v>
      </c>
      <c r="D339" s="68">
        <v>51.24</v>
      </c>
      <c r="E339" s="68">
        <v>49.97</v>
      </c>
      <c r="F339" s="87">
        <v>50.54</v>
      </c>
      <c r="G339" s="88">
        <v>48.23</v>
      </c>
      <c r="H339" s="68">
        <v>48.82</v>
      </c>
      <c r="I339" s="68">
        <v>49.35</v>
      </c>
      <c r="J339" s="68">
        <v>48.42</v>
      </c>
      <c r="K339" s="87">
        <v>48.74</v>
      </c>
      <c r="L339" s="88">
        <v>48.7</v>
      </c>
      <c r="M339" s="68">
        <v>49.29</v>
      </c>
      <c r="N339" s="68">
        <v>49.82</v>
      </c>
      <c r="O339" s="68">
        <v>48.89</v>
      </c>
      <c r="P339" s="87">
        <v>49.21</v>
      </c>
      <c r="Q339" s="88">
        <v>50.44</v>
      </c>
      <c r="R339" s="68">
        <v>50.47</v>
      </c>
      <c r="S339" s="68">
        <v>50.66</v>
      </c>
      <c r="T339" s="68">
        <v>50.5</v>
      </c>
      <c r="U339" s="87">
        <v>50.52</v>
      </c>
      <c r="V339" s="88">
        <v>50.82</v>
      </c>
      <c r="W339" s="68">
        <v>50.91</v>
      </c>
      <c r="X339" s="68">
        <v>51.07</v>
      </c>
      <c r="Y339" s="68">
        <v>50.8</v>
      </c>
      <c r="Z339" s="87">
        <v>50.97</v>
      </c>
      <c r="AA339" s="88">
        <v>50.29</v>
      </c>
      <c r="AB339" s="68">
        <v>50.56</v>
      </c>
      <c r="AC339" s="68">
        <v>50.85</v>
      </c>
      <c r="AD339" s="68">
        <v>50.3</v>
      </c>
      <c r="AE339" s="75">
        <v>50.6</v>
      </c>
    </row>
    <row r="340" spans="1:31" x14ac:dyDescent="0.2">
      <c r="A340" s="82">
        <f t="shared" si="5"/>
        <v>54424</v>
      </c>
      <c r="B340" s="83">
        <v>54.44</v>
      </c>
      <c r="C340" s="77">
        <v>55.93</v>
      </c>
      <c r="D340" s="77">
        <v>57.1</v>
      </c>
      <c r="E340" s="77">
        <v>54.84</v>
      </c>
      <c r="F340" s="84">
        <v>55.73</v>
      </c>
      <c r="G340" s="85">
        <v>51.85</v>
      </c>
      <c r="H340" s="77">
        <v>52.33</v>
      </c>
      <c r="I340" s="77">
        <v>52.9</v>
      </c>
      <c r="J340" s="77">
        <v>52.3</v>
      </c>
      <c r="K340" s="84">
        <v>52.25</v>
      </c>
      <c r="L340" s="85">
        <v>52.38</v>
      </c>
      <c r="M340" s="77">
        <v>52.86</v>
      </c>
      <c r="N340" s="77">
        <v>53.43</v>
      </c>
      <c r="O340" s="77">
        <v>52.82</v>
      </c>
      <c r="P340" s="84">
        <v>52.77</v>
      </c>
      <c r="Q340" s="85">
        <v>52.89</v>
      </c>
      <c r="R340" s="77">
        <v>52.95</v>
      </c>
      <c r="S340" s="77">
        <v>53.2</v>
      </c>
      <c r="T340" s="77">
        <v>53.19</v>
      </c>
      <c r="U340" s="84">
        <v>52.93</v>
      </c>
      <c r="V340" s="85">
        <v>52.94</v>
      </c>
      <c r="W340" s="77">
        <v>53.13</v>
      </c>
      <c r="X340" s="77">
        <v>53.41</v>
      </c>
      <c r="Y340" s="77">
        <v>53.2</v>
      </c>
      <c r="Z340" s="84">
        <v>53.09</v>
      </c>
      <c r="AA340" s="85">
        <v>51.35</v>
      </c>
      <c r="AB340" s="77">
        <v>51.84</v>
      </c>
      <c r="AC340" s="77">
        <v>52.27</v>
      </c>
      <c r="AD340" s="77">
        <v>51.6</v>
      </c>
      <c r="AE340" s="118">
        <v>51.76</v>
      </c>
    </row>
    <row r="341" spans="1:31" x14ac:dyDescent="0.2">
      <c r="A341" s="82">
        <f t="shared" si="5"/>
        <v>54455</v>
      </c>
      <c r="B341" s="83">
        <v>51.6</v>
      </c>
      <c r="C341" s="77">
        <v>52.36</v>
      </c>
      <c r="D341" s="77">
        <v>52.86</v>
      </c>
      <c r="E341" s="77">
        <v>51.4</v>
      </c>
      <c r="F341" s="84">
        <v>52.26</v>
      </c>
      <c r="G341" s="85">
        <v>49.43</v>
      </c>
      <c r="H341" s="77">
        <v>49.6</v>
      </c>
      <c r="I341" s="77">
        <v>49.86</v>
      </c>
      <c r="J341" s="77">
        <v>49.62</v>
      </c>
      <c r="K341" s="84">
        <v>49.56</v>
      </c>
      <c r="L341" s="85">
        <v>49.93</v>
      </c>
      <c r="M341" s="77">
        <v>50.1</v>
      </c>
      <c r="N341" s="77">
        <v>50.36</v>
      </c>
      <c r="O341" s="77">
        <v>50.12</v>
      </c>
      <c r="P341" s="84">
        <v>50.06</v>
      </c>
      <c r="Q341" s="85">
        <v>50.18</v>
      </c>
      <c r="R341" s="77">
        <v>50.01</v>
      </c>
      <c r="S341" s="77">
        <v>50.53</v>
      </c>
      <c r="T341" s="77">
        <v>50.79</v>
      </c>
      <c r="U341" s="84">
        <v>50.04</v>
      </c>
      <c r="V341" s="85">
        <v>50.18</v>
      </c>
      <c r="W341" s="77">
        <v>50.01</v>
      </c>
      <c r="X341" s="77">
        <v>50.52</v>
      </c>
      <c r="Y341" s="77">
        <v>50.79</v>
      </c>
      <c r="Z341" s="84">
        <v>50.03</v>
      </c>
      <c r="AA341" s="85">
        <v>48.61</v>
      </c>
      <c r="AB341" s="77">
        <v>48.45</v>
      </c>
      <c r="AC341" s="77">
        <v>48.96</v>
      </c>
      <c r="AD341" s="77">
        <v>49.21</v>
      </c>
      <c r="AE341" s="118">
        <v>48.47</v>
      </c>
    </row>
    <row r="342" spans="1:31" x14ac:dyDescent="0.2">
      <c r="A342" s="82">
        <f t="shared" si="5"/>
        <v>54483</v>
      </c>
      <c r="B342" s="83">
        <v>48.74</v>
      </c>
      <c r="C342" s="77">
        <v>48.69</v>
      </c>
      <c r="D342" s="77">
        <v>48.82</v>
      </c>
      <c r="E342" s="77">
        <v>48.8</v>
      </c>
      <c r="F342" s="84">
        <v>48.69</v>
      </c>
      <c r="G342" s="85">
        <v>46.53</v>
      </c>
      <c r="H342" s="77">
        <v>45.42</v>
      </c>
      <c r="I342" s="77">
        <v>44.99</v>
      </c>
      <c r="J342" s="77">
        <v>46.65</v>
      </c>
      <c r="K342" s="84">
        <v>45.59</v>
      </c>
      <c r="L342" s="85">
        <v>47</v>
      </c>
      <c r="M342" s="77">
        <v>45.88</v>
      </c>
      <c r="N342" s="77">
        <v>45.44</v>
      </c>
      <c r="O342" s="77">
        <v>47.12</v>
      </c>
      <c r="P342" s="84">
        <v>46.05</v>
      </c>
      <c r="Q342" s="85">
        <v>47.7</v>
      </c>
      <c r="R342" s="77">
        <v>47.74</v>
      </c>
      <c r="S342" s="77">
        <v>48.18</v>
      </c>
      <c r="T342" s="77">
        <v>48</v>
      </c>
      <c r="U342" s="84">
        <v>47.77</v>
      </c>
      <c r="V342" s="85">
        <v>47.7</v>
      </c>
      <c r="W342" s="77">
        <v>47.94</v>
      </c>
      <c r="X342" s="77">
        <v>48.47</v>
      </c>
      <c r="Y342" s="77">
        <v>48</v>
      </c>
      <c r="Z342" s="84">
        <v>47.94</v>
      </c>
      <c r="AA342" s="85">
        <v>46.15</v>
      </c>
      <c r="AB342" s="77">
        <v>46.39</v>
      </c>
      <c r="AC342" s="77">
        <v>46.92</v>
      </c>
      <c r="AD342" s="77">
        <v>46.45</v>
      </c>
      <c r="AE342" s="118">
        <v>46.39</v>
      </c>
    </row>
    <row r="343" spans="1:31" x14ac:dyDescent="0.2">
      <c r="A343" s="82">
        <f t="shared" si="5"/>
        <v>54514</v>
      </c>
      <c r="B343" s="83">
        <v>45.26</v>
      </c>
      <c r="C343" s="77">
        <v>45.37</v>
      </c>
      <c r="D343" s="77">
        <v>45.57</v>
      </c>
      <c r="E343" s="77">
        <v>45.37</v>
      </c>
      <c r="F343" s="84">
        <v>45.36</v>
      </c>
      <c r="G343" s="85">
        <v>44.73</v>
      </c>
      <c r="H343" s="77">
        <v>43.88</v>
      </c>
      <c r="I343" s="77">
        <v>43.56</v>
      </c>
      <c r="J343" s="77">
        <v>44.82</v>
      </c>
      <c r="K343" s="84">
        <v>44.01</v>
      </c>
      <c r="L343" s="85">
        <v>45.18</v>
      </c>
      <c r="M343" s="77">
        <v>44.33</v>
      </c>
      <c r="N343" s="77">
        <v>44</v>
      </c>
      <c r="O343" s="77">
        <v>45.27</v>
      </c>
      <c r="P343" s="84">
        <v>44.45</v>
      </c>
      <c r="Q343" s="85">
        <v>45.69</v>
      </c>
      <c r="R343" s="77">
        <v>45.93</v>
      </c>
      <c r="S343" s="77">
        <v>46.41</v>
      </c>
      <c r="T343" s="77">
        <v>45.94</v>
      </c>
      <c r="U343" s="84">
        <v>45.95</v>
      </c>
      <c r="V343" s="85">
        <v>45.73</v>
      </c>
      <c r="W343" s="77">
        <v>45.98</v>
      </c>
      <c r="X343" s="77">
        <v>46.47</v>
      </c>
      <c r="Y343" s="77">
        <v>45.97</v>
      </c>
      <c r="Z343" s="84">
        <v>45.99</v>
      </c>
      <c r="AA343" s="85">
        <v>44.17</v>
      </c>
      <c r="AB343" s="77">
        <v>44.41</v>
      </c>
      <c r="AC343" s="77">
        <v>44.88</v>
      </c>
      <c r="AD343" s="77">
        <v>44.41</v>
      </c>
      <c r="AE343" s="118">
        <v>44.42</v>
      </c>
    </row>
    <row r="344" spans="1:31" x14ac:dyDescent="0.2">
      <c r="A344" s="82">
        <f t="shared" si="5"/>
        <v>54544</v>
      </c>
      <c r="B344" s="83">
        <v>44.13</v>
      </c>
      <c r="C344" s="77">
        <v>45.14</v>
      </c>
      <c r="D344" s="77">
        <v>45.73</v>
      </c>
      <c r="E344" s="77">
        <v>44.35</v>
      </c>
      <c r="F344" s="84">
        <v>45.02</v>
      </c>
      <c r="G344" s="85">
        <v>44.87</v>
      </c>
      <c r="H344" s="77">
        <v>45.52</v>
      </c>
      <c r="I344" s="77">
        <v>46.03</v>
      </c>
      <c r="J344" s="77">
        <v>45.12</v>
      </c>
      <c r="K344" s="84">
        <v>45.42</v>
      </c>
      <c r="L344" s="85">
        <v>45.31</v>
      </c>
      <c r="M344" s="77">
        <v>45.95</v>
      </c>
      <c r="N344" s="77">
        <v>46.44</v>
      </c>
      <c r="O344" s="77">
        <v>45.55</v>
      </c>
      <c r="P344" s="84">
        <v>45.85</v>
      </c>
      <c r="Q344" s="85">
        <v>46.44</v>
      </c>
      <c r="R344" s="77">
        <v>48.46</v>
      </c>
      <c r="S344" s="77">
        <v>49.6</v>
      </c>
      <c r="T344" s="77">
        <v>46.61</v>
      </c>
      <c r="U344" s="84">
        <v>48.17</v>
      </c>
      <c r="V344" s="85">
        <v>47.83</v>
      </c>
      <c r="W344" s="77">
        <v>49.55</v>
      </c>
      <c r="X344" s="77">
        <v>50.53</v>
      </c>
      <c r="Y344" s="77">
        <v>47.99</v>
      </c>
      <c r="Z344" s="84">
        <v>49.31</v>
      </c>
      <c r="AA344" s="85">
        <v>46.44</v>
      </c>
      <c r="AB344" s="77">
        <v>48.62</v>
      </c>
      <c r="AC344" s="77">
        <v>49.89</v>
      </c>
      <c r="AD344" s="77">
        <v>46.65</v>
      </c>
      <c r="AE344" s="118">
        <v>48.33</v>
      </c>
    </row>
    <row r="345" spans="1:31" x14ac:dyDescent="0.2">
      <c r="A345" s="82">
        <f t="shared" si="5"/>
        <v>54575</v>
      </c>
      <c r="B345" s="83">
        <v>44.65</v>
      </c>
      <c r="C345" s="77">
        <v>48.72</v>
      </c>
      <c r="D345" s="77">
        <v>50.94</v>
      </c>
      <c r="E345" s="77">
        <v>45.31</v>
      </c>
      <c r="F345" s="84">
        <v>48.2</v>
      </c>
      <c r="G345" s="85">
        <v>46.93</v>
      </c>
      <c r="H345" s="77">
        <v>49.99</v>
      </c>
      <c r="I345" s="77">
        <v>51.75</v>
      </c>
      <c r="J345" s="77">
        <v>47.21</v>
      </c>
      <c r="K345" s="84">
        <v>49.5</v>
      </c>
      <c r="L345" s="85">
        <v>47.38</v>
      </c>
      <c r="M345" s="77">
        <v>50.87</v>
      </c>
      <c r="N345" s="77">
        <v>52.84</v>
      </c>
      <c r="O345" s="77">
        <v>47.65</v>
      </c>
      <c r="P345" s="84">
        <v>50.32</v>
      </c>
      <c r="Q345" s="85">
        <v>48.44</v>
      </c>
      <c r="R345" s="77">
        <v>57.55</v>
      </c>
      <c r="S345" s="77">
        <v>62.16</v>
      </c>
      <c r="T345" s="77">
        <v>48.45</v>
      </c>
      <c r="U345" s="84">
        <v>56.28</v>
      </c>
      <c r="V345" s="85">
        <v>49.24</v>
      </c>
      <c r="W345" s="77">
        <v>58.26</v>
      </c>
      <c r="X345" s="77">
        <v>62.8</v>
      </c>
      <c r="Y345" s="77">
        <v>49.24</v>
      </c>
      <c r="Z345" s="84">
        <v>56.99</v>
      </c>
      <c r="AA345" s="85">
        <v>47.69</v>
      </c>
      <c r="AB345" s="77">
        <v>58</v>
      </c>
      <c r="AC345" s="77">
        <v>63.2</v>
      </c>
      <c r="AD345" s="77">
        <v>47.7</v>
      </c>
      <c r="AE345" s="118">
        <v>56.55</v>
      </c>
    </row>
    <row r="346" spans="1:31" x14ac:dyDescent="0.2">
      <c r="A346" s="82">
        <f t="shared" si="5"/>
        <v>54605</v>
      </c>
      <c r="B346" s="83">
        <v>47.08</v>
      </c>
      <c r="C346" s="77">
        <v>56.86</v>
      </c>
      <c r="D346" s="77">
        <v>62.03</v>
      </c>
      <c r="E346" s="77">
        <v>50.08</v>
      </c>
      <c r="F346" s="84">
        <v>55.76</v>
      </c>
      <c r="G346" s="85">
        <v>52.56</v>
      </c>
      <c r="H346" s="77">
        <v>60.76</v>
      </c>
      <c r="I346" s="77">
        <v>65.260000000000005</v>
      </c>
      <c r="J346" s="77">
        <v>53.07</v>
      </c>
      <c r="K346" s="84">
        <v>59.59</v>
      </c>
      <c r="L346" s="85">
        <v>52.83</v>
      </c>
      <c r="M346" s="77">
        <v>61.33</v>
      </c>
      <c r="N346" s="77">
        <v>65.92</v>
      </c>
      <c r="O346" s="77">
        <v>53.25</v>
      </c>
      <c r="P346" s="84">
        <v>60.13</v>
      </c>
      <c r="Q346" s="85">
        <v>50.45</v>
      </c>
      <c r="R346" s="77">
        <v>61.67</v>
      </c>
      <c r="S346" s="77">
        <v>67.489999999999995</v>
      </c>
      <c r="T346" s="77">
        <v>50.63</v>
      </c>
      <c r="U346" s="84">
        <v>60.16</v>
      </c>
      <c r="V346" s="85">
        <v>50.82</v>
      </c>
      <c r="W346" s="77">
        <v>61.86</v>
      </c>
      <c r="X346" s="77">
        <v>67.63</v>
      </c>
      <c r="Y346" s="77">
        <v>51.06</v>
      </c>
      <c r="Z346" s="84">
        <v>60.37</v>
      </c>
      <c r="AA346" s="85">
        <v>49.62</v>
      </c>
      <c r="AB346" s="77">
        <v>62.22</v>
      </c>
      <c r="AC346" s="77">
        <v>68.8</v>
      </c>
      <c r="AD346" s="77">
        <v>49.92</v>
      </c>
      <c r="AE346" s="118">
        <v>60.5</v>
      </c>
    </row>
    <row r="347" spans="1:31" x14ac:dyDescent="0.2">
      <c r="A347" s="82">
        <f t="shared" si="5"/>
        <v>54636</v>
      </c>
      <c r="B347" s="83">
        <v>45.72</v>
      </c>
      <c r="C347" s="77">
        <v>51.97</v>
      </c>
      <c r="D347" s="77">
        <v>55.27</v>
      </c>
      <c r="E347" s="77">
        <v>47.05</v>
      </c>
      <c r="F347" s="84">
        <v>51.08</v>
      </c>
      <c r="G347" s="85">
        <v>50.05</v>
      </c>
      <c r="H347" s="77">
        <v>56.04</v>
      </c>
      <c r="I347" s="77">
        <v>59.42</v>
      </c>
      <c r="J347" s="77">
        <v>50.67</v>
      </c>
      <c r="K347" s="84">
        <v>55.03</v>
      </c>
      <c r="L347" s="85">
        <v>49.98</v>
      </c>
      <c r="M347" s="77">
        <v>56.38</v>
      </c>
      <c r="N347" s="77">
        <v>59.86</v>
      </c>
      <c r="O347" s="77">
        <v>50.46</v>
      </c>
      <c r="P347" s="84">
        <v>55.32</v>
      </c>
      <c r="Q347" s="85">
        <v>50.8</v>
      </c>
      <c r="R347" s="77">
        <v>61.06</v>
      </c>
      <c r="S347" s="77">
        <v>66.430000000000007</v>
      </c>
      <c r="T347" s="77">
        <v>51.15</v>
      </c>
      <c r="U347" s="84">
        <v>59.47</v>
      </c>
      <c r="V347" s="85">
        <v>51.46</v>
      </c>
      <c r="W347" s="77">
        <v>61.56</v>
      </c>
      <c r="X347" s="77">
        <v>66.8</v>
      </c>
      <c r="Y347" s="77">
        <v>51.78</v>
      </c>
      <c r="Z347" s="84">
        <v>59.99</v>
      </c>
      <c r="AA347" s="85">
        <v>50.1</v>
      </c>
      <c r="AB347" s="77">
        <v>61.58</v>
      </c>
      <c r="AC347" s="77">
        <v>67.55</v>
      </c>
      <c r="AD347" s="77">
        <v>50.44</v>
      </c>
      <c r="AE347" s="118">
        <v>59.81</v>
      </c>
    </row>
    <row r="348" spans="1:31" x14ac:dyDescent="0.2">
      <c r="A348" s="82">
        <f t="shared" si="5"/>
        <v>54667</v>
      </c>
      <c r="B348" s="83">
        <v>43.45</v>
      </c>
      <c r="C348" s="77">
        <v>45.7</v>
      </c>
      <c r="D348" s="77">
        <v>46.94</v>
      </c>
      <c r="E348" s="77">
        <v>43.73</v>
      </c>
      <c r="F348" s="84">
        <v>45.39</v>
      </c>
      <c r="G348" s="85">
        <v>47.63</v>
      </c>
      <c r="H348" s="77">
        <v>49.91</v>
      </c>
      <c r="I348" s="77">
        <v>51.12</v>
      </c>
      <c r="J348" s="77">
        <v>47.7</v>
      </c>
      <c r="K348" s="84">
        <v>49.58</v>
      </c>
      <c r="L348" s="85">
        <v>47.73</v>
      </c>
      <c r="M348" s="77">
        <v>50.19</v>
      </c>
      <c r="N348" s="77">
        <v>51.46</v>
      </c>
      <c r="O348" s="77">
        <v>47.77</v>
      </c>
      <c r="P348" s="84">
        <v>49.84</v>
      </c>
      <c r="Q348" s="85">
        <v>47.72</v>
      </c>
      <c r="R348" s="77">
        <v>50.7</v>
      </c>
      <c r="S348" s="77">
        <v>52.38</v>
      </c>
      <c r="T348" s="77">
        <v>47.92</v>
      </c>
      <c r="U348" s="84">
        <v>50.26</v>
      </c>
      <c r="V348" s="85">
        <v>49.25</v>
      </c>
      <c r="W348" s="77">
        <v>52.15</v>
      </c>
      <c r="X348" s="77">
        <v>53.78</v>
      </c>
      <c r="Y348" s="77">
        <v>49.43</v>
      </c>
      <c r="Z348" s="84">
        <v>51.72</v>
      </c>
      <c r="AA348" s="85">
        <v>49.26</v>
      </c>
      <c r="AB348" s="77">
        <v>52.28</v>
      </c>
      <c r="AC348" s="77">
        <v>53.97</v>
      </c>
      <c r="AD348" s="77">
        <v>49.45</v>
      </c>
      <c r="AE348" s="118">
        <v>51.83</v>
      </c>
    </row>
    <row r="349" spans="1:31" x14ac:dyDescent="0.2">
      <c r="A349" s="82">
        <f t="shared" si="5"/>
        <v>54697</v>
      </c>
      <c r="B349" s="83">
        <v>44.15</v>
      </c>
      <c r="C349" s="77">
        <v>44.36</v>
      </c>
      <c r="D349" s="77">
        <v>44.62</v>
      </c>
      <c r="E349" s="77">
        <v>44.34</v>
      </c>
      <c r="F349" s="84">
        <v>44.34</v>
      </c>
      <c r="G349" s="85">
        <v>45.04</v>
      </c>
      <c r="H349" s="77">
        <v>44.98</v>
      </c>
      <c r="I349" s="77">
        <v>45.07</v>
      </c>
      <c r="J349" s="77">
        <v>45.19</v>
      </c>
      <c r="K349" s="84">
        <v>44.98</v>
      </c>
      <c r="L349" s="85">
        <v>45.49</v>
      </c>
      <c r="M349" s="77">
        <v>45.41</v>
      </c>
      <c r="N349" s="77">
        <v>45.49</v>
      </c>
      <c r="O349" s="77">
        <v>45.64</v>
      </c>
      <c r="P349" s="84">
        <v>45.41</v>
      </c>
      <c r="Q349" s="85">
        <v>46.36</v>
      </c>
      <c r="R349" s="77">
        <v>47.01</v>
      </c>
      <c r="S349" s="77">
        <v>47.57</v>
      </c>
      <c r="T349" s="77">
        <v>46.62</v>
      </c>
      <c r="U349" s="84">
        <v>46.95</v>
      </c>
      <c r="V349" s="85">
        <v>46.67</v>
      </c>
      <c r="W349" s="77">
        <v>47.43</v>
      </c>
      <c r="X349" s="77">
        <v>48.09</v>
      </c>
      <c r="Y349" s="77">
        <v>46.97</v>
      </c>
      <c r="Z349" s="84">
        <v>47.35</v>
      </c>
      <c r="AA349" s="85">
        <v>45.13</v>
      </c>
      <c r="AB349" s="77">
        <v>45.88</v>
      </c>
      <c r="AC349" s="77">
        <v>46.54</v>
      </c>
      <c r="AD349" s="77">
        <v>45.44</v>
      </c>
      <c r="AE349" s="118">
        <v>45.81</v>
      </c>
    </row>
    <row r="350" spans="1:31" x14ac:dyDescent="0.2">
      <c r="A350" s="82">
        <f t="shared" si="5"/>
        <v>54728</v>
      </c>
      <c r="B350" s="83">
        <v>48.21</v>
      </c>
      <c r="C350" s="77">
        <v>48.57</v>
      </c>
      <c r="D350" s="77">
        <v>48.88</v>
      </c>
      <c r="E350" s="77">
        <v>48.32</v>
      </c>
      <c r="F350" s="84">
        <v>48.49</v>
      </c>
      <c r="G350" s="85">
        <v>47.63</v>
      </c>
      <c r="H350" s="77">
        <v>47.68</v>
      </c>
      <c r="I350" s="77">
        <v>47.84</v>
      </c>
      <c r="J350" s="77">
        <v>47.8</v>
      </c>
      <c r="K350" s="84">
        <v>47.65</v>
      </c>
      <c r="L350" s="85">
        <v>48.11</v>
      </c>
      <c r="M350" s="77">
        <v>48.16</v>
      </c>
      <c r="N350" s="77">
        <v>48.32</v>
      </c>
      <c r="O350" s="77">
        <v>48.28</v>
      </c>
      <c r="P350" s="84">
        <v>48.13</v>
      </c>
      <c r="Q350" s="85">
        <v>48.59</v>
      </c>
      <c r="R350" s="77">
        <v>49.15</v>
      </c>
      <c r="S350" s="77">
        <v>49.53</v>
      </c>
      <c r="T350" s="77">
        <v>48.72</v>
      </c>
      <c r="U350" s="84">
        <v>49.03</v>
      </c>
      <c r="V350" s="85">
        <v>49.81</v>
      </c>
      <c r="W350" s="77">
        <v>50.36</v>
      </c>
      <c r="X350" s="77">
        <v>50.67</v>
      </c>
      <c r="Y350" s="77">
        <v>49.88</v>
      </c>
      <c r="Z350" s="84">
        <v>50.24</v>
      </c>
      <c r="AA350" s="85">
        <v>48.33</v>
      </c>
      <c r="AB350" s="77">
        <v>49.34</v>
      </c>
      <c r="AC350" s="77">
        <v>49.9</v>
      </c>
      <c r="AD350" s="77">
        <v>48.43</v>
      </c>
      <c r="AE350" s="118">
        <v>49.15</v>
      </c>
    </row>
    <row r="351" spans="1:31" x14ac:dyDescent="0.2">
      <c r="A351" s="82">
        <f t="shared" si="5"/>
        <v>54758</v>
      </c>
      <c r="B351" s="83">
        <v>51.31</v>
      </c>
      <c r="C351" s="77">
        <v>52.24</v>
      </c>
      <c r="D351" s="77">
        <v>52.85</v>
      </c>
      <c r="E351" s="77">
        <v>51.51</v>
      </c>
      <c r="F351" s="84">
        <v>52.08</v>
      </c>
      <c r="G351" s="85">
        <v>49.83</v>
      </c>
      <c r="H351" s="77">
        <v>50.46</v>
      </c>
      <c r="I351" s="77">
        <v>51.02</v>
      </c>
      <c r="J351" s="77">
        <v>50.03</v>
      </c>
      <c r="K351" s="84">
        <v>50.38</v>
      </c>
      <c r="L351" s="85">
        <v>50.31</v>
      </c>
      <c r="M351" s="77">
        <v>50.94</v>
      </c>
      <c r="N351" s="77">
        <v>51.49</v>
      </c>
      <c r="O351" s="77">
        <v>50.51</v>
      </c>
      <c r="P351" s="84">
        <v>50.85</v>
      </c>
      <c r="Q351" s="85">
        <v>51.43</v>
      </c>
      <c r="R351" s="77">
        <v>51.63</v>
      </c>
      <c r="S351" s="77">
        <v>51.88</v>
      </c>
      <c r="T351" s="77">
        <v>51.49</v>
      </c>
      <c r="U351" s="84">
        <v>51.64</v>
      </c>
      <c r="V351" s="85">
        <v>52.31</v>
      </c>
      <c r="W351" s="77">
        <v>52.47</v>
      </c>
      <c r="X351" s="77">
        <v>52.66</v>
      </c>
      <c r="Y351" s="77">
        <v>52.29</v>
      </c>
      <c r="Z351" s="84">
        <v>52.52</v>
      </c>
      <c r="AA351" s="85">
        <v>52.05</v>
      </c>
      <c r="AB351" s="77">
        <v>52.21</v>
      </c>
      <c r="AC351" s="77">
        <v>52.5</v>
      </c>
      <c r="AD351" s="77">
        <v>52.08</v>
      </c>
      <c r="AE351" s="118">
        <v>52.29</v>
      </c>
    </row>
    <row r="352" spans="1:31" x14ac:dyDescent="0.2">
      <c r="A352" s="86">
        <f t="shared" si="5"/>
        <v>54789</v>
      </c>
      <c r="B352" s="67">
        <v>56.3</v>
      </c>
      <c r="C352" s="68">
        <v>57.94</v>
      </c>
      <c r="D352" s="68">
        <v>59.21</v>
      </c>
      <c r="E352" s="68">
        <v>56.78</v>
      </c>
      <c r="F352" s="87">
        <v>57.69</v>
      </c>
      <c r="G352" s="88">
        <v>53.03</v>
      </c>
      <c r="H352" s="68">
        <v>53.88</v>
      </c>
      <c r="I352" s="68">
        <v>54.61</v>
      </c>
      <c r="J352" s="68">
        <v>53.52</v>
      </c>
      <c r="K352" s="87">
        <v>53.71</v>
      </c>
      <c r="L352" s="88">
        <v>53.57</v>
      </c>
      <c r="M352" s="68">
        <v>54.41</v>
      </c>
      <c r="N352" s="68">
        <v>55.15</v>
      </c>
      <c r="O352" s="68">
        <v>54.06</v>
      </c>
      <c r="P352" s="87">
        <v>54.25</v>
      </c>
      <c r="Q352" s="88">
        <v>54.19</v>
      </c>
      <c r="R352" s="68">
        <v>54.49</v>
      </c>
      <c r="S352" s="68">
        <v>54.71</v>
      </c>
      <c r="T352" s="68">
        <v>54.36</v>
      </c>
      <c r="U352" s="87">
        <v>54.41</v>
      </c>
      <c r="V352" s="88">
        <v>54.19</v>
      </c>
      <c r="W352" s="68">
        <v>54.63</v>
      </c>
      <c r="X352" s="68">
        <v>54.92</v>
      </c>
      <c r="Y352" s="68">
        <v>54.36</v>
      </c>
      <c r="Z352" s="87">
        <v>54.53</v>
      </c>
      <c r="AA352" s="88">
        <v>52.57</v>
      </c>
      <c r="AB352" s="68">
        <v>53.41</v>
      </c>
      <c r="AC352" s="68">
        <v>53.91</v>
      </c>
      <c r="AD352" s="68">
        <v>52.76</v>
      </c>
      <c r="AE352" s="75">
        <v>53.25</v>
      </c>
    </row>
    <row r="353" spans="1:31" x14ac:dyDescent="0.2">
      <c r="A353" s="86">
        <f t="shared" si="5"/>
        <v>54820</v>
      </c>
      <c r="B353" s="67">
        <v>53.42</v>
      </c>
      <c r="C353" s="68">
        <v>54.18</v>
      </c>
      <c r="D353" s="68">
        <v>54.66</v>
      </c>
      <c r="E353" s="68">
        <v>53.21</v>
      </c>
      <c r="F353" s="87">
        <v>54.07</v>
      </c>
      <c r="G353" s="88">
        <v>50.57</v>
      </c>
      <c r="H353" s="68">
        <v>50.68</v>
      </c>
      <c r="I353" s="68">
        <v>50.89</v>
      </c>
      <c r="J353" s="68">
        <v>50.74</v>
      </c>
      <c r="K353" s="87">
        <v>50.65</v>
      </c>
      <c r="L353" s="88">
        <v>51.08</v>
      </c>
      <c r="M353" s="68">
        <v>51.19</v>
      </c>
      <c r="N353" s="68">
        <v>51.4</v>
      </c>
      <c r="O353" s="68">
        <v>51.26</v>
      </c>
      <c r="P353" s="87">
        <v>51.16</v>
      </c>
      <c r="Q353" s="88">
        <v>52.34</v>
      </c>
      <c r="R353" s="68">
        <v>52.18</v>
      </c>
      <c r="S353" s="68">
        <v>52.59</v>
      </c>
      <c r="T353" s="68">
        <v>52.91</v>
      </c>
      <c r="U353" s="87">
        <v>52.15</v>
      </c>
      <c r="V353" s="88">
        <v>52.34</v>
      </c>
      <c r="W353" s="68">
        <v>52.18</v>
      </c>
      <c r="X353" s="68">
        <v>52.58</v>
      </c>
      <c r="Y353" s="68">
        <v>52.91</v>
      </c>
      <c r="Z353" s="87">
        <v>52.15</v>
      </c>
      <c r="AA353" s="88">
        <v>50.72</v>
      </c>
      <c r="AB353" s="68">
        <v>50.57</v>
      </c>
      <c r="AC353" s="68">
        <v>50.97</v>
      </c>
      <c r="AD353" s="68">
        <v>51.29</v>
      </c>
      <c r="AE353" s="75">
        <v>50.54</v>
      </c>
    </row>
    <row r="354" spans="1:31" x14ac:dyDescent="0.2">
      <c r="A354" s="86">
        <f t="shared" si="5"/>
        <v>54848</v>
      </c>
      <c r="B354" s="67">
        <v>50.59</v>
      </c>
      <c r="C354" s="68">
        <v>50.56</v>
      </c>
      <c r="D354" s="68">
        <v>50.68</v>
      </c>
      <c r="E354" s="68">
        <v>50.65</v>
      </c>
      <c r="F354" s="87">
        <v>50.56</v>
      </c>
      <c r="G354" s="88">
        <v>48.18</v>
      </c>
      <c r="H354" s="68">
        <v>46.99</v>
      </c>
      <c r="I354" s="68">
        <v>46.47</v>
      </c>
      <c r="J354" s="68">
        <v>48.26</v>
      </c>
      <c r="K354" s="87">
        <v>47.16</v>
      </c>
      <c r="L354" s="88">
        <v>48.67</v>
      </c>
      <c r="M354" s="68">
        <v>47.47</v>
      </c>
      <c r="N354" s="68">
        <v>46.94</v>
      </c>
      <c r="O354" s="68">
        <v>48.75</v>
      </c>
      <c r="P354" s="87">
        <v>47.63</v>
      </c>
      <c r="Q354" s="88">
        <v>50.19</v>
      </c>
      <c r="R354" s="68">
        <v>50.47</v>
      </c>
      <c r="S354" s="68">
        <v>50.82</v>
      </c>
      <c r="T354" s="68">
        <v>50.35</v>
      </c>
      <c r="U354" s="87">
        <v>50.45</v>
      </c>
      <c r="V354" s="88">
        <v>50.19</v>
      </c>
      <c r="W354" s="68">
        <v>50.52</v>
      </c>
      <c r="X354" s="68">
        <v>50.89</v>
      </c>
      <c r="Y354" s="68">
        <v>50.35</v>
      </c>
      <c r="Z354" s="87">
        <v>50.48</v>
      </c>
      <c r="AA354" s="88">
        <v>48.6</v>
      </c>
      <c r="AB354" s="68">
        <v>48.92</v>
      </c>
      <c r="AC354" s="68">
        <v>49.29</v>
      </c>
      <c r="AD354" s="68">
        <v>48.75</v>
      </c>
      <c r="AE354" s="75">
        <v>48.89</v>
      </c>
    </row>
    <row r="355" spans="1:31" x14ac:dyDescent="0.2">
      <c r="A355" s="86">
        <f t="shared" si="5"/>
        <v>54879</v>
      </c>
      <c r="B355" s="67">
        <v>46.81</v>
      </c>
      <c r="C355" s="68">
        <v>46.95</v>
      </c>
      <c r="D355" s="68">
        <v>47.12</v>
      </c>
      <c r="E355" s="68">
        <v>46.89</v>
      </c>
      <c r="F355" s="87">
        <v>46.93</v>
      </c>
      <c r="G355" s="88">
        <v>46.2</v>
      </c>
      <c r="H355" s="68">
        <v>45.15</v>
      </c>
      <c r="I355" s="68">
        <v>44.7</v>
      </c>
      <c r="J355" s="68">
        <v>46.27</v>
      </c>
      <c r="K355" s="87">
        <v>45.29</v>
      </c>
      <c r="L355" s="88">
        <v>46.65</v>
      </c>
      <c r="M355" s="68">
        <v>45.61</v>
      </c>
      <c r="N355" s="68">
        <v>45.15</v>
      </c>
      <c r="O355" s="68">
        <v>46.72</v>
      </c>
      <c r="P355" s="87">
        <v>45.75</v>
      </c>
      <c r="Q355" s="88">
        <v>47.91</v>
      </c>
      <c r="R355" s="68">
        <v>48.37</v>
      </c>
      <c r="S355" s="68">
        <v>48.72</v>
      </c>
      <c r="T355" s="68">
        <v>48.03</v>
      </c>
      <c r="U355" s="87">
        <v>48.32</v>
      </c>
      <c r="V355" s="88">
        <v>47.92</v>
      </c>
      <c r="W355" s="68">
        <v>48.37</v>
      </c>
      <c r="X355" s="68">
        <v>48.73</v>
      </c>
      <c r="Y355" s="68">
        <v>48.03</v>
      </c>
      <c r="Z355" s="87">
        <v>48.33</v>
      </c>
      <c r="AA355" s="88">
        <v>46.34</v>
      </c>
      <c r="AB355" s="68">
        <v>46.79</v>
      </c>
      <c r="AC355" s="68">
        <v>47.14</v>
      </c>
      <c r="AD355" s="68">
        <v>46.45</v>
      </c>
      <c r="AE355" s="75">
        <v>46.74</v>
      </c>
    </row>
    <row r="356" spans="1:31" x14ac:dyDescent="0.2">
      <c r="A356" s="86">
        <f t="shared" si="5"/>
        <v>54909</v>
      </c>
      <c r="B356" s="67">
        <v>45.61</v>
      </c>
      <c r="C356" s="68">
        <v>46.63</v>
      </c>
      <c r="D356" s="68">
        <v>47.24</v>
      </c>
      <c r="E356" s="68">
        <v>45.85</v>
      </c>
      <c r="F356" s="87">
        <v>46.49</v>
      </c>
      <c r="G356" s="88">
        <v>45.93</v>
      </c>
      <c r="H356" s="68">
        <v>46.65</v>
      </c>
      <c r="I356" s="68">
        <v>47.13</v>
      </c>
      <c r="J356" s="68">
        <v>46.1</v>
      </c>
      <c r="K356" s="87">
        <v>46.52</v>
      </c>
      <c r="L356" s="88">
        <v>46.36</v>
      </c>
      <c r="M356" s="68">
        <v>47.07</v>
      </c>
      <c r="N356" s="68">
        <v>47.56</v>
      </c>
      <c r="O356" s="68">
        <v>46.54</v>
      </c>
      <c r="P356" s="87">
        <v>46.94</v>
      </c>
      <c r="Q356" s="88">
        <v>48.99</v>
      </c>
      <c r="R356" s="68">
        <v>50.73</v>
      </c>
      <c r="S356" s="68">
        <v>51.72</v>
      </c>
      <c r="T356" s="68">
        <v>49.13</v>
      </c>
      <c r="U356" s="87">
        <v>50.46</v>
      </c>
      <c r="V356" s="88">
        <v>49.43</v>
      </c>
      <c r="W356" s="68">
        <v>51.14</v>
      </c>
      <c r="X356" s="68">
        <v>52.05</v>
      </c>
      <c r="Y356" s="68">
        <v>49.48</v>
      </c>
      <c r="Z356" s="87">
        <v>50.89</v>
      </c>
      <c r="AA356" s="88">
        <v>48.17</v>
      </c>
      <c r="AB356" s="68">
        <v>50.48</v>
      </c>
      <c r="AC356" s="68">
        <v>51.8</v>
      </c>
      <c r="AD356" s="68">
        <v>48.32</v>
      </c>
      <c r="AE356" s="75">
        <v>50.15</v>
      </c>
    </row>
    <row r="357" spans="1:31" x14ac:dyDescent="0.2">
      <c r="A357" s="86">
        <f t="shared" si="5"/>
        <v>54940</v>
      </c>
      <c r="B357" s="67">
        <v>46.12</v>
      </c>
      <c r="C357" s="68">
        <v>50.12</v>
      </c>
      <c r="D357" s="68">
        <v>52.33</v>
      </c>
      <c r="E357" s="68">
        <v>46.85</v>
      </c>
      <c r="F357" s="87">
        <v>49.61</v>
      </c>
      <c r="G357" s="88">
        <v>47.91</v>
      </c>
      <c r="H357" s="68">
        <v>50.94</v>
      </c>
      <c r="I357" s="68">
        <v>52.73</v>
      </c>
      <c r="J357" s="68">
        <v>48.24</v>
      </c>
      <c r="K357" s="87">
        <v>50.45</v>
      </c>
      <c r="L357" s="88">
        <v>48.39</v>
      </c>
      <c r="M357" s="68">
        <v>51.46</v>
      </c>
      <c r="N357" s="68">
        <v>53.28</v>
      </c>
      <c r="O357" s="68">
        <v>48.72</v>
      </c>
      <c r="P357" s="87">
        <v>50.97</v>
      </c>
      <c r="Q357" s="88">
        <v>51.06</v>
      </c>
      <c r="R357" s="68">
        <v>60.54</v>
      </c>
      <c r="S357" s="68">
        <v>65.42</v>
      </c>
      <c r="T357" s="68">
        <v>51.11</v>
      </c>
      <c r="U357" s="87">
        <v>59.23</v>
      </c>
      <c r="V357" s="88">
        <v>51.2</v>
      </c>
      <c r="W357" s="68">
        <v>60.79</v>
      </c>
      <c r="X357" s="68">
        <v>65.680000000000007</v>
      </c>
      <c r="Y357" s="68">
        <v>51.23</v>
      </c>
      <c r="Z357" s="87">
        <v>59.46</v>
      </c>
      <c r="AA357" s="88">
        <v>49.76</v>
      </c>
      <c r="AB357" s="68">
        <v>60.87</v>
      </c>
      <c r="AC357" s="68">
        <v>66.599999999999994</v>
      </c>
      <c r="AD357" s="68">
        <v>49.85</v>
      </c>
      <c r="AE357" s="75">
        <v>59.33</v>
      </c>
    </row>
    <row r="358" spans="1:31" x14ac:dyDescent="0.2">
      <c r="A358" s="86">
        <f t="shared" si="5"/>
        <v>54970</v>
      </c>
      <c r="B358" s="67">
        <v>48.43</v>
      </c>
      <c r="C358" s="68">
        <v>58.33</v>
      </c>
      <c r="D358" s="68">
        <v>63.54</v>
      </c>
      <c r="E358" s="68">
        <v>51.39</v>
      </c>
      <c r="F358" s="87">
        <v>57.29</v>
      </c>
      <c r="G358" s="88">
        <v>53.51</v>
      </c>
      <c r="H358" s="68">
        <v>62.21</v>
      </c>
      <c r="I358" s="68">
        <v>66.989999999999995</v>
      </c>
      <c r="J358" s="68">
        <v>54.17</v>
      </c>
      <c r="K358" s="87">
        <v>61.06</v>
      </c>
      <c r="L358" s="88">
        <v>53.81</v>
      </c>
      <c r="M358" s="68">
        <v>62.73</v>
      </c>
      <c r="N358" s="68">
        <v>67.569999999999993</v>
      </c>
      <c r="O358" s="68">
        <v>54.4</v>
      </c>
      <c r="P358" s="87">
        <v>61.56</v>
      </c>
      <c r="Q358" s="88">
        <v>53.47</v>
      </c>
      <c r="R358" s="68">
        <v>68.25</v>
      </c>
      <c r="S358" s="68">
        <v>76.040000000000006</v>
      </c>
      <c r="T358" s="68">
        <v>53.88</v>
      </c>
      <c r="U358" s="87">
        <v>66.45</v>
      </c>
      <c r="V358" s="88">
        <v>53.47</v>
      </c>
      <c r="W358" s="68">
        <v>68.31</v>
      </c>
      <c r="X358" s="68">
        <v>76.13</v>
      </c>
      <c r="Y358" s="68">
        <v>53.88</v>
      </c>
      <c r="Z358" s="87">
        <v>66.5</v>
      </c>
      <c r="AA358" s="88">
        <v>52.54</v>
      </c>
      <c r="AB358" s="68">
        <v>68.86</v>
      </c>
      <c r="AC358" s="68">
        <v>77.489999999999995</v>
      </c>
      <c r="AD358" s="68">
        <v>53.06</v>
      </c>
      <c r="AE358" s="75">
        <v>66.849999999999994</v>
      </c>
    </row>
    <row r="359" spans="1:31" x14ac:dyDescent="0.2">
      <c r="A359" s="86">
        <f t="shared" si="5"/>
        <v>55001</v>
      </c>
      <c r="B359" s="67">
        <v>47.07</v>
      </c>
      <c r="C359" s="68">
        <v>52.61</v>
      </c>
      <c r="D359" s="68">
        <v>55.56</v>
      </c>
      <c r="E359" s="68">
        <v>48.03</v>
      </c>
      <c r="F359" s="87">
        <v>51.73</v>
      </c>
      <c r="G359" s="88">
        <v>50.69</v>
      </c>
      <c r="H359" s="68">
        <v>55.82</v>
      </c>
      <c r="I359" s="68">
        <v>58.79</v>
      </c>
      <c r="J359" s="68">
        <v>51.19</v>
      </c>
      <c r="K359" s="87">
        <v>54.88</v>
      </c>
      <c r="L359" s="88">
        <v>50.57</v>
      </c>
      <c r="M359" s="68">
        <v>56.11</v>
      </c>
      <c r="N359" s="68">
        <v>59.24</v>
      </c>
      <c r="O359" s="68">
        <v>51</v>
      </c>
      <c r="P359" s="87">
        <v>55.12</v>
      </c>
      <c r="Q359" s="88">
        <v>53.39</v>
      </c>
      <c r="R359" s="68">
        <v>63.73</v>
      </c>
      <c r="S359" s="68">
        <v>69.28</v>
      </c>
      <c r="T359" s="68">
        <v>53.8</v>
      </c>
      <c r="U359" s="87">
        <v>61.97</v>
      </c>
      <c r="V359" s="88">
        <v>53.66</v>
      </c>
      <c r="W359" s="68">
        <v>64.040000000000006</v>
      </c>
      <c r="X359" s="68">
        <v>69.59</v>
      </c>
      <c r="Y359" s="68">
        <v>54.08</v>
      </c>
      <c r="Z359" s="87">
        <v>62.26</v>
      </c>
      <c r="AA359" s="88">
        <v>52.32</v>
      </c>
      <c r="AB359" s="68">
        <v>64.17</v>
      </c>
      <c r="AC359" s="68">
        <v>70.489999999999995</v>
      </c>
      <c r="AD359" s="68">
        <v>52.75</v>
      </c>
      <c r="AE359" s="75">
        <v>62.16</v>
      </c>
    </row>
    <row r="360" spans="1:31" x14ac:dyDescent="0.2">
      <c r="A360" s="86">
        <f t="shared" si="5"/>
        <v>55032</v>
      </c>
      <c r="B360" s="67">
        <v>44.74</v>
      </c>
      <c r="C360" s="68">
        <v>46.9</v>
      </c>
      <c r="D360" s="68">
        <v>48.07</v>
      </c>
      <c r="E360" s="68">
        <v>44.95</v>
      </c>
      <c r="F360" s="87">
        <v>46.6</v>
      </c>
      <c r="G360" s="88">
        <v>48.34</v>
      </c>
      <c r="H360" s="68">
        <v>50.46</v>
      </c>
      <c r="I360" s="68">
        <v>51.63</v>
      </c>
      <c r="J360" s="68">
        <v>48.39</v>
      </c>
      <c r="K360" s="87">
        <v>50.17</v>
      </c>
      <c r="L360" s="88">
        <v>48.56</v>
      </c>
      <c r="M360" s="68">
        <v>50.79</v>
      </c>
      <c r="N360" s="68">
        <v>51.98</v>
      </c>
      <c r="O360" s="68">
        <v>48.59</v>
      </c>
      <c r="P360" s="87">
        <v>50.48</v>
      </c>
      <c r="Q360" s="88">
        <v>49.99</v>
      </c>
      <c r="R360" s="68">
        <v>54.35</v>
      </c>
      <c r="S360" s="68">
        <v>56.62</v>
      </c>
      <c r="T360" s="68">
        <v>50.06</v>
      </c>
      <c r="U360" s="87">
        <v>53.7</v>
      </c>
      <c r="V360" s="88">
        <v>50.88</v>
      </c>
      <c r="W360" s="68">
        <v>55.34</v>
      </c>
      <c r="X360" s="68">
        <v>57.65</v>
      </c>
      <c r="Y360" s="68">
        <v>50.91</v>
      </c>
      <c r="Z360" s="87">
        <v>54.69</v>
      </c>
      <c r="AA360" s="88">
        <v>51.6</v>
      </c>
      <c r="AB360" s="68">
        <v>56</v>
      </c>
      <c r="AC360" s="68">
        <v>58.3</v>
      </c>
      <c r="AD360" s="68">
        <v>51.66</v>
      </c>
      <c r="AE360" s="75">
        <v>55.35</v>
      </c>
    </row>
    <row r="361" spans="1:31" x14ac:dyDescent="0.2">
      <c r="A361" s="86">
        <f t="shared" si="5"/>
        <v>55062</v>
      </c>
      <c r="B361" s="67">
        <v>45.67</v>
      </c>
      <c r="C361" s="68">
        <v>45.88</v>
      </c>
      <c r="D361" s="68">
        <v>46.13</v>
      </c>
      <c r="E361" s="68">
        <v>45.87</v>
      </c>
      <c r="F361" s="87">
        <v>45.85</v>
      </c>
      <c r="G361" s="88">
        <v>46.5</v>
      </c>
      <c r="H361" s="68">
        <v>46.34</v>
      </c>
      <c r="I361" s="68">
        <v>46.35</v>
      </c>
      <c r="J361" s="68">
        <v>46.66</v>
      </c>
      <c r="K361" s="87">
        <v>46.34</v>
      </c>
      <c r="L361" s="88">
        <v>46.9</v>
      </c>
      <c r="M361" s="68">
        <v>46.77</v>
      </c>
      <c r="N361" s="68">
        <v>46.79</v>
      </c>
      <c r="O361" s="68">
        <v>47.05</v>
      </c>
      <c r="P361" s="87">
        <v>46.77</v>
      </c>
      <c r="Q361" s="88">
        <v>48.89</v>
      </c>
      <c r="R361" s="68">
        <v>49.41</v>
      </c>
      <c r="S361" s="68">
        <v>49.89</v>
      </c>
      <c r="T361" s="68">
        <v>49.22</v>
      </c>
      <c r="U361" s="87">
        <v>49.31</v>
      </c>
      <c r="V361" s="88">
        <v>48.97</v>
      </c>
      <c r="W361" s="68">
        <v>49.59</v>
      </c>
      <c r="X361" s="68">
        <v>50.14</v>
      </c>
      <c r="Y361" s="68">
        <v>49.31</v>
      </c>
      <c r="Z361" s="87">
        <v>49.48</v>
      </c>
      <c r="AA361" s="88">
        <v>47.38</v>
      </c>
      <c r="AB361" s="68">
        <v>48</v>
      </c>
      <c r="AC361" s="68">
        <v>48.54</v>
      </c>
      <c r="AD361" s="68">
        <v>47.72</v>
      </c>
      <c r="AE361" s="75">
        <v>47.89</v>
      </c>
    </row>
    <row r="362" spans="1:31" x14ac:dyDescent="0.2">
      <c r="A362" s="86">
        <f t="shared" si="5"/>
        <v>55093</v>
      </c>
      <c r="B362" s="67">
        <v>50.05</v>
      </c>
      <c r="C362" s="68">
        <v>50.36</v>
      </c>
      <c r="D362" s="68">
        <v>50.65</v>
      </c>
      <c r="E362" s="68">
        <v>50.15</v>
      </c>
      <c r="F362" s="87">
        <v>50.31</v>
      </c>
      <c r="G362" s="88">
        <v>48.89</v>
      </c>
      <c r="H362" s="68">
        <v>48.92</v>
      </c>
      <c r="I362" s="68">
        <v>49.05</v>
      </c>
      <c r="J362" s="68">
        <v>49.02</v>
      </c>
      <c r="K362" s="87">
        <v>48.9</v>
      </c>
      <c r="L362" s="88">
        <v>49.39</v>
      </c>
      <c r="M362" s="68">
        <v>49.41</v>
      </c>
      <c r="N362" s="68">
        <v>49.54</v>
      </c>
      <c r="O362" s="68">
        <v>49.52</v>
      </c>
      <c r="P362" s="87">
        <v>49.39</v>
      </c>
      <c r="Q362" s="88">
        <v>51.37</v>
      </c>
      <c r="R362" s="68">
        <v>51.79</v>
      </c>
      <c r="S362" s="68">
        <v>52.09</v>
      </c>
      <c r="T362" s="68">
        <v>51.49</v>
      </c>
      <c r="U362" s="87">
        <v>51.7</v>
      </c>
      <c r="V362" s="88">
        <v>52.05</v>
      </c>
      <c r="W362" s="68">
        <v>52.29</v>
      </c>
      <c r="X362" s="68">
        <v>52.46</v>
      </c>
      <c r="Y362" s="68">
        <v>52.1</v>
      </c>
      <c r="Z362" s="87">
        <v>52.25</v>
      </c>
      <c r="AA362" s="88">
        <v>50.65</v>
      </c>
      <c r="AB362" s="68">
        <v>51.47</v>
      </c>
      <c r="AC362" s="68">
        <v>51.94</v>
      </c>
      <c r="AD362" s="68">
        <v>50.74</v>
      </c>
      <c r="AE362" s="75">
        <v>51.33</v>
      </c>
    </row>
    <row r="363" spans="1:31" x14ac:dyDescent="0.2">
      <c r="A363" s="86">
        <f t="shared" si="5"/>
        <v>55123</v>
      </c>
      <c r="B363" s="67">
        <v>52.3</v>
      </c>
      <c r="C363" s="68">
        <v>53.01</v>
      </c>
      <c r="D363" s="68">
        <v>53.44</v>
      </c>
      <c r="E363" s="68">
        <v>52.43</v>
      </c>
      <c r="F363" s="87">
        <v>52.91</v>
      </c>
      <c r="G363" s="88">
        <v>50.67</v>
      </c>
      <c r="H363" s="68">
        <v>51.12</v>
      </c>
      <c r="I363" s="68">
        <v>51.52</v>
      </c>
      <c r="J363" s="68">
        <v>50.83</v>
      </c>
      <c r="K363" s="87">
        <v>51.06</v>
      </c>
      <c r="L363" s="88">
        <v>51.16</v>
      </c>
      <c r="M363" s="68">
        <v>51.63</v>
      </c>
      <c r="N363" s="68">
        <v>52.03</v>
      </c>
      <c r="O363" s="68">
        <v>51.32</v>
      </c>
      <c r="P363" s="87">
        <v>51.57</v>
      </c>
      <c r="Q363" s="88">
        <v>53.57</v>
      </c>
      <c r="R363" s="68">
        <v>54.03</v>
      </c>
      <c r="S363" s="68">
        <v>54.32</v>
      </c>
      <c r="T363" s="68">
        <v>53.59</v>
      </c>
      <c r="U363" s="87">
        <v>53.99</v>
      </c>
      <c r="V363" s="88">
        <v>53.86</v>
      </c>
      <c r="W363" s="68">
        <v>54.41</v>
      </c>
      <c r="X363" s="68">
        <v>54.74</v>
      </c>
      <c r="Y363" s="68">
        <v>53.82</v>
      </c>
      <c r="Z363" s="87">
        <v>54.39</v>
      </c>
      <c r="AA363" s="88">
        <v>54.33</v>
      </c>
      <c r="AB363" s="68">
        <v>54.62</v>
      </c>
      <c r="AC363" s="68">
        <v>54.9</v>
      </c>
      <c r="AD363" s="68">
        <v>54.4</v>
      </c>
      <c r="AE363" s="75">
        <v>54.62</v>
      </c>
    </row>
  </sheetData>
  <mergeCells count="6">
    <mergeCell ref="AA2:AE2"/>
    <mergeCell ref="B2:F2"/>
    <mergeCell ref="G2:K2"/>
    <mergeCell ref="L2:P2"/>
    <mergeCell ref="Q2:U2"/>
    <mergeCell ref="V2:Z2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/>
    </sheetView>
  </sheetViews>
  <sheetFormatPr defaultColWidth="9.140625" defaultRowHeight="12.75" x14ac:dyDescent="0.2"/>
  <cols>
    <col min="1" max="1" width="10" style="3" customWidth="1"/>
    <col min="2" max="2" width="11.28515625" style="3" bestFit="1" customWidth="1"/>
    <col min="3" max="3" width="9.140625" style="3"/>
    <col min="4" max="4" width="11.28515625" style="3" bestFit="1" customWidth="1"/>
    <col min="5" max="16384" width="9.140625" style="3"/>
  </cols>
  <sheetData>
    <row r="1" spans="1:5" x14ac:dyDescent="0.2">
      <c r="A1" s="78"/>
      <c r="B1" s="78"/>
      <c r="C1" s="78"/>
      <c r="D1" s="78"/>
    </row>
    <row r="2" spans="1:5" ht="13.5" thickBot="1" x14ac:dyDescent="0.25">
      <c r="A2" s="78"/>
      <c r="B2" s="78"/>
      <c r="C2" s="78"/>
      <c r="D2" s="78"/>
    </row>
    <row r="3" spans="1:5" ht="13.5" thickBot="1" x14ac:dyDescent="0.25">
      <c r="A3" s="78"/>
      <c r="B3" s="78"/>
      <c r="C3" s="91" t="s">
        <v>83</v>
      </c>
      <c r="D3" s="92"/>
    </row>
    <row r="4" spans="1:5" x14ac:dyDescent="0.2">
      <c r="A4" s="93"/>
      <c r="B4" s="94"/>
      <c r="C4" s="94"/>
      <c r="D4" s="94"/>
    </row>
    <row r="5" spans="1:5" x14ac:dyDescent="0.2">
      <c r="A5" s="94"/>
      <c r="B5" s="94"/>
      <c r="C5" s="94" t="s">
        <v>78</v>
      </c>
      <c r="D5" s="119" t="s">
        <v>95</v>
      </c>
    </row>
    <row r="6" spans="1:5" x14ac:dyDescent="0.2">
      <c r="A6" s="94" t="s">
        <v>40</v>
      </c>
      <c r="B6" s="119" t="s">
        <v>94</v>
      </c>
      <c r="C6" s="94" t="s">
        <v>79</v>
      </c>
      <c r="D6" s="94" t="s">
        <v>79</v>
      </c>
    </row>
    <row r="7" spans="1:5" x14ac:dyDescent="0.2">
      <c r="A7" s="95"/>
      <c r="B7" s="95" t="s">
        <v>82</v>
      </c>
      <c r="C7" s="95" t="s">
        <v>80</v>
      </c>
      <c r="D7" s="95" t="s">
        <v>81</v>
      </c>
    </row>
    <row r="8" spans="1:5" ht="15" x14ac:dyDescent="0.25">
      <c r="A8" s="99">
        <v>2016</v>
      </c>
      <c r="B8" s="100">
        <v>105.77020234912663</v>
      </c>
      <c r="C8" s="98">
        <v>1.0337633560896533E-2</v>
      </c>
      <c r="D8" s="101">
        <v>0.94192192267765207</v>
      </c>
      <c r="E8" s="96"/>
    </row>
    <row r="9" spans="1:5" ht="15" x14ac:dyDescent="0.25">
      <c r="A9" s="99">
        <v>2017</v>
      </c>
      <c r="B9" s="100">
        <v>107.79608320033894</v>
      </c>
      <c r="C9" s="98">
        <v>1.9153606651193429E-2</v>
      </c>
      <c r="D9" s="101">
        <v>0.95996312468075562</v>
      </c>
      <c r="E9" s="96"/>
    </row>
    <row r="10" spans="1:5" ht="15" x14ac:dyDescent="0.25">
      <c r="A10" s="99">
        <v>2018</v>
      </c>
      <c r="B10" s="100">
        <v>110.38198919827489</v>
      </c>
      <c r="C10" s="98">
        <v>2.3988867880570842E-2</v>
      </c>
      <c r="D10" s="101">
        <v>0.98299155324894227</v>
      </c>
      <c r="E10" s="96"/>
    </row>
    <row r="11" spans="1:5" ht="15" x14ac:dyDescent="0.25">
      <c r="A11" s="99">
        <v>2019</v>
      </c>
      <c r="B11" s="100">
        <v>112.2919</v>
      </c>
      <c r="C11" s="98">
        <v>1.7302739474049568E-2</v>
      </c>
      <c r="D11" s="101">
        <v>1</v>
      </c>
      <c r="E11" s="96"/>
    </row>
    <row r="12" spans="1:5" ht="15" x14ac:dyDescent="0.25">
      <c r="A12" s="99">
        <v>2020</v>
      </c>
      <c r="B12" s="100">
        <v>115.03110000000001</v>
      </c>
      <c r="C12" s="98">
        <v>2.4393567122829082E-2</v>
      </c>
      <c r="D12" s="101">
        <v>1.024393567122829</v>
      </c>
      <c r="E12" s="96"/>
    </row>
    <row r="13" spans="1:5" ht="15" x14ac:dyDescent="0.25">
      <c r="A13" s="99">
        <v>2021</v>
      </c>
      <c r="B13" s="100">
        <v>117.8629</v>
      </c>
      <c r="C13" s="98">
        <v>2.4617690346349697E-2</v>
      </c>
      <c r="D13" s="101">
        <v>1.0496117707510515</v>
      </c>
      <c r="E13" s="96"/>
    </row>
    <row r="14" spans="1:5" ht="15" x14ac:dyDescent="0.25">
      <c r="A14" s="99">
        <v>2022</v>
      </c>
      <c r="B14" s="100">
        <v>120.81779999999999</v>
      </c>
      <c r="C14" s="98">
        <v>2.5070654124410608E-2</v>
      </c>
      <c r="D14" s="101">
        <v>1.0759262244204613</v>
      </c>
      <c r="E14" s="96"/>
    </row>
    <row r="15" spans="1:5" ht="15" x14ac:dyDescent="0.25">
      <c r="A15" s="99">
        <v>2023</v>
      </c>
      <c r="B15" s="100">
        <v>123.7582</v>
      </c>
      <c r="C15" s="98">
        <v>2.4337473451759684E-2</v>
      </c>
      <c r="D15" s="101">
        <v>1.1021115503433463</v>
      </c>
      <c r="E15" s="96"/>
    </row>
    <row r="16" spans="1:5" ht="15" x14ac:dyDescent="0.25">
      <c r="A16" s="99">
        <v>2024</v>
      </c>
      <c r="B16" s="100">
        <v>126.58199999999999</v>
      </c>
      <c r="C16" s="98">
        <v>2.281707393934294E-2</v>
      </c>
      <c r="D16" s="101">
        <v>1.1272585110769342</v>
      </c>
      <c r="E16" s="96"/>
    </row>
    <row r="17" spans="1:5" ht="15" x14ac:dyDescent="0.25">
      <c r="A17" s="99">
        <v>2025</v>
      </c>
      <c r="B17" s="100">
        <v>129.4545</v>
      </c>
      <c r="C17" s="98">
        <v>2.2692799924159852E-2</v>
      </c>
      <c r="D17" s="101">
        <v>1.1528391629316095</v>
      </c>
      <c r="E17" s="96"/>
    </row>
    <row r="18" spans="1:5" ht="15" x14ac:dyDescent="0.25">
      <c r="A18" s="99">
        <v>2026</v>
      </c>
      <c r="B18" s="100">
        <v>132.48850000000002</v>
      </c>
      <c r="C18" s="98">
        <v>2.343680598202473E-2</v>
      </c>
      <c r="D18" s="101">
        <v>1.1798580307217175</v>
      </c>
      <c r="E18" s="96"/>
    </row>
    <row r="19" spans="1:5" ht="15" x14ac:dyDescent="0.25">
      <c r="A19" s="99">
        <v>2027</v>
      </c>
      <c r="B19" s="100">
        <v>135.65780000000001</v>
      </c>
      <c r="C19" s="98">
        <v>2.3921321473184407E-2</v>
      </c>
      <c r="D19" s="101">
        <v>1.2080817939673298</v>
      </c>
      <c r="E19" s="96"/>
    </row>
    <row r="20" spans="1:5" ht="15" x14ac:dyDescent="0.25">
      <c r="A20" s="99">
        <v>2028</v>
      </c>
      <c r="B20" s="100">
        <v>138.9143</v>
      </c>
      <c r="C20" s="98">
        <v>2.4005254397461762E-2</v>
      </c>
      <c r="D20" s="101">
        <v>1.2370821047644576</v>
      </c>
      <c r="E20" s="96"/>
    </row>
    <row r="21" spans="1:5" ht="15" x14ac:dyDescent="0.25">
      <c r="A21" s="99">
        <v>2029</v>
      </c>
      <c r="B21" s="100">
        <v>142.2296</v>
      </c>
      <c r="C21" s="98">
        <v>2.3865793514418657E-2</v>
      </c>
      <c r="D21" s="101">
        <v>1.2666060508371486</v>
      </c>
      <c r="E21" s="96"/>
    </row>
    <row r="22" spans="1:5" ht="15" x14ac:dyDescent="0.25">
      <c r="A22" s="99">
        <v>2030</v>
      </c>
      <c r="B22" s="100">
        <v>145.5461</v>
      </c>
      <c r="C22" s="98">
        <v>2.3317931007328929E-2</v>
      </c>
      <c r="D22" s="101">
        <v>1.2961406833440345</v>
      </c>
      <c r="E22" s="96"/>
    </row>
    <row r="23" spans="1:5" ht="15" x14ac:dyDescent="0.25">
      <c r="A23" s="99">
        <v>2031</v>
      </c>
      <c r="B23" s="100">
        <v>148.8372</v>
      </c>
      <c r="C23" s="98">
        <v>2.2612079609141023E-2</v>
      </c>
      <c r="D23" s="101">
        <v>1.3254491196604563</v>
      </c>
      <c r="E23" s="96"/>
    </row>
    <row r="24" spans="1:5" ht="15" x14ac:dyDescent="0.25">
      <c r="A24" s="99">
        <v>2032</v>
      </c>
      <c r="B24" s="100">
        <v>152.13760000000002</v>
      </c>
      <c r="C24" s="98">
        <v>2.2174563885910409E-2</v>
      </c>
      <c r="D24" s="101">
        <v>1.3548403758418908</v>
      </c>
      <c r="E24" s="96"/>
    </row>
    <row r="25" spans="1:5" ht="15" x14ac:dyDescent="0.25">
      <c r="A25" s="99">
        <v>2033</v>
      </c>
      <c r="B25" s="100">
        <v>155.50659999999999</v>
      </c>
      <c r="C25" s="98">
        <v>2.2144427150158612E-2</v>
      </c>
      <c r="D25" s="101">
        <v>1.3848425398448152</v>
      </c>
      <c r="E25" s="96"/>
    </row>
    <row r="26" spans="1:5" ht="15" x14ac:dyDescent="0.25">
      <c r="A26" s="99">
        <v>2034</v>
      </c>
      <c r="B26" s="100">
        <v>158.8853</v>
      </c>
      <c r="C26" s="98">
        <v>2.1727052099396484E-2</v>
      </c>
      <c r="D26" s="101">
        <v>1.414931085857484</v>
      </c>
      <c r="E26" s="96"/>
    </row>
    <row r="27" spans="1:5" ht="15" x14ac:dyDescent="0.25">
      <c r="A27" s="99">
        <v>2035</v>
      </c>
      <c r="B27" s="100">
        <v>162.34530000000001</v>
      </c>
      <c r="C27" s="98">
        <v>2.1776715655885143E-2</v>
      </c>
      <c r="D27" s="101">
        <v>1.4457436377868751</v>
      </c>
      <c r="E27" s="96"/>
    </row>
    <row r="28" spans="1:5" ht="15" x14ac:dyDescent="0.25">
      <c r="A28" s="99">
        <v>2036</v>
      </c>
      <c r="B28" s="100">
        <v>165.91759999999999</v>
      </c>
      <c r="C28" s="98">
        <v>2.2004332740153142E-2</v>
      </c>
      <c r="D28" s="101">
        <v>1.4775562618496971</v>
      </c>
      <c r="E28" s="96"/>
    </row>
    <row r="29" spans="1:5" ht="15" x14ac:dyDescent="0.25">
      <c r="A29" s="99">
        <v>2037</v>
      </c>
      <c r="B29" s="100">
        <v>169.6044</v>
      </c>
      <c r="C29" s="98">
        <v>2.2220668572833776E-2</v>
      </c>
      <c r="D29" s="101">
        <v>1.5103885498419745</v>
      </c>
      <c r="E29" s="96"/>
    </row>
    <row r="30" spans="1:5" ht="15" x14ac:dyDescent="0.25">
      <c r="A30" s="99">
        <v>2038</v>
      </c>
      <c r="B30" s="100">
        <v>173.4</v>
      </c>
      <c r="C30" s="98">
        <v>2.237913639032954E-2</v>
      </c>
      <c r="D30" s="101">
        <v>1.5441897412012799</v>
      </c>
    </row>
    <row r="31" spans="1:5" ht="15" x14ac:dyDescent="0.25">
      <c r="A31" s="99">
        <v>2039</v>
      </c>
      <c r="B31" s="100">
        <v>177.28100000000001</v>
      </c>
      <c r="C31" s="98">
        <v>2.2381776239907728E-2</v>
      </c>
      <c r="D31" s="101">
        <v>1.578751450460808</v>
      </c>
    </row>
    <row r="32" spans="1:5" ht="15" x14ac:dyDescent="0.25">
      <c r="A32" s="99">
        <v>2040</v>
      </c>
      <c r="B32" s="100">
        <v>181.24530000000001</v>
      </c>
      <c r="C32" s="98">
        <v>2.2361674403912481E-2</v>
      </c>
      <c r="D32" s="101">
        <v>1.6140549763607173</v>
      </c>
    </row>
    <row r="33" spans="1:4" ht="15" x14ac:dyDescent="0.25">
      <c r="A33" s="99">
        <v>2041</v>
      </c>
      <c r="B33" s="100">
        <v>185.3528</v>
      </c>
      <c r="C33" s="98">
        <v>2.2662656631647758E-2</v>
      </c>
      <c r="D33" s="101">
        <v>1.6506337500745825</v>
      </c>
    </row>
    <row r="34" spans="1:4" ht="15" x14ac:dyDescent="0.25">
      <c r="A34" s="99">
        <v>2042</v>
      </c>
      <c r="B34" s="100">
        <v>189.6063</v>
      </c>
      <c r="C34" s="98">
        <v>2.2948129189308188E-2</v>
      </c>
      <c r="D34" s="101">
        <v>1.6885127066155261</v>
      </c>
    </row>
    <row r="35" spans="1:4" ht="15" x14ac:dyDescent="0.25">
      <c r="A35" s="99">
        <v>2043</v>
      </c>
      <c r="B35" s="100">
        <v>193.96709999999999</v>
      </c>
      <c r="C35" s="98">
        <v>2.2999235784886805E-2</v>
      </c>
      <c r="D35" s="101">
        <v>1.7273472084807542</v>
      </c>
    </row>
    <row r="36" spans="1:4" ht="15" x14ac:dyDescent="0.25">
      <c r="A36" s="99">
        <v>2044</v>
      </c>
      <c r="B36" s="100">
        <v>198.48749999999998</v>
      </c>
      <c r="C36" s="98">
        <v>2.3304983164670685E-2</v>
      </c>
      <c r="D36" s="101">
        <v>1.7676030060939389</v>
      </c>
    </row>
    <row r="37" spans="1:4" ht="15" x14ac:dyDescent="0.25">
      <c r="A37" s="99">
        <v>2045</v>
      </c>
      <c r="B37" s="100">
        <v>203.17720000000003</v>
      </c>
      <c r="C37" s="98">
        <v>2.3627180552931771E-2</v>
      </c>
      <c r="D37" s="101">
        <v>1.8093664814648254</v>
      </c>
    </row>
    <row r="38" spans="1:4" ht="15" x14ac:dyDescent="0.25">
      <c r="A38" s="99">
        <v>2046</v>
      </c>
      <c r="B38" s="100">
        <v>208.00190000000001</v>
      </c>
      <c r="C38" s="98">
        <v>2.3746266805527282E-2</v>
      </c>
      <c r="D38" s="101">
        <v>1.8523321806826674</v>
      </c>
    </row>
    <row r="39" spans="1:4" ht="15" x14ac:dyDescent="0.25">
      <c r="A39" s="99">
        <v>2047</v>
      </c>
      <c r="B39" s="100">
        <v>213.03299999999999</v>
      </c>
      <c r="C39" s="98">
        <v>2.4187759823347674E-2</v>
      </c>
      <c r="D39" s="101">
        <v>1.8971359465820776</v>
      </c>
    </row>
    <row r="40" spans="1:4" ht="15" x14ac:dyDescent="0.25">
      <c r="A40" s="99">
        <v>2048</v>
      </c>
      <c r="B40" s="100">
        <v>218.28850000000003</v>
      </c>
      <c r="C40" s="98">
        <v>2.4669886825046075E-2</v>
      </c>
      <c r="D40" s="101">
        <v>1.9439380756759841</v>
      </c>
    </row>
    <row r="41" spans="1:4" ht="15" x14ac:dyDescent="0.25">
      <c r="A41" s="99">
        <v>2049</v>
      </c>
      <c r="B41" s="100">
        <v>223.71340000000001</v>
      </c>
      <c r="C41" s="98">
        <v>2.4851973420496172E-2</v>
      </c>
      <c r="D41" s="101">
        <v>1.9922487730637741</v>
      </c>
    </row>
    <row r="42" spans="1:4" ht="15" x14ac:dyDescent="0.25">
      <c r="A42" s="99">
        <v>2050</v>
      </c>
      <c r="B42" s="100">
        <v>229.1935</v>
      </c>
      <c r="C42" s="98">
        <v>2.449607399467351E-2</v>
      </c>
      <c r="D42" s="101">
        <v>2.0410510464245419</v>
      </c>
    </row>
  </sheetData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E2BDECB756CA4D9BCDF6A872126CDA" ma:contentTypeVersion="0" ma:contentTypeDescription="Create a new document." ma:contentTypeScope="" ma:versionID="0b4e9073c090802ff62d1ee4b5f6421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5DE569-6FB2-4E63-B29D-379D6F89C4C1}"/>
</file>

<file path=customXml/itemProps2.xml><?xml version="1.0" encoding="utf-8"?>
<ds:datastoreItem xmlns:ds="http://schemas.openxmlformats.org/officeDocument/2006/customXml" ds:itemID="{DE8B7DF9-368A-445D-AFF9-06A150F40DA1}"/>
</file>

<file path=customXml/itemProps3.xml><?xml version="1.0" encoding="utf-8"?>
<ds:datastoreItem xmlns:ds="http://schemas.openxmlformats.org/officeDocument/2006/customXml" ds:itemID="{84672CFF-8D7E-4BE9-9DC4-2C98CD703F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Definitions</vt:lpstr>
      <vt:lpstr>Y2020H2 Annual_Prices-Nominal</vt:lpstr>
      <vt:lpstr>Forecast-Peak_OffPeak-Nominal</vt:lpstr>
      <vt:lpstr>Forecast-Night_Wkend-Nominal</vt:lpstr>
      <vt:lpstr>GDP</vt:lpstr>
      <vt:lpstr>MetricTonne_ConvFactor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S008792</dc:creator>
  <cp:lastModifiedBy>s254353</cp:lastModifiedBy>
  <cp:lastPrinted>2021-03-23T14:30:39Z</cp:lastPrinted>
  <dcterms:created xsi:type="dcterms:W3CDTF">2018-05-08T17:20:37Z</dcterms:created>
  <dcterms:modified xsi:type="dcterms:W3CDTF">2021-03-23T14:30:41Z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{012F029A-B2E2-49F5-9980-C7EDD99B5DA1}</vt:lpwstr>
  </property>
  <property fmtid="{D5CDD505-2E9C-101B-9397-08002B2CF9AE}" pid="3" name="ContentTypeId">
    <vt:lpwstr>0x01010053E2BDECB756CA4D9BCDF6A872126CDA</vt:lpwstr>
  </property>
</Properties>
</file>