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hael.west\Documents\Matters\Case related\2021-00004 Kentucky Power\Supp Testimony\"/>
    </mc:Choice>
  </mc:AlternateContent>
  <bookViews>
    <workbookView xWindow="0" yWindow="0" windowWidth="19200" windowHeight="705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10" i="1"/>
  <c r="E23" i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E14" i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D16" i="1" l="1"/>
  <c r="E16" i="1" s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D18" i="1" l="1"/>
  <c r="D20" i="1" s="1"/>
  <c r="E18" i="1" l="1"/>
  <c r="E20" i="1" s="1"/>
  <c r="F18" i="1" l="1"/>
  <c r="F20" i="1" s="1"/>
  <c r="G18" i="1" l="1"/>
  <c r="G20" i="1" s="1"/>
  <c r="H18" i="1" l="1"/>
  <c r="H20" i="1" s="1"/>
  <c r="I18" i="1" l="1"/>
  <c r="I20" i="1" s="1"/>
  <c r="J18" i="1" l="1"/>
  <c r="J20" i="1" s="1"/>
  <c r="K18" i="1" l="1"/>
  <c r="K20" i="1" s="1"/>
  <c r="L18" i="1" l="1"/>
  <c r="L20" i="1" s="1"/>
  <c r="M18" i="1" l="1"/>
  <c r="M20" i="1" s="1"/>
  <c r="N18" i="1" l="1"/>
  <c r="N20" i="1" s="1"/>
  <c r="O18" i="1" l="1"/>
  <c r="O20" i="1" s="1"/>
  <c r="P18" i="1" l="1"/>
  <c r="P20" i="1" s="1"/>
  <c r="R20" i="1" l="1"/>
</calcChain>
</file>

<file path=xl/sharedStrings.xml><?xml version="1.0" encoding="utf-8"?>
<sst xmlns="http://schemas.openxmlformats.org/spreadsheetml/2006/main" count="13" uniqueCount="11">
  <si>
    <t>Combined Federal and State Income Tax Rate</t>
  </si>
  <si>
    <t>Incremental Liability ADIT Due to Abandonment Loss</t>
  </si>
  <si>
    <t>Assumptions</t>
  </si>
  <si>
    <t>Grossed-Up Rate of Return</t>
  </si>
  <si>
    <t>Nominal Dollar Savings in Revenue Requirement</t>
  </si>
  <si>
    <t>Present Value Savings in Revenue Requirement</t>
  </si>
  <si>
    <t>Total</t>
  </si>
  <si>
    <t>Present Value Factor</t>
  </si>
  <si>
    <t>Abandonment Loss (Remaining Tax Basis) at 12/31/28</t>
  </si>
  <si>
    <t>Actual Tax Basis at 12/31/20</t>
  </si>
  <si>
    <t>Annual Savings Due to Abandonment Loss Deduction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</si>
</sst>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10" fontId="0" fillId="0" borderId="0" xfId="0" applyNumberFormat="1"/>
    <xf numFmtId="37" fontId="0" fillId="0" borderId="0" xfId="0" applyNumberFormat="1"/>
    <xf numFmtId="164" fontId="0" fillId="0" borderId="0" xfId="0" applyNumberFormat="1"/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3"/>
  <sheetViews>
    <sheetView tabSelected="1" workbookViewId="0">
      <selection activeCell="E23" sqref="E23"/>
    </sheetView>
  </sheetViews>
  <sheetFormatPr defaultRowHeight="14.5" x14ac:dyDescent="0.35"/>
  <cols>
    <col min="2" max="2" width="48.54296875" customWidth="1"/>
    <col min="3" max="3" width="2.54296875" customWidth="1"/>
    <col min="4" max="4" width="11.1796875" bestFit="1" customWidth="1"/>
    <col min="17" max="17" width="3" customWidth="1"/>
  </cols>
  <sheetData>
    <row r="2" spans="2:18" x14ac:dyDescent="0.35">
      <c r="B2" s="1" t="s">
        <v>2</v>
      </c>
    </row>
    <row r="4" spans="2:18" x14ac:dyDescent="0.35">
      <c r="B4" t="s">
        <v>9</v>
      </c>
      <c r="D4" s="3">
        <v>443673</v>
      </c>
    </row>
    <row r="6" spans="2:18" x14ac:dyDescent="0.35">
      <c r="B6" t="s">
        <v>8</v>
      </c>
      <c r="D6" s="3">
        <f>+D4-D4/21*8</f>
        <v>274654.71428571432</v>
      </c>
    </row>
    <row r="8" spans="2:18" x14ac:dyDescent="0.35">
      <c r="B8" t="s">
        <v>0</v>
      </c>
      <c r="D8" s="2">
        <v>0.25469999999999998</v>
      </c>
    </row>
    <row r="10" spans="2:18" x14ac:dyDescent="0.35">
      <c r="B10" t="s">
        <v>1</v>
      </c>
      <c r="D10" s="3">
        <f>+D6*D8</f>
        <v>69954.555728571431</v>
      </c>
    </row>
    <row r="11" spans="2:18" x14ac:dyDescent="0.35">
      <c r="D11" s="3"/>
    </row>
    <row r="12" spans="2:18" x14ac:dyDescent="0.35">
      <c r="B12" t="s">
        <v>3</v>
      </c>
      <c r="D12" s="2">
        <v>7.6200000000000004E-2</v>
      </c>
    </row>
    <row r="14" spans="2:18" x14ac:dyDescent="0.35">
      <c r="B14" s="8" t="s">
        <v>10</v>
      </c>
      <c r="D14" s="5">
        <v>2028</v>
      </c>
      <c r="E14" s="5">
        <f>+D14+1</f>
        <v>2029</v>
      </c>
      <c r="F14" s="5">
        <f t="shared" ref="F14:P14" si="0">+E14+1</f>
        <v>2030</v>
      </c>
      <c r="G14" s="5">
        <f t="shared" si="0"/>
        <v>2031</v>
      </c>
      <c r="H14" s="5">
        <f t="shared" si="0"/>
        <v>2032</v>
      </c>
      <c r="I14" s="5">
        <f t="shared" si="0"/>
        <v>2033</v>
      </c>
      <c r="J14" s="5">
        <f t="shared" si="0"/>
        <v>2034</v>
      </c>
      <c r="K14" s="5">
        <f t="shared" si="0"/>
        <v>2035</v>
      </c>
      <c r="L14" s="5">
        <f t="shared" si="0"/>
        <v>2036</v>
      </c>
      <c r="M14" s="5">
        <f t="shared" si="0"/>
        <v>2037</v>
      </c>
      <c r="N14" s="5">
        <f t="shared" si="0"/>
        <v>2038</v>
      </c>
      <c r="O14" s="5">
        <f t="shared" si="0"/>
        <v>2039</v>
      </c>
      <c r="P14" s="5">
        <f t="shared" si="0"/>
        <v>2040</v>
      </c>
      <c r="Q14" s="6"/>
      <c r="R14" s="7" t="s">
        <v>6</v>
      </c>
    </row>
    <row r="16" spans="2:18" x14ac:dyDescent="0.35">
      <c r="B16" t="s">
        <v>1</v>
      </c>
      <c r="D16" s="3">
        <f>+D10</f>
        <v>69954.555728571431</v>
      </c>
      <c r="E16" s="3">
        <f>+D16-$D$16/12/2</f>
        <v>67039.782573214296</v>
      </c>
      <c r="F16" s="3">
        <f>+E16-$D$16/12</f>
        <v>61210.23626250001</v>
      </c>
      <c r="G16" s="3">
        <f t="shared" ref="G16:P16" si="1">+F16-$D$16/12</f>
        <v>55380.689951785724</v>
      </c>
      <c r="H16" s="3">
        <f t="shared" si="1"/>
        <v>49551.143641071438</v>
      </c>
      <c r="I16" s="3">
        <f t="shared" si="1"/>
        <v>43721.597330357152</v>
      </c>
      <c r="J16" s="3">
        <f t="shared" si="1"/>
        <v>37892.051019642866</v>
      </c>
      <c r="K16" s="3">
        <f t="shared" si="1"/>
        <v>32062.50470892858</v>
      </c>
      <c r="L16" s="3">
        <f t="shared" si="1"/>
        <v>26232.958398214294</v>
      </c>
      <c r="M16" s="3">
        <f t="shared" si="1"/>
        <v>20403.412087500008</v>
      </c>
      <c r="N16" s="3">
        <f t="shared" si="1"/>
        <v>14573.865776785722</v>
      </c>
      <c r="O16" s="3">
        <f t="shared" si="1"/>
        <v>8744.3194660714362</v>
      </c>
      <c r="P16" s="3">
        <f t="shared" si="1"/>
        <v>2914.7731553571502</v>
      </c>
    </row>
    <row r="17" spans="2:18" x14ac:dyDescent="0.35">
      <c r="B17" t="s">
        <v>3</v>
      </c>
      <c r="D17" s="2">
        <f>+$D$12</f>
        <v>7.6200000000000004E-2</v>
      </c>
      <c r="E17" s="2">
        <f t="shared" ref="E17:P17" si="2">+$D$12</f>
        <v>7.6200000000000004E-2</v>
      </c>
      <c r="F17" s="2">
        <f t="shared" si="2"/>
        <v>7.6200000000000004E-2</v>
      </c>
      <c r="G17" s="2">
        <f t="shared" si="2"/>
        <v>7.6200000000000004E-2</v>
      </c>
      <c r="H17" s="2">
        <f t="shared" si="2"/>
        <v>7.6200000000000004E-2</v>
      </c>
      <c r="I17" s="2">
        <f t="shared" si="2"/>
        <v>7.6200000000000004E-2</v>
      </c>
      <c r="J17" s="2">
        <f t="shared" si="2"/>
        <v>7.6200000000000004E-2</v>
      </c>
      <c r="K17" s="2">
        <f t="shared" si="2"/>
        <v>7.6200000000000004E-2</v>
      </c>
      <c r="L17" s="2">
        <f t="shared" si="2"/>
        <v>7.6200000000000004E-2</v>
      </c>
      <c r="M17" s="2">
        <f t="shared" si="2"/>
        <v>7.6200000000000004E-2</v>
      </c>
      <c r="N17" s="2">
        <f t="shared" si="2"/>
        <v>7.6200000000000004E-2</v>
      </c>
      <c r="O17" s="2">
        <f t="shared" si="2"/>
        <v>7.6200000000000004E-2</v>
      </c>
      <c r="P17" s="2">
        <f t="shared" si="2"/>
        <v>7.6200000000000004E-2</v>
      </c>
    </row>
    <row r="18" spans="2:18" x14ac:dyDescent="0.35">
      <c r="B18" t="s">
        <v>4</v>
      </c>
      <c r="D18" s="3">
        <f>+D16*D17</f>
        <v>5330.5371465171429</v>
      </c>
      <c r="E18" s="3">
        <f t="shared" ref="E18:P18" si="3">+E16*E17</f>
        <v>5108.4314320789299</v>
      </c>
      <c r="F18" s="3">
        <f t="shared" si="3"/>
        <v>4664.2200032025012</v>
      </c>
      <c r="G18" s="3">
        <f t="shared" si="3"/>
        <v>4220.0085743260724</v>
      </c>
      <c r="H18" s="3">
        <f t="shared" si="3"/>
        <v>3775.7971454496437</v>
      </c>
      <c r="I18" s="3">
        <f t="shared" si="3"/>
        <v>3331.585716573215</v>
      </c>
      <c r="J18" s="3">
        <f t="shared" si="3"/>
        <v>2887.3742876967867</v>
      </c>
      <c r="K18" s="3">
        <f t="shared" si="3"/>
        <v>2443.162858820358</v>
      </c>
      <c r="L18" s="3">
        <f t="shared" si="3"/>
        <v>1998.9514299439293</v>
      </c>
      <c r="M18" s="3">
        <f t="shared" si="3"/>
        <v>1554.7400010675008</v>
      </c>
      <c r="N18" s="3">
        <f t="shared" si="3"/>
        <v>1110.528572191072</v>
      </c>
      <c r="O18" s="3">
        <f t="shared" si="3"/>
        <v>666.31714331464343</v>
      </c>
      <c r="P18" s="3">
        <f t="shared" si="3"/>
        <v>222.10571443821485</v>
      </c>
    </row>
    <row r="19" spans="2:18" x14ac:dyDescent="0.3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8" x14ac:dyDescent="0.35">
      <c r="B20" t="s">
        <v>5</v>
      </c>
      <c r="D20" s="3">
        <f t="shared" ref="D20:P20" si="4">+D18*D23</f>
        <v>5330.5371465171429</v>
      </c>
      <c r="E20" s="3">
        <f t="shared" si="4"/>
        <v>4746.7305631657027</v>
      </c>
      <c r="F20" s="3">
        <f t="shared" si="4"/>
        <v>4027.1059131759794</v>
      </c>
      <c r="G20" s="3">
        <f t="shared" si="4"/>
        <v>3385.590054527996</v>
      </c>
      <c r="H20" s="3">
        <f t="shared" si="4"/>
        <v>2814.7297473066014</v>
      </c>
      <c r="I20" s="3">
        <f t="shared" si="4"/>
        <v>2307.7356171277493</v>
      </c>
      <c r="J20" s="3">
        <f t="shared" si="4"/>
        <v>1858.4255109125158</v>
      </c>
      <c r="K20" s="3">
        <f t="shared" si="4"/>
        <v>1461.1725458549081</v>
      </c>
      <c r="L20" s="3">
        <f t="shared" si="4"/>
        <v>1110.8574709579304</v>
      </c>
      <c r="M20" s="3">
        <f t="shared" si="4"/>
        <v>802.8249908841309</v>
      </c>
      <c r="N20" s="3">
        <f t="shared" si="4"/>
        <v>532.84372984584047</v>
      </c>
      <c r="O20" s="3">
        <f t="shared" si="4"/>
        <v>297.06953903317628</v>
      </c>
      <c r="P20" s="3">
        <f t="shared" si="4"/>
        <v>92.011874816693549</v>
      </c>
      <c r="R20" s="3">
        <f>SUM(D20:Q20)</f>
        <v>28767.634704126365</v>
      </c>
    </row>
    <row r="23" spans="2:18" x14ac:dyDescent="0.35">
      <c r="B23" t="s">
        <v>7</v>
      </c>
      <c r="D23" s="4">
        <v>1</v>
      </c>
      <c r="E23" s="4">
        <f>D23/(1+$D$12)</f>
        <v>0.92919531685560297</v>
      </c>
      <c r="F23" s="4">
        <f t="shared" ref="F23:P23" si="5">E23/(1+$D$12)</f>
        <v>0.86340393686638439</v>
      </c>
      <c r="G23" s="4">
        <f t="shared" si="5"/>
        <v>0.80227089469093515</v>
      </c>
      <c r="H23" s="4">
        <f t="shared" si="5"/>
        <v>0.74546635819637164</v>
      </c>
      <c r="I23" s="4">
        <f t="shared" si="5"/>
        <v>0.69268384890946999</v>
      </c>
      <c r="J23" s="4">
        <f t="shared" si="5"/>
        <v>0.64363858846819366</v>
      </c>
      <c r="K23" s="4">
        <f t="shared" si="5"/>
        <v>0.59806596215219632</v>
      </c>
      <c r="L23" s="4">
        <f t="shared" si="5"/>
        <v>0.55572009120256116</v>
      </c>
      <c r="M23" s="4">
        <f t="shared" si="5"/>
        <v>0.51637250622798847</v>
      </c>
      <c r="N23" s="4">
        <f t="shared" si="5"/>
        <v>0.4798109145400376</v>
      </c>
      <c r="O23" s="4">
        <f t="shared" si="5"/>
        <v>0.44583805476680688</v>
      </c>
      <c r="P23" s="4">
        <f t="shared" si="5"/>
        <v>0.41427063256532881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Lane Kollen</dc:creator>
  <cp:lastModifiedBy>michael.west</cp:lastModifiedBy>
  <dcterms:created xsi:type="dcterms:W3CDTF">2021-06-08T15:55:05Z</dcterms:created>
  <dcterms:modified xsi:type="dcterms:W3CDTF">2021-06-15T14:46:14Z</dcterms:modified>
</cp:coreProperties>
</file>