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.west\Documents\Matters\Case related\2021-00004 Kentucky Power\Supp Testimony\"/>
    </mc:Choice>
  </mc:AlternateContent>
  <bookViews>
    <workbookView xWindow="0" yWindow="0" windowWidth="19200" windowHeight="705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0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D16" i="1" l="1"/>
  <c r="E16" i="1" s="1"/>
  <c r="D18" i="1" l="1"/>
  <c r="D20" i="1" s="1"/>
  <c r="F16" i="1" l="1"/>
  <c r="E18" i="1"/>
  <c r="E20" i="1" s="1"/>
  <c r="G16" i="1" l="1"/>
  <c r="F18" i="1"/>
  <c r="F20" i="1" s="1"/>
  <c r="H16" i="1" l="1"/>
  <c r="G18" i="1"/>
  <c r="G20" i="1" s="1"/>
  <c r="I16" i="1" l="1"/>
  <c r="H18" i="1"/>
  <c r="H20" i="1" s="1"/>
  <c r="J16" i="1" l="1"/>
  <c r="I18" i="1"/>
  <c r="I20" i="1" s="1"/>
  <c r="K16" i="1" l="1"/>
  <c r="J18" i="1"/>
  <c r="J20" i="1" s="1"/>
  <c r="L16" i="1" l="1"/>
  <c r="K18" i="1"/>
  <c r="K20" i="1" s="1"/>
  <c r="M16" i="1" l="1"/>
  <c r="L18" i="1"/>
  <c r="L20" i="1" s="1"/>
  <c r="N16" i="1" l="1"/>
  <c r="M18" i="1"/>
  <c r="M20" i="1" s="1"/>
  <c r="O16" i="1" l="1"/>
  <c r="N18" i="1"/>
  <c r="N20" i="1" s="1"/>
  <c r="P16" i="1" l="1"/>
  <c r="O18" i="1"/>
  <c r="O20" i="1" s="1"/>
  <c r="Q16" i="1" l="1"/>
  <c r="Q18" i="1" s="1"/>
  <c r="Q20" i="1" s="1"/>
  <c r="P18" i="1"/>
  <c r="P20" i="1" s="1"/>
  <c r="S20" i="1" l="1"/>
</calcChain>
</file>

<file path=xl/sharedStrings.xml><?xml version="1.0" encoding="utf-8"?>
<sst xmlns="http://schemas.openxmlformats.org/spreadsheetml/2006/main" count="13" uniqueCount="11">
  <si>
    <t>Combined Federal and State Income Tax Rate</t>
  </si>
  <si>
    <t>Incremental Liability ADIT Due to Abandonment Loss</t>
  </si>
  <si>
    <t>Assumptions</t>
  </si>
  <si>
    <t>Grossed-Up Rate of Return</t>
  </si>
  <si>
    <t>Nominal Dollar Savings in Revenue Requirement</t>
  </si>
  <si>
    <t>Present Value Savings in Revenue Requirement</t>
  </si>
  <si>
    <t>Total</t>
  </si>
  <si>
    <t>Present Value Factor</t>
  </si>
  <si>
    <t>Abandonment Loss (Remaining Tax Basis) at 12/31/28</t>
  </si>
  <si>
    <t>Actual Tax Basis at 12/31/20</t>
  </si>
  <si>
    <t>Annual Savings Due to Abandonment Loss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</si>
</sst>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0" fontId="0" fillId="0" borderId="0" xfId="0" applyNumberFormat="1"/>
    <xf numFmtId="37" fontId="0" fillId="0" borderId="0" xfId="0" applyNumberFormat="1"/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tabSelected="1" workbookViewId="0">
      <selection activeCell="E28" sqref="E28"/>
    </sheetView>
  </sheetViews>
  <sheetFormatPr defaultRowHeight="14.5" x14ac:dyDescent="0.35"/>
  <cols>
    <col min="2" max="2" width="48.54296875" customWidth="1"/>
    <col min="3" max="3" width="2.54296875" customWidth="1"/>
    <col min="4" max="4" width="11.1796875" bestFit="1" customWidth="1"/>
    <col min="18" max="18" width="3" customWidth="1"/>
  </cols>
  <sheetData>
    <row r="2" spans="2:19" x14ac:dyDescent="0.35">
      <c r="B2" s="1" t="s">
        <v>2</v>
      </c>
    </row>
    <row r="4" spans="2:19" x14ac:dyDescent="0.35">
      <c r="B4" t="s">
        <v>9</v>
      </c>
      <c r="D4" s="3">
        <v>443673</v>
      </c>
    </row>
    <row r="6" spans="2:19" x14ac:dyDescent="0.35">
      <c r="B6" t="s">
        <v>8</v>
      </c>
      <c r="D6" s="3">
        <f>+D4-D4/21*8</f>
        <v>274654.71428571432</v>
      </c>
    </row>
    <row r="8" spans="2:19" x14ac:dyDescent="0.35">
      <c r="B8" t="s">
        <v>0</v>
      </c>
      <c r="D8" s="2">
        <v>0.25469999999999998</v>
      </c>
    </row>
    <row r="10" spans="2:19" x14ac:dyDescent="0.35">
      <c r="B10" t="s">
        <v>1</v>
      </c>
      <c r="D10" s="3">
        <f>+D6*D8</f>
        <v>69954.555728571431</v>
      </c>
    </row>
    <row r="11" spans="2:19" x14ac:dyDescent="0.35">
      <c r="D11" s="3"/>
    </row>
    <row r="12" spans="2:19" x14ac:dyDescent="0.35">
      <c r="B12" t="s">
        <v>3</v>
      </c>
      <c r="D12" s="2">
        <v>7.6200000000000004E-2</v>
      </c>
    </row>
    <row r="14" spans="2:19" x14ac:dyDescent="0.35">
      <c r="B14" s="8" t="s">
        <v>10</v>
      </c>
      <c r="D14" s="5">
        <v>2028</v>
      </c>
      <c r="E14" s="5">
        <f>+D14+1</f>
        <v>2029</v>
      </c>
      <c r="F14" s="5">
        <f t="shared" ref="F14:Q14" si="0">+E14+1</f>
        <v>2030</v>
      </c>
      <c r="G14" s="5">
        <f t="shared" si="0"/>
        <v>2031</v>
      </c>
      <c r="H14" s="5">
        <f t="shared" si="0"/>
        <v>2032</v>
      </c>
      <c r="I14" s="5">
        <f t="shared" si="0"/>
        <v>2033</v>
      </c>
      <c r="J14" s="5">
        <f t="shared" si="0"/>
        <v>2034</v>
      </c>
      <c r="K14" s="5">
        <f t="shared" si="0"/>
        <v>2035</v>
      </c>
      <c r="L14" s="5">
        <f t="shared" si="0"/>
        <v>2036</v>
      </c>
      <c r="M14" s="5">
        <f t="shared" si="0"/>
        <v>2037</v>
      </c>
      <c r="N14" s="5">
        <f t="shared" si="0"/>
        <v>2038</v>
      </c>
      <c r="O14" s="5">
        <f t="shared" si="0"/>
        <v>2039</v>
      </c>
      <c r="P14" s="5">
        <f t="shared" si="0"/>
        <v>2040</v>
      </c>
      <c r="Q14" s="5">
        <f t="shared" si="0"/>
        <v>2041</v>
      </c>
      <c r="R14" s="6"/>
      <c r="S14" s="7" t="s">
        <v>6</v>
      </c>
    </row>
    <row r="16" spans="2:19" x14ac:dyDescent="0.35">
      <c r="B16" t="s">
        <v>1</v>
      </c>
      <c r="D16" s="3">
        <f>+D10</f>
        <v>69954.555728571431</v>
      </c>
      <c r="E16" s="3">
        <f>+D16-$D$16/13/2</f>
        <v>67263.995892857143</v>
      </c>
      <c r="F16" s="3">
        <f t="shared" ref="F16:Q16" si="1">+E16-$D$16/13</f>
        <v>61882.876221428574</v>
      </c>
      <c r="G16" s="3">
        <f t="shared" si="1"/>
        <v>56501.756550000006</v>
      </c>
      <c r="H16" s="3">
        <f t="shared" si="1"/>
        <v>51120.636878571437</v>
      </c>
      <c r="I16" s="3">
        <f t="shared" si="1"/>
        <v>45739.517207142868</v>
      </c>
      <c r="J16" s="3">
        <f t="shared" si="1"/>
        <v>40358.397535714299</v>
      </c>
      <c r="K16" s="3">
        <f t="shared" si="1"/>
        <v>34977.27786428573</v>
      </c>
      <c r="L16" s="3">
        <f t="shared" si="1"/>
        <v>29596.158192857158</v>
      </c>
      <c r="M16" s="3">
        <f t="shared" si="1"/>
        <v>24215.038521428585</v>
      </c>
      <c r="N16" s="3">
        <f t="shared" si="1"/>
        <v>18833.918850000013</v>
      </c>
      <c r="O16" s="3">
        <f t="shared" si="1"/>
        <v>13452.79917857144</v>
      </c>
      <c r="P16" s="3">
        <f t="shared" si="1"/>
        <v>8071.6795071428687</v>
      </c>
      <c r="Q16" s="3">
        <f t="shared" si="1"/>
        <v>2690.5598357142972</v>
      </c>
    </row>
    <row r="17" spans="2:19" x14ac:dyDescent="0.35">
      <c r="B17" t="s">
        <v>3</v>
      </c>
      <c r="D17" s="2">
        <f>+$D$12</f>
        <v>7.6200000000000004E-2</v>
      </c>
      <c r="E17" s="2">
        <f t="shared" ref="E17:Q17" si="2">+$D$12</f>
        <v>7.6200000000000004E-2</v>
      </c>
      <c r="F17" s="2">
        <f t="shared" si="2"/>
        <v>7.6200000000000004E-2</v>
      </c>
      <c r="G17" s="2">
        <f t="shared" si="2"/>
        <v>7.6200000000000004E-2</v>
      </c>
      <c r="H17" s="2">
        <f t="shared" si="2"/>
        <v>7.6200000000000004E-2</v>
      </c>
      <c r="I17" s="2">
        <f t="shared" si="2"/>
        <v>7.6200000000000004E-2</v>
      </c>
      <c r="J17" s="2">
        <f t="shared" si="2"/>
        <v>7.6200000000000004E-2</v>
      </c>
      <c r="K17" s="2">
        <f t="shared" si="2"/>
        <v>7.6200000000000004E-2</v>
      </c>
      <c r="L17" s="2">
        <f t="shared" si="2"/>
        <v>7.6200000000000004E-2</v>
      </c>
      <c r="M17" s="2">
        <f t="shared" si="2"/>
        <v>7.6200000000000004E-2</v>
      </c>
      <c r="N17" s="2">
        <f t="shared" si="2"/>
        <v>7.6200000000000004E-2</v>
      </c>
      <c r="O17" s="2">
        <f t="shared" si="2"/>
        <v>7.6200000000000004E-2</v>
      </c>
      <c r="P17" s="2">
        <f t="shared" si="2"/>
        <v>7.6200000000000004E-2</v>
      </c>
      <c r="Q17" s="2">
        <f t="shared" si="2"/>
        <v>7.6200000000000004E-2</v>
      </c>
    </row>
    <row r="18" spans="2:19" x14ac:dyDescent="0.35">
      <c r="B18" t="s">
        <v>4</v>
      </c>
      <c r="D18" s="3">
        <f>+D16*D17</f>
        <v>5330.5371465171429</v>
      </c>
      <c r="E18" s="3">
        <f t="shared" ref="E18:Q18" si="3">+E16*E17</f>
        <v>5125.5164870357148</v>
      </c>
      <c r="F18" s="3">
        <f t="shared" si="3"/>
        <v>4715.4751680728577</v>
      </c>
      <c r="G18" s="3">
        <f t="shared" si="3"/>
        <v>4305.4338491100007</v>
      </c>
      <c r="H18" s="3">
        <f t="shared" si="3"/>
        <v>3895.3925301471436</v>
      </c>
      <c r="I18" s="3">
        <f t="shared" si="3"/>
        <v>3485.3512111842865</v>
      </c>
      <c r="J18" s="3">
        <f t="shared" si="3"/>
        <v>3075.3098922214299</v>
      </c>
      <c r="K18" s="3">
        <f t="shared" si="3"/>
        <v>2665.2685732585728</v>
      </c>
      <c r="L18" s="3">
        <f t="shared" si="3"/>
        <v>2255.2272542957157</v>
      </c>
      <c r="M18" s="3">
        <f t="shared" si="3"/>
        <v>1845.1859353328582</v>
      </c>
      <c r="N18" s="3">
        <f t="shared" si="3"/>
        <v>1435.1446163700011</v>
      </c>
      <c r="O18" s="3">
        <f t="shared" si="3"/>
        <v>1025.1032974071438</v>
      </c>
      <c r="P18" s="3">
        <f t="shared" si="3"/>
        <v>615.06197844428664</v>
      </c>
      <c r="Q18" s="3">
        <f t="shared" si="3"/>
        <v>205.02065948142945</v>
      </c>
    </row>
    <row r="19" spans="2:19" x14ac:dyDescent="0.3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9" x14ac:dyDescent="0.35">
      <c r="B20" t="s">
        <v>5</v>
      </c>
      <c r="D20" s="3">
        <f t="shared" ref="D20:Q20" si="4">+D18*D23</f>
        <v>5330.5371465171429</v>
      </c>
      <c r="E20" s="3">
        <f t="shared" si="4"/>
        <v>4762.605916219768</v>
      </c>
      <c r="F20" s="3">
        <f t="shared" si="4"/>
        <v>4071.3598243097808</v>
      </c>
      <c r="G20" s="3">
        <f t="shared" si="4"/>
        <v>3454.1242661581168</v>
      </c>
      <c r="H20" s="3">
        <f t="shared" si="4"/>
        <v>2903.8840831941411</v>
      </c>
      <c r="I20" s="3">
        <f t="shared" si="4"/>
        <v>2414.2464917644147</v>
      </c>
      <c r="J20" s="3">
        <f t="shared" si="4"/>
        <v>1979.388118131674</v>
      </c>
      <c r="K20" s="3">
        <f t="shared" si="4"/>
        <v>1594.0064136598999</v>
      </c>
      <c r="L20" s="3">
        <f t="shared" si="4"/>
        <v>1253.2750954397168</v>
      </c>
      <c r="M20" s="3">
        <f t="shared" si="4"/>
        <v>952.80328588446309</v>
      </c>
      <c r="N20" s="3">
        <f t="shared" si="4"/>
        <v>688.59805087770167</v>
      </c>
      <c r="O20" s="3">
        <f t="shared" si="4"/>
        <v>457.03006005104049</v>
      </c>
      <c r="P20" s="3">
        <f t="shared" si="4"/>
        <v>254.80211487699725</v>
      </c>
      <c r="Q20" s="3">
        <f t="shared" si="4"/>
        <v>78.920310622869962</v>
      </c>
      <c r="S20" s="3">
        <f>SUM(D20:R20)</f>
        <v>30195.581177707732</v>
      </c>
    </row>
    <row r="23" spans="2:19" x14ac:dyDescent="0.35">
      <c r="B23" t="s">
        <v>7</v>
      </c>
      <c r="D23" s="4">
        <v>1</v>
      </c>
      <c r="E23" s="4">
        <f>D23/(1+$D$12)</f>
        <v>0.92919531685560297</v>
      </c>
      <c r="F23" s="4">
        <f t="shared" ref="F23:Q23" si="5">E23/(1+$D$12)</f>
        <v>0.86340393686638439</v>
      </c>
      <c r="G23" s="4">
        <f t="shared" si="5"/>
        <v>0.80227089469093515</v>
      </c>
      <c r="H23" s="4">
        <f t="shared" si="5"/>
        <v>0.74546635819637164</v>
      </c>
      <c r="I23" s="4">
        <f t="shared" si="5"/>
        <v>0.69268384890946999</v>
      </c>
      <c r="J23" s="4">
        <f t="shared" si="5"/>
        <v>0.64363858846819366</v>
      </c>
      <c r="K23" s="4">
        <f t="shared" si="5"/>
        <v>0.59806596215219632</v>
      </c>
      <c r="L23" s="4">
        <f t="shared" si="5"/>
        <v>0.55572009120256116</v>
      </c>
      <c r="M23" s="4">
        <f t="shared" si="5"/>
        <v>0.51637250622798847</v>
      </c>
      <c r="N23" s="4">
        <f t="shared" si="5"/>
        <v>0.4798109145400376</v>
      </c>
      <c r="O23" s="4">
        <f t="shared" si="5"/>
        <v>0.44583805476680688</v>
      </c>
      <c r="P23" s="4">
        <f t="shared" si="5"/>
        <v>0.41427063256532881</v>
      </c>
      <c r="Q23" s="4">
        <f t="shared" si="5"/>
        <v>0.38493833169051178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michael.west</cp:lastModifiedBy>
  <dcterms:created xsi:type="dcterms:W3CDTF">2021-06-08T15:55:05Z</dcterms:created>
  <dcterms:modified xsi:type="dcterms:W3CDTF">2021-06-09T13:12:44Z</dcterms:modified>
</cp:coreProperties>
</file>