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Vol1\Company_Share\Muni\Muni\Valley Gas\"/>
    </mc:Choice>
  </mc:AlternateContent>
  <xr:revisionPtr revIDLastSave="0" documentId="13_ncr:1_{944C1E7B-4132-4F9E-A3FF-EC0092012F81}" xr6:coauthVersionLast="45" xr6:coauthVersionMax="45" xr10:uidLastSave="{00000000-0000-0000-0000-000000000000}"/>
  <bookViews>
    <workbookView xWindow="574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R9" i="1" l="1"/>
  <c r="BQ9" i="1"/>
  <c r="BP9" i="1"/>
  <c r="BP7" i="1" l="1"/>
  <c r="BP27" i="1" s="1"/>
  <c r="BR26" i="1"/>
  <c r="BR22" i="1"/>
  <c r="BR32" i="1" s="1"/>
  <c r="BR16" i="1"/>
  <c r="BR19" i="1"/>
  <c r="BR21" i="1" s="1"/>
  <c r="BR7" i="1"/>
  <c r="BR28" i="1" s="1"/>
  <c r="BQ26" i="1"/>
  <c r="BQ22" i="1"/>
  <c r="BQ32" i="1" s="1"/>
  <c r="BQ16" i="1"/>
  <c r="BQ19" i="1"/>
  <c r="BQ21" i="1" s="1"/>
  <c r="BQ7" i="1"/>
  <c r="BQ28" i="1" s="1"/>
  <c r="BP26" i="1"/>
  <c r="BP22" i="1"/>
  <c r="BP32" i="1" s="1"/>
  <c r="BP16" i="1"/>
  <c r="BP29" i="1"/>
  <c r="BR25" i="1" l="1"/>
  <c r="BR23" i="1"/>
  <c r="BR24" i="1" s="1"/>
  <c r="BR11" i="1"/>
  <c r="BR13" i="1" s="1"/>
  <c r="BR14" i="1" s="1"/>
  <c r="BR29" i="1"/>
  <c r="BR31" i="1" s="1"/>
  <c r="BR33" i="1" s="1"/>
  <c r="BR34" i="1" s="1"/>
  <c r="BR27" i="1"/>
  <c r="BQ25" i="1"/>
  <c r="BQ23" i="1"/>
  <c r="BQ24" i="1" s="1"/>
  <c r="BQ11" i="1"/>
  <c r="BQ13" i="1" s="1"/>
  <c r="BQ14" i="1" s="1"/>
  <c r="BQ29" i="1"/>
  <c r="BQ31" i="1" s="1"/>
  <c r="BQ33" i="1" s="1"/>
  <c r="BQ34" i="1" s="1"/>
  <c r="BQ27" i="1"/>
  <c r="BP19" i="1"/>
  <c r="BP21" i="1" s="1"/>
  <c r="BP28" i="1"/>
  <c r="BP31" i="1" s="1"/>
  <c r="BP33" i="1" s="1"/>
  <c r="BP34" i="1" s="1"/>
  <c r="BP11" i="1"/>
  <c r="BP13" i="1" s="1"/>
  <c r="BP14" i="1" s="1"/>
  <c r="BO29" i="1"/>
  <c r="BN29" i="1"/>
  <c r="BO26" i="1"/>
  <c r="BN26" i="1"/>
  <c r="BM26" i="1"/>
  <c r="BO22" i="1"/>
  <c r="BO32" i="1" s="1"/>
  <c r="BN22" i="1"/>
  <c r="BN32" i="1" s="1"/>
  <c r="BM22" i="1"/>
  <c r="BM32" i="1" s="1"/>
  <c r="BO19" i="1"/>
  <c r="BO21" i="1" s="1"/>
  <c r="BO16" i="1"/>
  <c r="BN16" i="1"/>
  <c r="BM16" i="1"/>
  <c r="BO11" i="1"/>
  <c r="BO13" i="1" s="1"/>
  <c r="BO14" i="1" s="1"/>
  <c r="BN11" i="1"/>
  <c r="BN13" i="1" s="1"/>
  <c r="BN14" i="1" s="1"/>
  <c r="BO9" i="1"/>
  <c r="BN9" i="1"/>
  <c r="BN19" i="1" s="1"/>
  <c r="BN21" i="1" s="1"/>
  <c r="BM9" i="1"/>
  <c r="BM11" i="1" s="1"/>
  <c r="BO7" i="1"/>
  <c r="BO28" i="1" s="1"/>
  <c r="BO31" i="1" s="1"/>
  <c r="BN7" i="1"/>
  <c r="BN28" i="1" s="1"/>
  <c r="BN31" i="1" s="1"/>
  <c r="BM7" i="1"/>
  <c r="BM28" i="1" s="1"/>
  <c r="BP15" i="1" l="1"/>
  <c r="BP35" i="1"/>
  <c r="BR35" i="1"/>
  <c r="BR15" i="1"/>
  <c r="BQ15" i="1"/>
  <c r="BQ35" i="1"/>
  <c r="BP25" i="1"/>
  <c r="BP23" i="1"/>
  <c r="BP24" i="1" s="1"/>
  <c r="BO33" i="1"/>
  <c r="BO34" i="1" s="1"/>
  <c r="BN33" i="1"/>
  <c r="BN34" i="1" s="1"/>
  <c r="BO15" i="1"/>
  <c r="BM13" i="1"/>
  <c r="BM14" i="1" s="1"/>
  <c r="BM15" i="1"/>
  <c r="BN25" i="1"/>
  <c r="BN23" i="1"/>
  <c r="BN24" i="1" s="1"/>
  <c r="BO25" i="1"/>
  <c r="BO23" i="1"/>
  <c r="BO24" i="1" s="1"/>
  <c r="BN15" i="1"/>
  <c r="BM29" i="1"/>
  <c r="BM31" i="1" s="1"/>
  <c r="BM33" i="1" s="1"/>
  <c r="BM34" i="1" s="1"/>
  <c r="BO27" i="1"/>
  <c r="BO35" i="1" s="1"/>
  <c r="BM27" i="1"/>
  <c r="BN27" i="1"/>
  <c r="BN35" i="1" s="1"/>
  <c r="BM19" i="1"/>
  <c r="BM21" i="1" s="1"/>
  <c r="BL26" i="1"/>
  <c r="BK26" i="1"/>
  <c r="BJ26" i="1"/>
  <c r="BL22" i="1"/>
  <c r="BL32" i="1" s="1"/>
  <c r="BK22" i="1"/>
  <c r="BK32" i="1" s="1"/>
  <c r="BJ22" i="1"/>
  <c r="BJ32" i="1" s="1"/>
  <c r="BL16" i="1"/>
  <c r="BK16" i="1"/>
  <c r="BJ16" i="1"/>
  <c r="BK11" i="1"/>
  <c r="BK13" i="1" s="1"/>
  <c r="BK14" i="1" s="1"/>
  <c r="BJ11" i="1"/>
  <c r="BJ13" i="1" s="1"/>
  <c r="BJ14" i="1" s="1"/>
  <c r="BL9" i="1"/>
  <c r="BL11" i="1" s="1"/>
  <c r="BL13" i="1" s="1"/>
  <c r="BL14" i="1" s="1"/>
  <c r="BK9" i="1"/>
  <c r="BK29" i="1" s="1"/>
  <c r="BJ9" i="1"/>
  <c r="BJ19" i="1" s="1"/>
  <c r="BJ21" i="1" s="1"/>
  <c r="BL7" i="1"/>
  <c r="BK7" i="1"/>
  <c r="BK28" i="1" s="1"/>
  <c r="BJ7" i="1"/>
  <c r="BJ28" i="1" s="1"/>
  <c r="BP36" i="1" l="1"/>
  <c r="BP37" i="1" s="1"/>
  <c r="BR36" i="1"/>
  <c r="BR37" i="1" s="1"/>
  <c r="BQ36" i="1"/>
  <c r="BQ37" i="1" s="1"/>
  <c r="BO36" i="1"/>
  <c r="BO37" i="1" s="1"/>
  <c r="BN36" i="1"/>
  <c r="BN37" i="1" s="1"/>
  <c r="BM23" i="1"/>
  <c r="BM24" i="1" s="1"/>
  <c r="BM25" i="1"/>
  <c r="BM35" i="1"/>
  <c r="BL15" i="1"/>
  <c r="BL27" i="1"/>
  <c r="BL19" i="1"/>
  <c r="BL21" i="1" s="1"/>
  <c r="BL29" i="1"/>
  <c r="BK19" i="1"/>
  <c r="BK21" i="1" s="1"/>
  <c r="BL23" i="1"/>
  <c r="BL24" i="1" s="1"/>
  <c r="BK15" i="1"/>
  <c r="BJ27" i="1"/>
  <c r="BK27" i="1"/>
  <c r="BJ25" i="1"/>
  <c r="BJ23" i="1"/>
  <c r="BJ24" i="1" s="1"/>
  <c r="BK25" i="1"/>
  <c r="BK23" i="1"/>
  <c r="BK24" i="1" s="1"/>
  <c r="BK31" i="1"/>
  <c r="BK33" i="1" s="1"/>
  <c r="BK34" i="1" s="1"/>
  <c r="BL25" i="1"/>
  <c r="BJ15" i="1"/>
  <c r="BL28" i="1"/>
  <c r="BL31" i="1" s="1"/>
  <c r="BL33" i="1" s="1"/>
  <c r="BL34" i="1" s="1"/>
  <c r="BJ29" i="1"/>
  <c r="BJ31" i="1" s="1"/>
  <c r="BM36" i="1" l="1"/>
  <c r="BM37" i="1" s="1"/>
  <c r="BK35" i="1"/>
  <c r="BK36" i="1" s="1"/>
  <c r="BK37" i="1" s="1"/>
  <c r="BJ33" i="1"/>
  <c r="BJ34" i="1" s="1"/>
  <c r="BJ35" i="1"/>
  <c r="BJ36" i="1" s="1"/>
  <c r="BJ37" i="1" s="1"/>
  <c r="BL35" i="1"/>
  <c r="BL36" i="1" s="1"/>
  <c r="BL37" i="1" s="1"/>
  <c r="BG29" i="1"/>
  <c r="BI26" i="1"/>
  <c r="BH26" i="1"/>
  <c r="BG26" i="1"/>
  <c r="BI22" i="1"/>
  <c r="BI32" i="1" s="1"/>
  <c r="BH22" i="1"/>
  <c r="BH32" i="1" s="1"/>
  <c r="BG22" i="1"/>
  <c r="BG32" i="1" s="1"/>
  <c r="BG19" i="1"/>
  <c r="BG21" i="1" s="1"/>
  <c r="BG23" i="1" s="1"/>
  <c r="BG24" i="1" s="1"/>
  <c r="BI16" i="1"/>
  <c r="BH16" i="1"/>
  <c r="BG16" i="1"/>
  <c r="BI9" i="1"/>
  <c r="BI19" i="1" s="1"/>
  <c r="BI21" i="1" s="1"/>
  <c r="BH9" i="1"/>
  <c r="BH11" i="1" s="1"/>
  <c r="BG9" i="1"/>
  <c r="BG11" i="1" s="1"/>
  <c r="BG13" i="1" s="1"/>
  <c r="BG14" i="1" s="1"/>
  <c r="BI7" i="1"/>
  <c r="BI28" i="1" s="1"/>
  <c r="BH7" i="1"/>
  <c r="BH27" i="1" s="1"/>
  <c r="BG7" i="1"/>
  <c r="BI11" i="1" l="1"/>
  <c r="BI13" i="1" s="1"/>
  <c r="BI14" i="1" s="1"/>
  <c r="BG15" i="1"/>
  <c r="BI27" i="1"/>
  <c r="BI25" i="1"/>
  <c r="BI23" i="1"/>
  <c r="BI24" i="1" s="1"/>
  <c r="BH13" i="1"/>
  <c r="BH14" i="1" s="1"/>
  <c r="BH15" i="1"/>
  <c r="BG25" i="1"/>
  <c r="BG28" i="1"/>
  <c r="BG31" i="1" s="1"/>
  <c r="BG33" i="1" s="1"/>
  <c r="BG34" i="1" s="1"/>
  <c r="BH19" i="1"/>
  <c r="BH21" i="1" s="1"/>
  <c r="BG27" i="1"/>
  <c r="BH28" i="1"/>
  <c r="BH31" i="1" s="1"/>
  <c r="BH33" i="1" s="1"/>
  <c r="BH34" i="1" s="1"/>
  <c r="BI29" i="1"/>
  <c r="BI31" i="1" s="1"/>
  <c r="BH29" i="1"/>
  <c r="BE29" i="1"/>
  <c r="BF26" i="1"/>
  <c r="BE26" i="1"/>
  <c r="BD26" i="1"/>
  <c r="BF22" i="1"/>
  <c r="BF32" i="1" s="1"/>
  <c r="BE22" i="1"/>
  <c r="BE32" i="1" s="1"/>
  <c r="BD22" i="1"/>
  <c r="BD32" i="1" s="1"/>
  <c r="BF16" i="1"/>
  <c r="BE16" i="1"/>
  <c r="BD16" i="1"/>
  <c r="BF9" i="1"/>
  <c r="BF29" i="1" s="1"/>
  <c r="BE9" i="1"/>
  <c r="BE19" i="1" s="1"/>
  <c r="BE21" i="1" s="1"/>
  <c r="BD9" i="1"/>
  <c r="BD11" i="1" s="1"/>
  <c r="BF7" i="1"/>
  <c r="BF27" i="1" s="1"/>
  <c r="BE7" i="1"/>
  <c r="BE28" i="1" s="1"/>
  <c r="BD7" i="1"/>
  <c r="BD27" i="1" s="1"/>
  <c r="BE31" i="1" l="1"/>
  <c r="BE33" i="1" s="1"/>
  <c r="BE34" i="1" s="1"/>
  <c r="BI15" i="1"/>
  <c r="BE11" i="1"/>
  <c r="BE13" i="1" s="1"/>
  <c r="BE14" i="1" s="1"/>
  <c r="BG35" i="1"/>
  <c r="BG36" i="1" s="1"/>
  <c r="BG37" i="1" s="1"/>
  <c r="BI33" i="1"/>
  <c r="BI34" i="1" s="1"/>
  <c r="BI35" i="1"/>
  <c r="BI36" i="1" s="1"/>
  <c r="BI37" i="1" s="1"/>
  <c r="BH23" i="1"/>
  <c r="BH24" i="1" s="1"/>
  <c r="BH25" i="1"/>
  <c r="BH35" i="1"/>
  <c r="BF28" i="1"/>
  <c r="BF31" i="1" s="1"/>
  <c r="BF33" i="1" s="1"/>
  <c r="BF34" i="1" s="1"/>
  <c r="BD28" i="1"/>
  <c r="BE25" i="1"/>
  <c r="BE23" i="1"/>
  <c r="BE24" i="1" s="1"/>
  <c r="BD13" i="1"/>
  <c r="BD14" i="1" s="1"/>
  <c r="BD15" i="1"/>
  <c r="BF19" i="1"/>
  <c r="BF21" i="1" s="1"/>
  <c r="BE27" i="1"/>
  <c r="BF11" i="1"/>
  <c r="BE15" i="1"/>
  <c r="BD29" i="1"/>
  <c r="BD19" i="1"/>
  <c r="BD21" i="1" s="1"/>
  <c r="BA9" i="1"/>
  <c r="BE35" i="1" l="1"/>
  <c r="BE36" i="1" s="1"/>
  <c r="BE37" i="1" s="1"/>
  <c r="BF35" i="1"/>
  <c r="BH36" i="1"/>
  <c r="BH37" i="1" s="1"/>
  <c r="BD31" i="1"/>
  <c r="BD35" i="1" s="1"/>
  <c r="BD23" i="1"/>
  <c r="BD24" i="1" s="1"/>
  <c r="BD25" i="1"/>
  <c r="BF25" i="1"/>
  <c r="BF23" i="1"/>
  <c r="BF24" i="1" s="1"/>
  <c r="BF15" i="1"/>
  <c r="BF13" i="1"/>
  <c r="BF14" i="1" s="1"/>
  <c r="BA7" i="1"/>
  <c r="BB7" i="1"/>
  <c r="BB28" i="1" s="1"/>
  <c r="BB31" i="1" s="1"/>
  <c r="BC7" i="1"/>
  <c r="BC28" i="1" s="1"/>
  <c r="BB9" i="1"/>
  <c r="BB11" i="1" s="1"/>
  <c r="BB13" i="1" s="1"/>
  <c r="BB14" i="1" s="1"/>
  <c r="BC9" i="1"/>
  <c r="BC11" i="1" s="1"/>
  <c r="BC13" i="1" s="1"/>
  <c r="BC14" i="1" s="1"/>
  <c r="BA11" i="1"/>
  <c r="BA15" i="1" s="1"/>
  <c r="BA16" i="1"/>
  <c r="BB16" i="1"/>
  <c r="BC16" i="1"/>
  <c r="BA19" i="1"/>
  <c r="BA21" i="1" s="1"/>
  <c r="BB19" i="1"/>
  <c r="BB21" i="1" s="1"/>
  <c r="BA22" i="1"/>
  <c r="BA32" i="1" s="1"/>
  <c r="BB22" i="1"/>
  <c r="BB32" i="1" s="1"/>
  <c r="BC22" i="1"/>
  <c r="BC32" i="1" s="1"/>
  <c r="BA26" i="1"/>
  <c r="BB26" i="1"/>
  <c r="BC26" i="1"/>
  <c r="BA27" i="1"/>
  <c r="BA28" i="1"/>
  <c r="BA31" i="1" s="1"/>
  <c r="BA29" i="1"/>
  <c r="BB29" i="1"/>
  <c r="BC29" i="1"/>
  <c r="BC31" i="1" l="1"/>
  <c r="BC33" i="1" s="1"/>
  <c r="BC34" i="1" s="1"/>
  <c r="BD33" i="1"/>
  <c r="BD34" i="1" s="1"/>
  <c r="BF36" i="1"/>
  <c r="BF37" i="1" s="1"/>
  <c r="BD36" i="1"/>
  <c r="BD37" i="1" s="1"/>
  <c r="BA35" i="1"/>
  <c r="BA33" i="1"/>
  <c r="BA34" i="1" s="1"/>
  <c r="BB15" i="1"/>
  <c r="BA25" i="1"/>
  <c r="BA36" i="1" s="1"/>
  <c r="BA37" i="1" s="1"/>
  <c r="BA23" i="1"/>
  <c r="BA24" i="1" s="1"/>
  <c r="BB33" i="1"/>
  <c r="BB34" i="1" s="1"/>
  <c r="BB23" i="1"/>
  <c r="BB24" i="1" s="1"/>
  <c r="BB25" i="1"/>
  <c r="BC15" i="1"/>
  <c r="BA13" i="1"/>
  <c r="BA14" i="1" s="1"/>
  <c r="BC27" i="1"/>
  <c r="BB27" i="1"/>
  <c r="BB35" i="1" s="1"/>
  <c r="BC19" i="1"/>
  <c r="BC21" i="1" s="1"/>
  <c r="AZ26" i="1"/>
  <c r="AY26" i="1"/>
  <c r="AX26" i="1"/>
  <c r="AZ22" i="1"/>
  <c r="AZ32" i="1" s="1"/>
  <c r="AY22" i="1"/>
  <c r="AY32" i="1" s="1"/>
  <c r="AX22" i="1"/>
  <c r="AX32" i="1" s="1"/>
  <c r="AZ19" i="1"/>
  <c r="AZ21" i="1" s="1"/>
  <c r="AZ16" i="1"/>
  <c r="AY16" i="1"/>
  <c r="AX16" i="1"/>
  <c r="AZ11" i="1"/>
  <c r="AZ9" i="1"/>
  <c r="AZ29" i="1" s="1"/>
  <c r="AY9" i="1"/>
  <c r="AY19" i="1" s="1"/>
  <c r="AY21" i="1" s="1"/>
  <c r="AX9" i="1"/>
  <c r="AX11" i="1" s="1"/>
  <c r="AZ7" i="1"/>
  <c r="AZ27" i="1" s="1"/>
  <c r="AY7" i="1"/>
  <c r="AY28" i="1" s="1"/>
  <c r="AX7" i="1"/>
  <c r="AX27" i="1" s="1"/>
  <c r="AY11" i="1" l="1"/>
  <c r="AY13" i="1" s="1"/>
  <c r="AY14" i="1" s="1"/>
  <c r="BC35" i="1"/>
  <c r="BB36" i="1"/>
  <c r="BB37" i="1" s="1"/>
  <c r="BC23" i="1"/>
  <c r="BC24" i="1" s="1"/>
  <c r="BC25" i="1"/>
  <c r="BC36" i="1" s="1"/>
  <c r="BC37" i="1" s="1"/>
  <c r="AZ15" i="1"/>
  <c r="AZ28" i="1"/>
  <c r="AZ31" i="1" s="1"/>
  <c r="AZ33" i="1" s="1"/>
  <c r="AZ34" i="1" s="1"/>
  <c r="AZ13" i="1"/>
  <c r="AZ14" i="1" s="1"/>
  <c r="AY27" i="1"/>
  <c r="AX15" i="1"/>
  <c r="AX13" i="1"/>
  <c r="AX14" i="1" s="1"/>
  <c r="AY23" i="1"/>
  <c r="AY24" i="1" s="1"/>
  <c r="AY25" i="1"/>
  <c r="AZ25" i="1"/>
  <c r="AZ23" i="1"/>
  <c r="AZ24" i="1" s="1"/>
  <c r="AX19" i="1"/>
  <c r="AX21" i="1" s="1"/>
  <c r="AX28" i="1"/>
  <c r="AX31" i="1" s="1"/>
  <c r="AX33" i="1" s="1"/>
  <c r="AX34" i="1" s="1"/>
  <c r="AY29" i="1"/>
  <c r="AY31" i="1" s="1"/>
  <c r="AX29" i="1"/>
  <c r="AW26" i="1"/>
  <c r="AV26" i="1"/>
  <c r="AU26" i="1"/>
  <c r="AW22" i="1"/>
  <c r="AW32" i="1" s="1"/>
  <c r="AV22" i="1"/>
  <c r="AV32" i="1" s="1"/>
  <c r="AU22" i="1"/>
  <c r="AU32" i="1" s="1"/>
  <c r="AW16" i="1"/>
  <c r="AV16" i="1"/>
  <c r="AU16" i="1"/>
  <c r="AW9" i="1"/>
  <c r="AW19" i="1" s="1"/>
  <c r="AW21" i="1" s="1"/>
  <c r="AV9" i="1"/>
  <c r="AV11" i="1" s="1"/>
  <c r="AU9" i="1"/>
  <c r="AU11" i="1" s="1"/>
  <c r="AU13" i="1" s="1"/>
  <c r="AU14" i="1" s="1"/>
  <c r="AW7" i="1"/>
  <c r="AW28" i="1" s="1"/>
  <c r="AV7" i="1"/>
  <c r="AV27" i="1" s="1"/>
  <c r="AU7" i="1"/>
  <c r="AY15" i="1" l="1"/>
  <c r="AU29" i="1"/>
  <c r="AU19" i="1"/>
  <c r="AU21" i="1" s="1"/>
  <c r="AU23" i="1" s="1"/>
  <c r="AU24" i="1" s="1"/>
  <c r="AW11" i="1"/>
  <c r="AW13" i="1" s="1"/>
  <c r="AW14" i="1" s="1"/>
  <c r="AZ35" i="1"/>
  <c r="AZ36" i="1" s="1"/>
  <c r="AZ37" i="1" s="1"/>
  <c r="AY33" i="1"/>
  <c r="AY34" i="1" s="1"/>
  <c r="AY35" i="1"/>
  <c r="AX23" i="1"/>
  <c r="AX24" i="1" s="1"/>
  <c r="AX25" i="1"/>
  <c r="AX35" i="1"/>
  <c r="AW27" i="1"/>
  <c r="AU15" i="1"/>
  <c r="AV15" i="1"/>
  <c r="AV13" i="1"/>
  <c r="AV14" i="1" s="1"/>
  <c r="AW25" i="1"/>
  <c r="AW23" i="1"/>
  <c r="AW24" i="1" s="1"/>
  <c r="AU25" i="1"/>
  <c r="AU28" i="1"/>
  <c r="AU31" i="1" s="1"/>
  <c r="AU33" i="1" s="1"/>
  <c r="AU34" i="1" s="1"/>
  <c r="AV29" i="1"/>
  <c r="AV19" i="1"/>
  <c r="AV21" i="1" s="1"/>
  <c r="AU27" i="1"/>
  <c r="AV28" i="1"/>
  <c r="AW29" i="1"/>
  <c r="AW31" i="1" s="1"/>
  <c r="AW15" i="1"/>
  <c r="AY36" i="1" l="1"/>
  <c r="AY37" i="1" s="1"/>
  <c r="AX36" i="1"/>
  <c r="AX37" i="1" s="1"/>
  <c r="AW33" i="1"/>
  <c r="AW34" i="1" s="1"/>
  <c r="AW35" i="1"/>
  <c r="AW36" i="1" s="1"/>
  <c r="AW37" i="1" s="1"/>
  <c r="AV31" i="1"/>
  <c r="AU35" i="1"/>
  <c r="AU36" i="1" s="1"/>
  <c r="AU37" i="1" s="1"/>
  <c r="AV23" i="1"/>
  <c r="AV24" i="1" s="1"/>
  <c r="AV25" i="1"/>
  <c r="AT26" i="1"/>
  <c r="AS26" i="1"/>
  <c r="AR26" i="1"/>
  <c r="AT22" i="1"/>
  <c r="AT32" i="1" s="1"/>
  <c r="AS22" i="1"/>
  <c r="AS32" i="1" s="1"/>
  <c r="AR22" i="1"/>
  <c r="AR32" i="1" s="1"/>
  <c r="AT16" i="1"/>
  <c r="AS16" i="1"/>
  <c r="AR16" i="1"/>
  <c r="AT9" i="1"/>
  <c r="AT29" i="1" s="1"/>
  <c r="AS9" i="1"/>
  <c r="AS19" i="1" s="1"/>
  <c r="AS21" i="1" s="1"/>
  <c r="AR9" i="1"/>
  <c r="AR11" i="1" s="1"/>
  <c r="AT7" i="1"/>
  <c r="AT27" i="1" s="1"/>
  <c r="AS7" i="1"/>
  <c r="AS28" i="1" s="1"/>
  <c r="AR7" i="1"/>
  <c r="AR27" i="1" s="1"/>
  <c r="AS11" i="1" l="1"/>
  <c r="AS13" i="1" s="1"/>
  <c r="AS14" i="1" s="1"/>
  <c r="AT19" i="1"/>
  <c r="AT21" i="1" s="1"/>
  <c r="AT25" i="1" s="1"/>
  <c r="AV33" i="1"/>
  <c r="AV34" i="1" s="1"/>
  <c r="AV35" i="1"/>
  <c r="AV36" i="1" s="1"/>
  <c r="AV37" i="1" s="1"/>
  <c r="AS27" i="1"/>
  <c r="AT28" i="1"/>
  <c r="AT31" i="1" s="1"/>
  <c r="AT33" i="1" s="1"/>
  <c r="AT34" i="1" s="1"/>
  <c r="AR13" i="1"/>
  <c r="AR14" i="1" s="1"/>
  <c r="AR15" i="1"/>
  <c r="AS25" i="1"/>
  <c r="AS23" i="1"/>
  <c r="AS24" i="1" s="1"/>
  <c r="AT11" i="1"/>
  <c r="AR29" i="1"/>
  <c r="AR19" i="1"/>
  <c r="AR21" i="1" s="1"/>
  <c r="AR28" i="1"/>
  <c r="AS29" i="1"/>
  <c r="AS31" i="1" s="1"/>
  <c r="AS33" i="1" s="1"/>
  <c r="AS34" i="1" s="1"/>
  <c r="AQ26" i="1"/>
  <c r="AP26" i="1"/>
  <c r="AO26" i="1"/>
  <c r="AQ22" i="1"/>
  <c r="AQ32" i="1" s="1"/>
  <c r="AP22" i="1"/>
  <c r="AP32" i="1" s="1"/>
  <c r="AO22" i="1"/>
  <c r="AO32" i="1" s="1"/>
  <c r="AP19" i="1"/>
  <c r="AP21" i="1" s="1"/>
  <c r="AP23" i="1" s="1"/>
  <c r="AP24" i="1" s="1"/>
  <c r="AQ16" i="1"/>
  <c r="AP16" i="1"/>
  <c r="AO16" i="1"/>
  <c r="AQ9" i="1"/>
  <c r="AQ19" i="1" s="1"/>
  <c r="AQ21" i="1" s="1"/>
  <c r="AP9" i="1"/>
  <c r="AP11" i="1" s="1"/>
  <c r="AP13" i="1" s="1"/>
  <c r="AP14" i="1" s="1"/>
  <c r="AO9" i="1"/>
  <c r="AO29" i="1" s="1"/>
  <c r="AQ7" i="1"/>
  <c r="AQ28" i="1" s="1"/>
  <c r="AP7" i="1"/>
  <c r="AP27" i="1" s="1"/>
  <c r="AO7" i="1"/>
  <c r="AO11" i="1" l="1"/>
  <c r="AO13" i="1" s="1"/>
  <c r="AO14" i="1" s="1"/>
  <c r="AO19" i="1"/>
  <c r="AO21" i="1" s="1"/>
  <c r="AO23" i="1" s="1"/>
  <c r="AO24" i="1" s="1"/>
  <c r="AP29" i="1"/>
  <c r="AT23" i="1"/>
  <c r="AT24" i="1" s="1"/>
  <c r="AS15" i="1"/>
  <c r="AS35" i="1"/>
  <c r="AS36" i="1" s="1"/>
  <c r="AS37" i="1" s="1"/>
  <c r="AT35" i="1"/>
  <c r="AR23" i="1"/>
  <c r="AR24" i="1" s="1"/>
  <c r="AR25" i="1"/>
  <c r="AR31" i="1"/>
  <c r="AT15" i="1"/>
  <c r="AT13" i="1"/>
  <c r="AT14" i="1" s="1"/>
  <c r="AO15" i="1"/>
  <c r="AO28" i="1"/>
  <c r="AO31" i="1" s="1"/>
  <c r="AO33" i="1" s="1"/>
  <c r="AO34" i="1" s="1"/>
  <c r="AQ25" i="1"/>
  <c r="AQ23" i="1"/>
  <c r="AQ24" i="1" s="1"/>
  <c r="AP25" i="1"/>
  <c r="AQ11" i="1"/>
  <c r="AP15" i="1"/>
  <c r="AQ27" i="1"/>
  <c r="AO27" i="1"/>
  <c r="AP28" i="1"/>
  <c r="AP31" i="1" s="1"/>
  <c r="AP33" i="1" s="1"/>
  <c r="AP34" i="1" s="1"/>
  <c r="AQ29" i="1"/>
  <c r="AQ31" i="1" s="1"/>
  <c r="AQ33" i="1" s="1"/>
  <c r="AQ34" i="1" s="1"/>
  <c r="AN26" i="1"/>
  <c r="AM26" i="1"/>
  <c r="AL26" i="1"/>
  <c r="AN22" i="1"/>
  <c r="AN32" i="1" s="1"/>
  <c r="AM22" i="1"/>
  <c r="AM32" i="1" s="1"/>
  <c r="AL22" i="1"/>
  <c r="AL32" i="1" s="1"/>
  <c r="AM19" i="1"/>
  <c r="AM21" i="1" s="1"/>
  <c r="AN16" i="1"/>
  <c r="AM16" i="1"/>
  <c r="AL16" i="1"/>
  <c r="AN9" i="1"/>
  <c r="AN29" i="1" s="1"/>
  <c r="AM9" i="1"/>
  <c r="AM11" i="1" s="1"/>
  <c r="AL9" i="1"/>
  <c r="AL19" i="1" s="1"/>
  <c r="AL21" i="1" s="1"/>
  <c r="AN7" i="1"/>
  <c r="AN28" i="1" s="1"/>
  <c r="AM7" i="1"/>
  <c r="AM27" i="1" s="1"/>
  <c r="AL7" i="1"/>
  <c r="AL11" i="1" l="1"/>
  <c r="AL13" i="1" s="1"/>
  <c r="AL14" i="1" s="1"/>
  <c r="AO25" i="1"/>
  <c r="AN11" i="1"/>
  <c r="AN13" i="1" s="1"/>
  <c r="AN14" i="1" s="1"/>
  <c r="AT36" i="1"/>
  <c r="AT37" i="1" s="1"/>
  <c r="AR33" i="1"/>
  <c r="AR34" i="1" s="1"/>
  <c r="AR35" i="1"/>
  <c r="AR36" i="1" s="1"/>
  <c r="AR37" i="1" s="1"/>
  <c r="AO35" i="1"/>
  <c r="AO36" i="1" s="1"/>
  <c r="AO37" i="1" s="1"/>
  <c r="AP35" i="1"/>
  <c r="AP36" i="1" s="1"/>
  <c r="AP37" i="1" s="1"/>
  <c r="AQ35" i="1"/>
  <c r="AQ13" i="1"/>
  <c r="AQ14" i="1" s="1"/>
  <c r="AQ15" i="1"/>
  <c r="AN31" i="1"/>
  <c r="AN33" i="1" s="1"/>
  <c r="AN34" i="1" s="1"/>
  <c r="AN19" i="1"/>
  <c r="AN21" i="1" s="1"/>
  <c r="AN25" i="1" s="1"/>
  <c r="AN23" i="1"/>
  <c r="AN24" i="1" s="1"/>
  <c r="AL15" i="1"/>
  <c r="AM28" i="1"/>
  <c r="AL27" i="1"/>
  <c r="AL25" i="1"/>
  <c r="AL23" i="1"/>
  <c r="AL24" i="1" s="1"/>
  <c r="AM15" i="1"/>
  <c r="AM13" i="1"/>
  <c r="AM14" i="1" s="1"/>
  <c r="AM23" i="1"/>
  <c r="AM24" i="1" s="1"/>
  <c r="AM25" i="1"/>
  <c r="AN27" i="1"/>
  <c r="AN35" i="1" s="1"/>
  <c r="AL29" i="1"/>
  <c r="AL28" i="1"/>
  <c r="AM29" i="1"/>
  <c r="AK26" i="1"/>
  <c r="AJ26" i="1"/>
  <c r="AI26" i="1"/>
  <c r="AK22" i="1"/>
  <c r="AK32" i="1" s="1"/>
  <c r="AJ22" i="1"/>
  <c r="AJ32" i="1" s="1"/>
  <c r="AI22" i="1"/>
  <c r="AI32" i="1" s="1"/>
  <c r="AK16" i="1"/>
  <c r="AJ16" i="1"/>
  <c r="AI16" i="1"/>
  <c r="AK9" i="1"/>
  <c r="AK19" i="1" s="1"/>
  <c r="AK21" i="1" s="1"/>
  <c r="AJ9" i="1"/>
  <c r="AJ11" i="1" s="1"/>
  <c r="AJ13" i="1" s="1"/>
  <c r="AJ14" i="1" s="1"/>
  <c r="AI9" i="1"/>
  <c r="AI29" i="1" s="1"/>
  <c r="AK7" i="1"/>
  <c r="AK28" i="1" s="1"/>
  <c r="AJ7" i="1"/>
  <c r="AJ27" i="1" s="1"/>
  <c r="AI7" i="1"/>
  <c r="AI11" i="1" l="1"/>
  <c r="AI13" i="1" s="1"/>
  <c r="AI14" i="1" s="1"/>
  <c r="AI19" i="1"/>
  <c r="AI21" i="1" s="1"/>
  <c r="AI25" i="1" s="1"/>
  <c r="AJ29" i="1"/>
  <c r="AJ19" i="1"/>
  <c r="AJ21" i="1" s="1"/>
  <c r="AJ23" i="1" s="1"/>
  <c r="AJ24" i="1" s="1"/>
  <c r="AN15" i="1"/>
  <c r="AN36" i="1" s="1"/>
  <c r="AN37" i="1" s="1"/>
  <c r="AQ36" i="1"/>
  <c r="AQ37" i="1" s="1"/>
  <c r="AM31" i="1"/>
  <c r="AM33" i="1" s="1"/>
  <c r="AM34" i="1" s="1"/>
  <c r="AL31" i="1"/>
  <c r="AI27" i="1"/>
  <c r="AI28" i="1"/>
  <c r="AI31" i="1" s="1"/>
  <c r="AI33" i="1" s="1"/>
  <c r="AI34" i="1" s="1"/>
  <c r="AK25" i="1"/>
  <c r="AK23" i="1"/>
  <c r="AK24" i="1" s="1"/>
  <c r="AJ25" i="1"/>
  <c r="AK29" i="1"/>
  <c r="AK31" i="1" s="1"/>
  <c r="AK33" i="1" s="1"/>
  <c r="AK34" i="1" s="1"/>
  <c r="AK11" i="1"/>
  <c r="AJ15" i="1"/>
  <c r="AK27" i="1"/>
  <c r="AJ28" i="1"/>
  <c r="AJ31" i="1" s="1"/>
  <c r="AJ33" i="1" s="1"/>
  <c r="AJ34" i="1" s="1"/>
  <c r="AI23" i="1" l="1"/>
  <c r="AI24" i="1" s="1"/>
  <c r="AI15" i="1"/>
  <c r="AM35" i="1"/>
  <c r="AM36" i="1" s="1"/>
  <c r="AM37" i="1" s="1"/>
  <c r="AL33" i="1"/>
  <c r="AL34" i="1" s="1"/>
  <c r="AL35" i="1"/>
  <c r="AL36" i="1" s="1"/>
  <c r="AL37" i="1" s="1"/>
  <c r="AI35" i="1"/>
  <c r="AI36" i="1" s="1"/>
  <c r="AI37" i="1" s="1"/>
  <c r="AJ35" i="1"/>
  <c r="AJ36" i="1" s="1"/>
  <c r="AJ37" i="1" s="1"/>
  <c r="AK35" i="1"/>
  <c r="AK13" i="1"/>
  <c r="AK14" i="1" s="1"/>
  <c r="AK15" i="1"/>
  <c r="AK36" i="1" l="1"/>
  <c r="AK37" i="1" s="1"/>
  <c r="T7" i="1" l="1"/>
  <c r="AC7" i="1"/>
  <c r="AF7" i="1"/>
  <c r="AF27" i="1" s="1"/>
  <c r="AH26" i="1"/>
  <c r="AG26" i="1"/>
  <c r="AF26" i="1"/>
  <c r="AH22" i="1"/>
  <c r="AH32" i="1" s="1"/>
  <c r="AG22" i="1"/>
  <c r="AG32" i="1" s="1"/>
  <c r="AF22" i="1"/>
  <c r="AF32" i="1" s="1"/>
  <c r="AH16" i="1"/>
  <c r="AG16" i="1"/>
  <c r="AF16" i="1"/>
  <c r="AH9" i="1"/>
  <c r="AH29" i="1" s="1"/>
  <c r="AG9" i="1"/>
  <c r="AG19" i="1" s="1"/>
  <c r="AG21" i="1" s="1"/>
  <c r="AF9" i="1"/>
  <c r="AF29" i="1" s="1"/>
  <c r="AH7" i="1"/>
  <c r="AH27" i="1" s="1"/>
  <c r="AG7" i="1"/>
  <c r="AG28" i="1" s="1"/>
  <c r="AF11" i="1" l="1"/>
  <c r="AF15" i="1" s="1"/>
  <c r="AF19" i="1"/>
  <c r="AF21" i="1" s="1"/>
  <c r="AF23" i="1" s="1"/>
  <c r="AF24" i="1" s="1"/>
  <c r="AF28" i="1"/>
  <c r="AF31" i="1" s="1"/>
  <c r="AF35" i="1" s="1"/>
  <c r="AF13" i="1"/>
  <c r="AF14" i="1" s="1"/>
  <c r="AG23" i="1"/>
  <c r="AG24" i="1" s="1"/>
  <c r="AG25" i="1"/>
  <c r="AG11" i="1"/>
  <c r="AG13" i="1" s="1"/>
  <c r="AG14" i="1" s="1"/>
  <c r="AH19" i="1"/>
  <c r="AH21" i="1" s="1"/>
  <c r="AG27" i="1"/>
  <c r="AH28" i="1"/>
  <c r="AH31" i="1" s="1"/>
  <c r="AH33" i="1" s="1"/>
  <c r="AH34" i="1" s="1"/>
  <c r="AH11" i="1"/>
  <c r="AG29" i="1"/>
  <c r="AG31" i="1" s="1"/>
  <c r="AG33" i="1" s="1"/>
  <c r="AG34" i="1" s="1"/>
  <c r="U9" i="1"/>
  <c r="V9" i="1"/>
  <c r="W9" i="1"/>
  <c r="X9" i="1"/>
  <c r="Y9" i="1"/>
  <c r="Z9" i="1"/>
  <c r="AA9" i="1"/>
  <c r="AB9" i="1"/>
  <c r="AC9" i="1"/>
  <c r="AD9" i="1"/>
  <c r="AE9" i="1"/>
  <c r="T9" i="1"/>
  <c r="AF25" i="1" l="1"/>
  <c r="AF36" i="1" s="1"/>
  <c r="AF37" i="1" s="1"/>
  <c r="AF33" i="1"/>
  <c r="AF34" i="1" s="1"/>
  <c r="AG35" i="1"/>
  <c r="AG15" i="1"/>
  <c r="AH35" i="1"/>
  <c r="AH25" i="1"/>
  <c r="AH23" i="1"/>
  <c r="AH24" i="1" s="1"/>
  <c r="AH13" i="1"/>
  <c r="AH14" i="1" s="1"/>
  <c r="AH15" i="1"/>
  <c r="AC29" i="1"/>
  <c r="AE26" i="1"/>
  <c r="AD26" i="1"/>
  <c r="AC26" i="1"/>
  <c r="AE22" i="1"/>
  <c r="AE32" i="1" s="1"/>
  <c r="AD22" i="1"/>
  <c r="AD32" i="1" s="1"/>
  <c r="AC22" i="1"/>
  <c r="AC32" i="1" s="1"/>
  <c r="AC19" i="1"/>
  <c r="AC21" i="1" s="1"/>
  <c r="AE16" i="1"/>
  <c r="AD16" i="1"/>
  <c r="AC16" i="1"/>
  <c r="AE11" i="1"/>
  <c r="AE13" i="1" s="1"/>
  <c r="AE14" i="1" s="1"/>
  <c r="AC11" i="1"/>
  <c r="AC13" i="1" s="1"/>
  <c r="AC14" i="1" s="1"/>
  <c r="AE19" i="1"/>
  <c r="AE21" i="1" s="1"/>
  <c r="AD11" i="1"/>
  <c r="AE7" i="1"/>
  <c r="AE28" i="1" s="1"/>
  <c r="AD7" i="1"/>
  <c r="AD27" i="1" s="1"/>
  <c r="AG36" i="1" l="1"/>
  <c r="AG37" i="1" s="1"/>
  <c r="AH36" i="1"/>
  <c r="AH37" i="1" s="1"/>
  <c r="AC23" i="1"/>
  <c r="AC24" i="1" s="1"/>
  <c r="AE27" i="1"/>
  <c r="AC15" i="1"/>
  <c r="AD13" i="1"/>
  <c r="AD14" i="1" s="1"/>
  <c r="AD15" i="1"/>
  <c r="AE25" i="1"/>
  <c r="AE23" i="1"/>
  <c r="AE24" i="1" s="1"/>
  <c r="AC25" i="1"/>
  <c r="AE15" i="1"/>
  <c r="AC28" i="1"/>
  <c r="AC31" i="1" s="1"/>
  <c r="AC33" i="1" s="1"/>
  <c r="AC34" i="1" s="1"/>
  <c r="AD29" i="1"/>
  <c r="AD19" i="1"/>
  <c r="AD21" i="1" s="1"/>
  <c r="AC27" i="1"/>
  <c r="AD28" i="1"/>
  <c r="AE29" i="1"/>
  <c r="AE31" i="1" s="1"/>
  <c r="Z29" i="1"/>
  <c r="AB26" i="1"/>
  <c r="AA26" i="1"/>
  <c r="Z26" i="1"/>
  <c r="AB22" i="1"/>
  <c r="AB32" i="1" s="1"/>
  <c r="AA22" i="1"/>
  <c r="AA32" i="1" s="1"/>
  <c r="Z22" i="1"/>
  <c r="Z32" i="1" s="1"/>
  <c r="Z19" i="1"/>
  <c r="Z21" i="1" s="1"/>
  <c r="AB16" i="1"/>
  <c r="AA16" i="1"/>
  <c r="Z16" i="1"/>
  <c r="AB11" i="1"/>
  <c r="AB13" i="1" s="1"/>
  <c r="AB14" i="1" s="1"/>
  <c r="Z11" i="1"/>
  <c r="Z13" i="1" s="1"/>
  <c r="Z14" i="1" s="1"/>
  <c r="AB19" i="1"/>
  <c r="AB21" i="1" s="1"/>
  <c r="AA11" i="1"/>
  <c r="AB7" i="1"/>
  <c r="AB28" i="1" s="1"/>
  <c r="AA7" i="1"/>
  <c r="AA27" i="1" s="1"/>
  <c r="Z7" i="1"/>
  <c r="Z23" i="1" l="1"/>
  <c r="Z24" i="1" s="1"/>
  <c r="AE33" i="1"/>
  <c r="AE34" i="1" s="1"/>
  <c r="AE35" i="1"/>
  <c r="AE36" i="1" s="1"/>
  <c r="AE37" i="1" s="1"/>
  <c r="AD31" i="1"/>
  <c r="AC35" i="1"/>
  <c r="AC36" i="1" s="1"/>
  <c r="AC37" i="1" s="1"/>
  <c r="AD23" i="1"/>
  <c r="AD24" i="1" s="1"/>
  <c r="AD25" i="1"/>
  <c r="Z15" i="1"/>
  <c r="AB27" i="1"/>
  <c r="AB25" i="1"/>
  <c r="AB23" i="1"/>
  <c r="AB24" i="1" s="1"/>
  <c r="AA13" i="1"/>
  <c r="AA14" i="1" s="1"/>
  <c r="AA15" i="1"/>
  <c r="Z25" i="1"/>
  <c r="AB15" i="1"/>
  <c r="Z28" i="1"/>
  <c r="Z31" i="1" s="1"/>
  <c r="Z33" i="1" s="1"/>
  <c r="Z34" i="1" s="1"/>
  <c r="AA29" i="1"/>
  <c r="AA19" i="1"/>
  <c r="AA21" i="1" s="1"/>
  <c r="Z27" i="1"/>
  <c r="AA28" i="1"/>
  <c r="AB29" i="1"/>
  <c r="AB31" i="1" s="1"/>
  <c r="X29" i="1"/>
  <c r="Y26" i="1"/>
  <c r="X26" i="1"/>
  <c r="W26" i="1"/>
  <c r="Y22" i="1"/>
  <c r="Y32" i="1" s="1"/>
  <c r="X22" i="1"/>
  <c r="X32" i="1" s="1"/>
  <c r="W22" i="1"/>
  <c r="W32" i="1" s="1"/>
  <c r="X19" i="1"/>
  <c r="X21" i="1" s="1"/>
  <c r="W19" i="1"/>
  <c r="W21" i="1" s="1"/>
  <c r="Y16" i="1"/>
  <c r="X16" i="1"/>
  <c r="W16" i="1"/>
  <c r="X11" i="1"/>
  <c r="X13" i="1" s="1"/>
  <c r="X14" i="1" s="1"/>
  <c r="W11" i="1"/>
  <c r="W13" i="1" s="1"/>
  <c r="W14" i="1" s="1"/>
  <c r="Y11" i="1"/>
  <c r="W29" i="1"/>
  <c r="Y7" i="1"/>
  <c r="Y27" i="1" s="1"/>
  <c r="X7" i="1"/>
  <c r="W7" i="1"/>
  <c r="W28" i="1" s="1"/>
  <c r="W27" i="1" l="1"/>
  <c r="AD33" i="1"/>
  <c r="AD34" i="1" s="1"/>
  <c r="AD35" i="1"/>
  <c r="AD36" i="1" s="1"/>
  <c r="AD37" i="1" s="1"/>
  <c r="AB33" i="1"/>
  <c r="AB34" i="1" s="1"/>
  <c r="AB35" i="1"/>
  <c r="AB36" i="1" s="1"/>
  <c r="AB37" i="1" s="1"/>
  <c r="AA31" i="1"/>
  <c r="Z35" i="1"/>
  <c r="Z36" i="1" s="1"/>
  <c r="Z37" i="1" s="1"/>
  <c r="AA23" i="1"/>
  <c r="AA24" i="1" s="1"/>
  <c r="AA25" i="1"/>
  <c r="X15" i="1"/>
  <c r="W15" i="1"/>
  <c r="X23" i="1"/>
  <c r="X24" i="1" s="1"/>
  <c r="Y13" i="1"/>
  <c r="Y14" i="1" s="1"/>
  <c r="Y15" i="1"/>
  <c r="W31" i="1"/>
  <c r="W33" i="1" s="1"/>
  <c r="W34" i="1" s="1"/>
  <c r="W25" i="1"/>
  <c r="W23" i="1"/>
  <c r="W24" i="1" s="1"/>
  <c r="X25" i="1"/>
  <c r="X28" i="1"/>
  <c r="X31" i="1" s="1"/>
  <c r="X33" i="1" s="1"/>
  <c r="X34" i="1" s="1"/>
  <c r="Y29" i="1"/>
  <c r="Y19" i="1"/>
  <c r="Y21" i="1" s="1"/>
  <c r="X27" i="1"/>
  <c r="Y28" i="1"/>
  <c r="T11" i="1"/>
  <c r="V7" i="1"/>
  <c r="AA33" i="1" l="1"/>
  <c r="AA34" i="1" s="1"/>
  <c r="AA35" i="1"/>
  <c r="AA36" i="1" s="1"/>
  <c r="AA37" i="1" s="1"/>
  <c r="W35" i="1"/>
  <c r="W36" i="1" s="1"/>
  <c r="W37" i="1" s="1"/>
  <c r="Y23" i="1"/>
  <c r="Y24" i="1" s="1"/>
  <c r="Y25" i="1"/>
  <c r="Y31" i="1"/>
  <c r="X35" i="1"/>
  <c r="X36" i="1" s="1"/>
  <c r="X37" i="1" s="1"/>
  <c r="U26" i="1"/>
  <c r="V26" i="1"/>
  <c r="T26" i="1"/>
  <c r="U16" i="1"/>
  <c r="V16" i="1"/>
  <c r="T16" i="1"/>
  <c r="Q7" i="1"/>
  <c r="R7" i="1"/>
  <c r="S7" i="1"/>
  <c r="U7" i="1"/>
  <c r="U27" i="1" s="1"/>
  <c r="V27" i="1"/>
  <c r="V29" i="1"/>
  <c r="V22" i="1"/>
  <c r="V32" i="1" s="1"/>
  <c r="U22" i="1"/>
  <c r="U32" i="1" s="1"/>
  <c r="T22" i="1"/>
  <c r="T32" i="1" s="1"/>
  <c r="V19" i="1"/>
  <c r="V21" i="1" s="1"/>
  <c r="V11" i="1"/>
  <c r="U29" i="1"/>
  <c r="T29" i="1"/>
  <c r="T27" i="1" l="1"/>
  <c r="T15" i="1"/>
  <c r="Y33" i="1"/>
  <c r="Y34" i="1" s="1"/>
  <c r="Y35" i="1"/>
  <c r="Y36" i="1" s="1"/>
  <c r="Y37" i="1" s="1"/>
  <c r="T28" i="1"/>
  <c r="T31" i="1" s="1"/>
  <c r="T33" i="1" s="1"/>
  <c r="T34" i="1" s="1"/>
  <c r="V15" i="1"/>
  <c r="U28" i="1"/>
  <c r="U31" i="1" s="1"/>
  <c r="U33" i="1" s="1"/>
  <c r="U34" i="1" s="1"/>
  <c r="V28" i="1"/>
  <c r="V31" i="1" s="1"/>
  <c r="V33" i="1" s="1"/>
  <c r="V34" i="1" s="1"/>
  <c r="V23" i="1"/>
  <c r="V24" i="1" s="1"/>
  <c r="V25" i="1"/>
  <c r="T19" i="1"/>
  <c r="T21" i="1" s="1"/>
  <c r="U11" i="1"/>
  <c r="V13" i="1"/>
  <c r="V14" i="1" s="1"/>
  <c r="U19" i="1"/>
  <c r="U21" i="1" s="1"/>
  <c r="S22" i="1"/>
  <c r="S32" i="1" s="1"/>
  <c r="R22" i="1"/>
  <c r="R32" i="1" s="1"/>
  <c r="Q22" i="1"/>
  <c r="Q32" i="1" s="1"/>
  <c r="S9" i="1"/>
  <c r="S29" i="1" s="1"/>
  <c r="R9" i="1"/>
  <c r="R29" i="1" s="1"/>
  <c r="Q9" i="1"/>
  <c r="Q11" i="1" s="1"/>
  <c r="Q13" i="1" s="1"/>
  <c r="Q14" i="1" s="1"/>
  <c r="S28" i="1"/>
  <c r="R28" i="1"/>
  <c r="Q28" i="1"/>
  <c r="Q19" i="1" l="1"/>
  <c r="Q21" i="1" s="1"/>
  <c r="Q29" i="1"/>
  <c r="Q31" i="1" s="1"/>
  <c r="Q33" i="1" s="1"/>
  <c r="Q34" i="1" s="1"/>
  <c r="R31" i="1"/>
  <c r="R33" i="1" s="1"/>
  <c r="R34" i="1" s="1"/>
  <c r="S31" i="1"/>
  <c r="S33" i="1" s="1"/>
  <c r="S34" i="1" s="1"/>
  <c r="V35" i="1"/>
  <c r="V36" i="1" s="1"/>
  <c r="V37" i="1" s="1"/>
  <c r="U35" i="1"/>
  <c r="T35" i="1"/>
  <c r="U25" i="1"/>
  <c r="U23" i="1"/>
  <c r="U24" i="1" s="1"/>
  <c r="T13" i="1"/>
  <c r="T14" i="1" s="1"/>
  <c r="U13" i="1"/>
  <c r="U14" i="1" s="1"/>
  <c r="U15" i="1"/>
  <c r="T25" i="1"/>
  <c r="T23" i="1"/>
  <c r="T24" i="1" s="1"/>
  <c r="R27" i="1"/>
  <c r="Q27" i="1"/>
  <c r="Q25" i="1"/>
  <c r="Q23" i="1"/>
  <c r="Q24" i="1" s="1"/>
  <c r="R11" i="1"/>
  <c r="R13" i="1" s="1"/>
  <c r="R14" i="1" s="1"/>
  <c r="Q15" i="1"/>
  <c r="R19" i="1"/>
  <c r="R21" i="1" s="1"/>
  <c r="S27" i="1"/>
  <c r="S11" i="1"/>
  <c r="S13" i="1" s="1"/>
  <c r="S14" i="1" s="1"/>
  <c r="S19" i="1"/>
  <c r="S21" i="1" s="1"/>
  <c r="S35" i="1" l="1"/>
  <c r="Q35" i="1"/>
  <c r="R35" i="1"/>
  <c r="U36" i="1"/>
  <c r="U37" i="1" s="1"/>
  <c r="T36" i="1"/>
  <c r="T37" i="1" s="1"/>
  <c r="Q36" i="1"/>
  <c r="Q37" i="1" s="1"/>
  <c r="S15" i="1"/>
  <c r="S23" i="1"/>
  <c r="S24" i="1" s="1"/>
  <c r="S25" i="1"/>
  <c r="R23" i="1"/>
  <c r="R24" i="1" s="1"/>
  <c r="R25" i="1"/>
  <c r="R15" i="1"/>
  <c r="S36" i="1" l="1"/>
  <c r="S37" i="1" s="1"/>
  <c r="R36" i="1"/>
  <c r="R37" i="1" s="1"/>
  <c r="O9" i="1" l="1"/>
  <c r="O11" i="1" s="1"/>
  <c r="O13" i="1" s="1"/>
  <c r="O14" i="1" s="1"/>
  <c r="P9" i="1"/>
  <c r="P11" i="1" s="1"/>
  <c r="P13" i="1" s="1"/>
  <c r="P14" i="1" s="1"/>
  <c r="N9" i="1"/>
  <c r="N11" i="1" s="1"/>
  <c r="N13" i="1" s="1"/>
  <c r="N14" i="1" s="1"/>
  <c r="P5" i="1"/>
  <c r="O5" i="1"/>
  <c r="N5" i="1"/>
  <c r="N7" i="1"/>
  <c r="N28" i="1" s="1"/>
  <c r="O7" i="1"/>
  <c r="O28" i="1" s="1"/>
  <c r="P7" i="1"/>
  <c r="P28" i="1" s="1"/>
  <c r="N22" i="1"/>
  <c r="N32" i="1" s="1"/>
  <c r="O22" i="1"/>
  <c r="P22" i="1"/>
  <c r="O29" i="1"/>
  <c r="P29" i="1"/>
  <c r="O32" i="1"/>
  <c r="P32" i="1"/>
  <c r="P19" i="1" l="1"/>
  <c r="P21" i="1" s="1"/>
  <c r="P23" i="1" s="1"/>
  <c r="P24" i="1" s="1"/>
  <c r="O19" i="1"/>
  <c r="O21" i="1" s="1"/>
  <c r="O23" i="1" s="1"/>
  <c r="O24" i="1" s="1"/>
  <c r="N27" i="1"/>
  <c r="N19" i="1"/>
  <c r="N21" i="1" s="1"/>
  <c r="N23" i="1" s="1"/>
  <c r="N24" i="1" s="1"/>
  <c r="N29" i="1"/>
  <c r="N31" i="1" s="1"/>
  <c r="N33" i="1" s="1"/>
  <c r="N34" i="1" s="1"/>
  <c r="O25" i="1"/>
  <c r="P31" i="1"/>
  <c r="P33" i="1" s="1"/>
  <c r="P34" i="1" s="1"/>
  <c r="O31" i="1"/>
  <c r="O33" i="1" s="1"/>
  <c r="O34" i="1" s="1"/>
  <c r="P27" i="1"/>
  <c r="P15" i="1"/>
  <c r="N15" i="1"/>
  <c r="O27" i="1"/>
  <c r="O15" i="1"/>
  <c r="P25" i="1"/>
  <c r="M29" i="1"/>
  <c r="M22" i="1"/>
  <c r="M32" i="1" s="1"/>
  <c r="M19" i="1"/>
  <c r="M21" i="1" s="1"/>
  <c r="M11" i="1"/>
  <c r="M13" i="1" s="1"/>
  <c r="M7" i="1"/>
  <c r="M27" i="1" l="1"/>
  <c r="M28" i="1"/>
  <c r="M31" i="1" s="1"/>
  <c r="M33" i="1" s="1"/>
  <c r="M34" i="1" s="1"/>
  <c r="N25" i="1"/>
  <c r="N35" i="1"/>
  <c r="P35" i="1"/>
  <c r="P36" i="1" s="1"/>
  <c r="P37" i="1" s="1"/>
  <c r="O35" i="1"/>
  <c r="O36" i="1" s="1"/>
  <c r="O37" i="1" s="1"/>
  <c r="M23" i="1"/>
  <c r="M24" i="1" s="1"/>
  <c r="M25" i="1"/>
  <c r="M14" i="1"/>
  <c r="M15" i="1"/>
  <c r="L29" i="1"/>
  <c r="K29" i="1"/>
  <c r="L22" i="1"/>
  <c r="L32" i="1" s="1"/>
  <c r="K22" i="1"/>
  <c r="K32" i="1" s="1"/>
  <c r="L20" i="1"/>
  <c r="K20" i="1"/>
  <c r="L19" i="1"/>
  <c r="K19" i="1"/>
  <c r="L16" i="1"/>
  <c r="L26" i="1" s="1"/>
  <c r="K16" i="1"/>
  <c r="K26" i="1" s="1"/>
  <c r="L11" i="1"/>
  <c r="K11" i="1"/>
  <c r="L7" i="1"/>
  <c r="L28" i="1" s="1"/>
  <c r="K7" i="1"/>
  <c r="K28" i="1" s="1"/>
  <c r="K31" i="1" s="1"/>
  <c r="K21" i="1" l="1"/>
  <c r="L31" i="1"/>
  <c r="L33" i="1" s="1"/>
  <c r="L34" i="1" s="1"/>
  <c r="N36" i="1"/>
  <c r="N37" i="1" s="1"/>
  <c r="L13" i="1"/>
  <c r="L14" i="1" s="1"/>
  <c r="L21" i="1"/>
  <c r="L23" i="1" s="1"/>
  <c r="L24" i="1" s="1"/>
  <c r="K13" i="1"/>
  <c r="K14" i="1" s="1"/>
  <c r="K15" i="1"/>
  <c r="M35" i="1"/>
  <c r="M36" i="1" s="1"/>
  <c r="M37" i="1" s="1"/>
  <c r="K33" i="1"/>
  <c r="K34" i="1" s="1"/>
  <c r="L27" i="1"/>
  <c r="L35" i="1" s="1"/>
  <c r="K27" i="1"/>
  <c r="K35" i="1" s="1"/>
  <c r="L15" i="1"/>
  <c r="K25" i="1"/>
  <c r="L25" i="1"/>
  <c r="H7" i="1"/>
  <c r="K36" i="1" l="1"/>
  <c r="K37" i="1" s="1"/>
  <c r="L36" i="1"/>
  <c r="L37" i="1" s="1"/>
  <c r="K23" i="1"/>
  <c r="K24" i="1" s="1"/>
  <c r="H27" i="1"/>
  <c r="J11" i="1"/>
  <c r="H11" i="1"/>
  <c r="H13" i="1" s="1"/>
  <c r="G29" i="1"/>
  <c r="G31" i="1" s="1"/>
  <c r="H29" i="1"/>
  <c r="H31" i="1" s="1"/>
  <c r="I29" i="1"/>
  <c r="I31" i="1" s="1"/>
  <c r="J29" i="1"/>
  <c r="J31" i="1" s="1"/>
  <c r="G11" i="1"/>
  <c r="B7" i="1"/>
  <c r="C7" i="1"/>
  <c r="D7" i="1"/>
  <c r="E7" i="1"/>
  <c r="D9" i="1"/>
  <c r="E9" i="1" s="1"/>
  <c r="E19" i="1" s="1"/>
  <c r="B10" i="1"/>
  <c r="B11" i="1" s="1"/>
  <c r="B13" i="1" s="1"/>
  <c r="B14" i="1" s="1"/>
  <c r="C10" i="1"/>
  <c r="C11" i="1" s="1"/>
  <c r="D10" i="1"/>
  <c r="E10" i="1"/>
  <c r="D12" i="1"/>
  <c r="E12" i="1" s="1"/>
  <c r="E22" i="1" s="1"/>
  <c r="B16" i="1"/>
  <c r="B26" i="1" s="1"/>
  <c r="C16" i="1"/>
  <c r="C26" i="1" s="1"/>
  <c r="D16" i="1"/>
  <c r="D26" i="1" s="1"/>
  <c r="E16" i="1"/>
  <c r="E26" i="1" s="1"/>
  <c r="B19" i="1"/>
  <c r="C19" i="1"/>
  <c r="B20" i="1"/>
  <c r="B30" i="1" s="1"/>
  <c r="C20" i="1"/>
  <c r="C30" i="1" s="1"/>
  <c r="D20" i="1"/>
  <c r="D30" i="1" s="1"/>
  <c r="E20" i="1"/>
  <c r="E30" i="1" s="1"/>
  <c r="B22" i="1"/>
  <c r="C22" i="1"/>
  <c r="I7" i="1"/>
  <c r="I27" i="1" s="1"/>
  <c r="J7" i="1"/>
  <c r="J27" i="1" s="1"/>
  <c r="G7" i="1"/>
  <c r="G27" i="1" s="1"/>
  <c r="D22" i="1" l="1"/>
  <c r="J35" i="1"/>
  <c r="I35" i="1"/>
  <c r="B21" i="1"/>
  <c r="B25" i="1" s="1"/>
  <c r="C15" i="1"/>
  <c r="E21" i="1"/>
  <c r="E25" i="1" s="1"/>
  <c r="H35" i="1"/>
  <c r="H15" i="1"/>
  <c r="D11" i="1"/>
  <c r="D15" i="1" s="1"/>
  <c r="G35" i="1"/>
  <c r="C21" i="1"/>
  <c r="C23" i="1" s="1"/>
  <c r="C24" i="1" s="1"/>
  <c r="C32" i="1" s="1"/>
  <c r="C13" i="1"/>
  <c r="C14" i="1" s="1"/>
  <c r="D19" i="1"/>
  <c r="D21" i="1" s="1"/>
  <c r="D23" i="1" s="1"/>
  <c r="D24" i="1" s="1"/>
  <c r="D32" i="1" s="1"/>
  <c r="E11" i="1"/>
  <c r="E15" i="1" s="1"/>
  <c r="B15" i="1"/>
  <c r="G15" i="1"/>
  <c r="G13" i="1"/>
  <c r="G14" i="1" s="1"/>
  <c r="H22" i="1"/>
  <c r="H32" i="1" s="1"/>
  <c r="H33" i="1" s="1"/>
  <c r="I22" i="1"/>
  <c r="I32" i="1" s="1"/>
  <c r="J22" i="1"/>
  <c r="J32" i="1" s="1"/>
  <c r="I11" i="1"/>
  <c r="J13" i="1"/>
  <c r="J14" i="1" s="1"/>
  <c r="H16" i="1"/>
  <c r="H26" i="1" s="1"/>
  <c r="I16" i="1"/>
  <c r="I26" i="1" s="1"/>
  <c r="J16" i="1"/>
  <c r="J26" i="1" s="1"/>
  <c r="H19" i="1"/>
  <c r="I19" i="1"/>
  <c r="J19" i="1"/>
  <c r="H20" i="1"/>
  <c r="I20" i="1"/>
  <c r="J20" i="1"/>
  <c r="G22" i="1"/>
  <c r="G32" i="1" s="1"/>
  <c r="G33" i="1" s="1"/>
  <c r="G34" i="1" s="1"/>
  <c r="G20" i="1"/>
  <c r="F20" i="1"/>
  <c r="F30" i="1" s="1"/>
  <c r="G19" i="1"/>
  <c r="G16" i="1"/>
  <c r="G26" i="1" s="1"/>
  <c r="F16" i="1"/>
  <c r="F26" i="1" s="1"/>
  <c r="F10" i="1"/>
  <c r="F7" i="1"/>
  <c r="E29" i="1" l="1"/>
  <c r="E31" i="1" s="1"/>
  <c r="D13" i="1"/>
  <c r="D14" i="1" s="1"/>
  <c r="B23" i="1"/>
  <c r="B24" i="1" s="1"/>
  <c r="B32" i="1" s="1"/>
  <c r="E23" i="1"/>
  <c r="E24" i="1" s="1"/>
  <c r="E32" i="1" s="1"/>
  <c r="C29" i="1"/>
  <c r="C31" i="1" s="1"/>
  <c r="C33" i="1" s="1"/>
  <c r="C34" i="1" s="1"/>
  <c r="B29" i="1"/>
  <c r="B31" i="1" s="1"/>
  <c r="B35" i="1" s="1"/>
  <c r="B36" i="1" s="1"/>
  <c r="B37" i="1" s="1"/>
  <c r="J21" i="1"/>
  <c r="C25" i="1"/>
  <c r="E13" i="1"/>
  <c r="E14" i="1" s="1"/>
  <c r="D29" i="1"/>
  <c r="D31" i="1" s="1"/>
  <c r="D35" i="1" s="1"/>
  <c r="D36" i="1" s="1"/>
  <c r="D37" i="1" s="1"/>
  <c r="D25" i="1"/>
  <c r="D33" i="1"/>
  <c r="D34" i="1" s="1"/>
  <c r="E35" i="1"/>
  <c r="E36" i="1" s="1"/>
  <c r="I21" i="1"/>
  <c r="H21" i="1"/>
  <c r="H25" i="1" s="1"/>
  <c r="H36" i="1" s="1"/>
  <c r="H37" i="1" s="1"/>
  <c r="J15" i="1"/>
  <c r="I13" i="1"/>
  <c r="I14" i="1" s="1"/>
  <c r="I15" i="1"/>
  <c r="H14" i="1"/>
  <c r="G21" i="1"/>
  <c r="G25" i="1" s="1"/>
  <c r="G36" i="1" s="1"/>
  <c r="G37" i="1" s="1"/>
  <c r="F22" i="1"/>
  <c r="E33" i="1" l="1"/>
  <c r="E34" i="1" s="1"/>
  <c r="B33" i="1"/>
  <c r="B34" i="1" s="1"/>
  <c r="C35" i="1"/>
  <c r="C36" i="1" s="1"/>
  <c r="C37" i="1" s="1"/>
  <c r="E37" i="1"/>
  <c r="H23" i="1"/>
  <c r="H24" i="1" s="1"/>
  <c r="H34" i="1" s="1"/>
  <c r="I23" i="1"/>
  <c r="I24" i="1" s="1"/>
  <c r="I33" i="1" s="1"/>
  <c r="I34" i="1" s="1"/>
  <c r="I25" i="1"/>
  <c r="I36" i="1" s="1"/>
  <c r="J23" i="1"/>
  <c r="J24" i="1" s="1"/>
  <c r="J33" i="1" s="1"/>
  <c r="J34" i="1" s="1"/>
  <c r="J25" i="1"/>
  <c r="J36" i="1" s="1"/>
  <c r="G23" i="1"/>
  <c r="G24" i="1" s="1"/>
  <c r="I37" i="1" l="1"/>
  <c r="J37" i="1"/>
  <c r="F9" i="1"/>
  <c r="F11" i="1" s="1"/>
  <c r="F19" i="1" l="1"/>
  <c r="F21" i="1" s="1"/>
  <c r="F25" i="1" l="1"/>
  <c r="F29" i="1"/>
  <c r="F31" i="1" s="1"/>
  <c r="F23" i="1"/>
  <c r="F24" i="1" s="1"/>
  <c r="F32" i="1" s="1"/>
  <c r="F13" i="1"/>
  <c r="F14" i="1" s="1"/>
  <c r="F15" i="1"/>
  <c r="F35" i="1" l="1"/>
  <c r="F33" i="1"/>
  <c r="F34" i="1" s="1"/>
  <c r="F36" i="1" l="1"/>
  <c r="F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Mills, Amber M</author>
    <author>csherry</author>
  </authors>
  <commentList>
    <comment ref="G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Mills, Amber M:</t>
        </r>
        <r>
          <rPr>
            <sz val="9"/>
            <color indexed="81"/>
            <rFont val="Tahoma"/>
            <family val="2"/>
          </rPr>
          <t xml:space="preserve">
1831dth historical usage + about half of the difference of stroage shortage as of yesterday.
1831 + 3000</t>
        </r>
      </text>
    </comment>
    <comment ref="G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Mills, Amber M:</t>
        </r>
        <r>
          <rPr>
            <sz val="9"/>
            <color indexed="81"/>
            <rFont val="Tahoma"/>
            <family val="2"/>
          </rPr>
          <t xml:space="preserve">
This is estimated based on a $4.00 NYMEX price as of 8/27 + $0.50.
</t>
        </r>
      </text>
    </comment>
    <comment ref="G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Mills, Amber M:</t>
        </r>
        <r>
          <rPr>
            <sz val="9"/>
            <color indexed="81"/>
            <rFont val="Tahoma"/>
            <family val="2"/>
          </rPr>
          <t xml:space="preserve">
Projected rate</t>
        </r>
      </text>
    </comment>
    <comment ref="G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Mills, Amber M:</t>
        </r>
        <r>
          <rPr>
            <sz val="9"/>
            <color indexed="81"/>
            <rFont val="Tahoma"/>
            <family val="2"/>
          </rPr>
          <t xml:space="preserve">
Did not update this field. Rather used the same formula to determine as what has been used.
</t>
        </r>
      </text>
    </comment>
    <comment ref="A12" authorId="1" shapeId="0" xr:uid="{00000000-0006-0000-0000-000005000000}">
      <text>
        <r>
          <rPr>
            <b/>
            <sz val="8"/>
            <color indexed="81"/>
            <rFont val="Tahoma"/>
            <family val="2"/>
          </rPr>
          <t>csherry:</t>
        </r>
        <r>
          <rPr>
            <sz val="8"/>
            <color indexed="81"/>
            <rFont val="Tahoma"/>
            <family val="2"/>
          </rPr>
          <t xml:space="preserve">
= Energy Quantity / Measurement Volume from Measurement Summary</t>
        </r>
      </text>
    </comment>
    <comment ref="G1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Mills, Am
</t>
        </r>
        <r>
          <rPr>
            <sz val="9"/>
            <color indexed="81"/>
            <rFont val="Tahoma"/>
            <family val="2"/>
          </rPr>
          <t xml:space="preserve">Last month's Btu. We will not know the actual Btu until after the month.
</t>
        </r>
      </text>
    </comment>
    <comment ref="A22" authorId="1" shapeId="0" xr:uid="{00000000-0006-0000-0000-000007000000}">
      <text>
        <r>
          <rPr>
            <b/>
            <sz val="8"/>
            <color indexed="81"/>
            <rFont val="Tahoma"/>
            <family val="2"/>
          </rPr>
          <t>csherry:</t>
        </r>
        <r>
          <rPr>
            <sz val="8"/>
            <color indexed="81"/>
            <rFont val="Tahoma"/>
            <family val="2"/>
          </rPr>
          <t xml:space="preserve">
= Energy Quantity / Measurement Volume</t>
        </r>
      </text>
    </comment>
    <comment ref="G2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Mills, Amber M:</t>
        </r>
        <r>
          <rPr>
            <sz val="9"/>
            <color indexed="81"/>
            <rFont val="Tahoma"/>
            <family val="2"/>
          </rPr>
          <t xml:space="preserve">
Last month's Btu
</t>
        </r>
      </text>
    </comment>
    <comment ref="A32" authorId="1" shapeId="0" xr:uid="{00000000-0006-0000-0000-000009000000}">
      <text>
        <r>
          <rPr>
            <b/>
            <sz val="8"/>
            <color indexed="81"/>
            <rFont val="Tahoma"/>
            <family val="2"/>
          </rPr>
          <t>csherry:</t>
        </r>
        <r>
          <rPr>
            <sz val="8"/>
            <color indexed="81"/>
            <rFont val="Tahoma"/>
            <family val="2"/>
          </rPr>
          <t xml:space="preserve">
= Energy Quantity / Measurement Volume</t>
        </r>
      </text>
    </comment>
    <comment ref="G32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Mills, Amber M:</t>
        </r>
        <r>
          <rPr>
            <sz val="9"/>
            <color indexed="81"/>
            <rFont val="Tahoma"/>
            <family val="2"/>
          </rPr>
          <t xml:space="preserve">
Last month's Btu
</t>
        </r>
      </text>
    </comment>
  </commentList>
</comments>
</file>

<file path=xl/sharedStrings.xml><?xml version="1.0" encoding="utf-8"?>
<sst xmlns="http://schemas.openxmlformats.org/spreadsheetml/2006/main" count="29" uniqueCount="16">
  <si>
    <t>Actual or Average 3 Yr USAGE</t>
  </si>
  <si>
    <t>Volume to Purchase</t>
  </si>
  <si>
    <t>Settlment/Market Price</t>
  </si>
  <si>
    <t>TGT Transport</t>
  </si>
  <si>
    <t>Fuel</t>
  </si>
  <si>
    <t xml:space="preserve"> Btu - Zone 3</t>
  </si>
  <si>
    <t>Mcf Conversion</t>
  </si>
  <si>
    <t>Ccf Conversion</t>
  </si>
  <si>
    <t>Volume Hedged</t>
  </si>
  <si>
    <t>WACOG for Hedges</t>
  </si>
  <si>
    <t>$$$ per Dth</t>
  </si>
  <si>
    <t>Overall $$$ per Mcf</t>
  </si>
  <si>
    <t>Nomination</t>
  </si>
  <si>
    <t>Storage (Injection)/Withdrawals</t>
  </si>
  <si>
    <t>CNEG-Invoice/Dth</t>
  </si>
  <si>
    <t>WACOG for 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</si>
</sst>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_(&quot;$&quot;* #,##0.0000_);_(&quot;$&quot;* \(#,##0.0000\);_(&quot;$&quot;* &quot;-&quot;??_);_(@_)"/>
    <numFmt numFmtId="167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2"/>
      <color indexed="1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0"/>
      <name val="Arial"/>
      <family val="2"/>
    </font>
    <font>
      <b/>
      <sz val="10"/>
      <color indexed="1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7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166" fontId="2" fillId="3" borderId="3" xfId="2" applyNumberFormat="1" applyFont="1" applyFill="1" applyBorder="1"/>
    <xf numFmtId="166" fontId="4" fillId="4" borderId="3" xfId="2" applyNumberFormat="1" applyFont="1" applyFill="1" applyBorder="1"/>
    <xf numFmtId="166" fontId="3" fillId="3" borderId="4" xfId="2" applyNumberFormat="1" applyFont="1" applyFill="1" applyBorder="1"/>
    <xf numFmtId="43" fontId="0" fillId="3" borderId="4" xfId="0" applyNumberFormat="1" applyFill="1" applyBorder="1"/>
    <xf numFmtId="166" fontId="5" fillId="3" borderId="5" xfId="0" applyNumberFormat="1" applyFont="1" applyFill="1" applyBorder="1"/>
    <xf numFmtId="167" fontId="6" fillId="3" borderId="6" xfId="0" applyNumberFormat="1" applyFont="1" applyFill="1" applyBorder="1"/>
    <xf numFmtId="166" fontId="5" fillId="3" borderId="7" xfId="0" applyNumberFormat="1" applyFont="1" applyFill="1" applyBorder="1"/>
    <xf numFmtId="44" fontId="2" fillId="3" borderId="7" xfId="2" applyFont="1" applyFill="1" applyBorder="1"/>
    <xf numFmtId="164" fontId="2" fillId="2" borderId="8" xfId="0" applyNumberFormat="1" applyFont="1" applyFill="1" applyBorder="1" applyAlignment="1">
      <alignment horizontal="center"/>
    </xf>
    <xf numFmtId="166" fontId="0" fillId="5" borderId="8" xfId="2" applyNumberFormat="1" applyFont="1" applyFill="1" applyBorder="1" applyAlignment="1">
      <alignment horizontal="center"/>
    </xf>
    <xf numFmtId="166" fontId="5" fillId="3" borderId="2" xfId="0" applyNumberFormat="1" applyFont="1" applyFill="1" applyBorder="1"/>
    <xf numFmtId="166" fontId="7" fillId="6" borderId="7" xfId="0" applyNumberFormat="1" applyFont="1" applyFill="1" applyBorder="1"/>
    <xf numFmtId="0" fontId="10" fillId="7" borderId="10" xfId="0" applyFont="1" applyFill="1" applyBorder="1" applyAlignment="1">
      <alignment horizontal="center" wrapText="1"/>
    </xf>
    <xf numFmtId="0" fontId="10" fillId="7" borderId="10" xfId="0" applyFont="1" applyFill="1" applyBorder="1"/>
    <xf numFmtId="0" fontId="10" fillId="8" borderId="11" xfId="0" applyFont="1" applyFill="1" applyBorder="1"/>
    <xf numFmtId="0" fontId="10" fillId="9" borderId="12" xfId="0" applyFont="1" applyFill="1" applyBorder="1"/>
    <xf numFmtId="0" fontId="10" fillId="9" borderId="13" xfId="0" applyFont="1" applyFill="1" applyBorder="1"/>
    <xf numFmtId="0" fontId="0" fillId="5" borderId="14" xfId="0" applyFill="1" applyBorder="1"/>
    <xf numFmtId="0" fontId="11" fillId="6" borderId="7" xfId="0" applyFont="1" applyFill="1" applyBorder="1"/>
    <xf numFmtId="0" fontId="14" fillId="0" borderId="0" xfId="0" applyFont="1"/>
    <xf numFmtId="165" fontId="2" fillId="0" borderId="2" xfId="1" applyNumberFormat="1" applyFont="1" applyFill="1" applyBorder="1" applyAlignment="1">
      <alignment horizontal="center"/>
    </xf>
    <xf numFmtId="166" fontId="3" fillId="0" borderId="4" xfId="2" applyNumberFormat="1" applyFont="1" applyFill="1" applyBorder="1"/>
    <xf numFmtId="43" fontId="0" fillId="0" borderId="4" xfId="0" applyNumberFormat="1" applyFill="1" applyBorder="1"/>
    <xf numFmtId="167" fontId="6" fillId="0" borderId="6" xfId="0" applyNumberFormat="1" applyFont="1" applyFill="1" applyBorder="1"/>
    <xf numFmtId="44" fontId="0" fillId="5" borderId="8" xfId="2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10" fontId="0" fillId="0" borderId="16" xfId="0" applyNumberFormat="1" applyBorder="1" applyAlignment="1">
      <alignment horizontal="center"/>
    </xf>
    <xf numFmtId="166" fontId="0" fillId="0" borderId="8" xfId="2" applyNumberFormat="1" applyFont="1" applyFill="1" applyBorder="1" applyAlignment="1">
      <alignment horizontal="center"/>
    </xf>
    <xf numFmtId="0" fontId="10" fillId="7" borderId="9" xfId="0" applyFont="1" applyFill="1" applyBorder="1" applyAlignment="1">
      <alignment horizontal="center" wrapText="1"/>
    </xf>
    <xf numFmtId="0" fontId="10" fillId="7" borderId="10" xfId="0" applyFont="1" applyFill="1" applyBorder="1" applyAlignment="1">
      <alignment horizontal="center" wrapText="1"/>
    </xf>
    <xf numFmtId="0" fontId="10" fillId="7" borderId="15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</cellXfs>
  <cellStyles count="4">
    <cellStyle name="Comma" xfId="1" builtinId="3"/>
    <cellStyle name="Comma 2" xfId="3" xr:uid="{00000000-0005-0000-0000-000001000000}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37"/>
  <sheetViews>
    <sheetView tabSelected="1" workbookViewId="0">
      <pane xSplit="19" ySplit="4" topLeftCell="T5" activePane="bottomRight" state="frozen"/>
      <selection pane="topRight" activeCell="T1" sqref="T1"/>
      <selection pane="bottomLeft" activeCell="A5" sqref="A5"/>
      <selection pane="bottomRight" activeCell="BR9" sqref="BR9"/>
    </sheetView>
  </sheetViews>
  <sheetFormatPr defaultRowHeight="15" x14ac:dyDescent="0.25"/>
  <cols>
    <col min="1" max="1" width="24" customWidth="1"/>
    <col min="2" max="2" width="13" hidden="1" customWidth="1"/>
    <col min="3" max="3" width="13.5703125" hidden="1" customWidth="1"/>
    <col min="4" max="4" width="13" hidden="1" customWidth="1"/>
    <col min="5" max="5" width="12.5703125" hidden="1" customWidth="1"/>
    <col min="6" max="6" width="11.85546875" hidden="1" customWidth="1"/>
    <col min="7" max="7" width="13" hidden="1" customWidth="1"/>
    <col min="8" max="8" width="14.7109375" hidden="1" customWidth="1"/>
    <col min="9" max="9" width="13.85546875" hidden="1" customWidth="1"/>
    <col min="10" max="10" width="14.7109375" hidden="1" customWidth="1"/>
    <col min="11" max="11" width="11" hidden="1" customWidth="1"/>
    <col min="12" max="12" width="11.5703125" hidden="1" customWidth="1"/>
    <col min="13" max="16" width="12.28515625" hidden="1" customWidth="1"/>
    <col min="17" max="17" width="10.7109375" hidden="1" customWidth="1"/>
    <col min="18" max="18" width="12.85546875" hidden="1" customWidth="1"/>
    <col min="19" max="19" width="12.42578125" hidden="1" customWidth="1"/>
    <col min="20" max="20" width="13.85546875" hidden="1" customWidth="1"/>
    <col min="21" max="21" width="12.85546875" hidden="1" customWidth="1"/>
    <col min="22" max="22" width="12.42578125" hidden="1" customWidth="1"/>
    <col min="23" max="23" width="13.85546875" hidden="1" customWidth="1"/>
    <col min="24" max="24" width="12.85546875" hidden="1" customWidth="1"/>
    <col min="25" max="25" width="12.42578125" hidden="1" customWidth="1"/>
    <col min="26" max="26" width="13.85546875" hidden="1" customWidth="1"/>
    <col min="27" max="27" width="12.85546875" hidden="1" customWidth="1"/>
    <col min="28" max="28" width="12.42578125" hidden="1" customWidth="1"/>
    <col min="29" max="29" width="13.85546875" hidden="1" customWidth="1"/>
    <col min="30" max="30" width="12.85546875" hidden="1" customWidth="1"/>
    <col min="31" max="31" width="12.42578125" hidden="1" customWidth="1"/>
    <col min="32" max="32" width="13.85546875" hidden="1" customWidth="1"/>
    <col min="33" max="33" width="12.85546875" hidden="1" customWidth="1"/>
    <col min="34" max="34" width="12.42578125" hidden="1" customWidth="1"/>
    <col min="35" max="35" width="13.85546875" hidden="1" customWidth="1"/>
    <col min="36" max="36" width="12.85546875" hidden="1" customWidth="1"/>
    <col min="37" max="37" width="12.42578125" hidden="1" customWidth="1"/>
    <col min="38" max="38" width="13.85546875" hidden="1" customWidth="1"/>
    <col min="39" max="39" width="12.85546875" hidden="1" customWidth="1"/>
    <col min="40" max="40" width="12.42578125" hidden="1" customWidth="1"/>
    <col min="41" max="41" width="13.85546875" hidden="1" customWidth="1"/>
    <col min="42" max="42" width="12.85546875" hidden="1" customWidth="1"/>
    <col min="43" max="43" width="12.42578125" hidden="1" customWidth="1"/>
    <col min="44" max="44" width="13.85546875" hidden="1" customWidth="1"/>
    <col min="45" max="45" width="12.85546875" hidden="1" customWidth="1"/>
    <col min="46" max="46" width="12.42578125" hidden="1" customWidth="1"/>
    <col min="47" max="47" width="13.85546875" hidden="1" customWidth="1"/>
    <col min="48" max="48" width="12.85546875" hidden="1" customWidth="1"/>
    <col min="49" max="49" width="12.42578125" hidden="1" customWidth="1"/>
    <col min="50" max="50" width="13.85546875" hidden="1" customWidth="1"/>
    <col min="51" max="51" width="12.85546875" hidden="1" customWidth="1"/>
    <col min="52" max="55" width="12.42578125" hidden="1" customWidth="1"/>
    <col min="56" max="70" width="12.42578125" customWidth="1"/>
  </cols>
  <sheetData>
    <row r="1" spans="1:70" x14ac:dyDescent="0.25">
      <c r="A1" s="28" t="s">
        <v>4</v>
      </c>
    </row>
    <row r="2" spans="1:70" ht="15.75" thickBot="1" x14ac:dyDescent="0.3">
      <c r="A2" s="29">
        <v>2.86E-2</v>
      </c>
    </row>
    <row r="3" spans="1:70" ht="15.75" thickBot="1" x14ac:dyDescent="0.3">
      <c r="A3" s="22"/>
    </row>
    <row r="4" spans="1:70" x14ac:dyDescent="0.25">
      <c r="A4" s="31" t="s">
        <v>0</v>
      </c>
      <c r="B4" s="1">
        <v>41834</v>
      </c>
      <c r="C4" s="1">
        <v>41865</v>
      </c>
      <c r="D4" s="1">
        <v>41896</v>
      </c>
      <c r="E4" s="1">
        <v>41926</v>
      </c>
      <c r="F4" s="1">
        <v>41957</v>
      </c>
      <c r="G4" s="1">
        <v>41987</v>
      </c>
      <c r="H4" s="1">
        <v>42005</v>
      </c>
      <c r="I4" s="1">
        <v>42036</v>
      </c>
      <c r="J4" s="1">
        <v>42064</v>
      </c>
      <c r="K4" s="1">
        <v>42095</v>
      </c>
      <c r="L4" s="1">
        <v>42125</v>
      </c>
      <c r="M4" s="1">
        <v>42156</v>
      </c>
      <c r="N4" s="1">
        <v>42186</v>
      </c>
      <c r="O4" s="1">
        <v>42217</v>
      </c>
      <c r="P4" s="1">
        <v>42248</v>
      </c>
      <c r="Q4" s="1">
        <v>42278</v>
      </c>
      <c r="R4" s="1">
        <v>42309</v>
      </c>
      <c r="S4" s="1">
        <v>42340</v>
      </c>
      <c r="T4" s="1">
        <v>42736</v>
      </c>
      <c r="U4" s="1">
        <v>42767</v>
      </c>
      <c r="V4" s="1">
        <v>42795</v>
      </c>
      <c r="W4" s="1">
        <v>42826</v>
      </c>
      <c r="X4" s="1">
        <v>42856</v>
      </c>
      <c r="Y4" s="1">
        <v>42887</v>
      </c>
      <c r="Z4" s="1">
        <v>42917</v>
      </c>
      <c r="AA4" s="1">
        <v>42948</v>
      </c>
      <c r="AB4" s="1">
        <v>42979</v>
      </c>
      <c r="AC4" s="1">
        <v>43009</v>
      </c>
      <c r="AD4" s="1">
        <v>43040</v>
      </c>
      <c r="AE4" s="1">
        <v>43070</v>
      </c>
      <c r="AF4" s="1">
        <v>43101</v>
      </c>
      <c r="AG4" s="1">
        <v>43132</v>
      </c>
      <c r="AH4" s="1">
        <v>43160</v>
      </c>
      <c r="AI4" s="1">
        <v>43191</v>
      </c>
      <c r="AJ4" s="1">
        <v>43221</v>
      </c>
      <c r="AK4" s="1">
        <v>43252</v>
      </c>
      <c r="AL4" s="1">
        <v>43282</v>
      </c>
      <c r="AM4" s="1">
        <v>43313</v>
      </c>
      <c r="AN4" s="1">
        <v>43344</v>
      </c>
      <c r="AO4" s="1">
        <v>43374</v>
      </c>
      <c r="AP4" s="1">
        <v>43405</v>
      </c>
      <c r="AQ4" s="1">
        <v>43435</v>
      </c>
      <c r="AR4" s="1">
        <v>43466</v>
      </c>
      <c r="AS4" s="1">
        <v>43497</v>
      </c>
      <c r="AT4" s="1">
        <v>43525</v>
      </c>
      <c r="AU4" s="1">
        <v>43556</v>
      </c>
      <c r="AV4" s="1">
        <v>43586</v>
      </c>
      <c r="AW4" s="1">
        <v>43617</v>
      </c>
      <c r="AX4" s="1">
        <v>43647</v>
      </c>
      <c r="AY4" s="1">
        <v>43678</v>
      </c>
      <c r="AZ4" s="1">
        <v>43709</v>
      </c>
      <c r="BA4" s="1">
        <v>43739</v>
      </c>
      <c r="BB4" s="1">
        <v>43770</v>
      </c>
      <c r="BC4" s="1">
        <v>43800</v>
      </c>
      <c r="BD4" s="1">
        <v>43831</v>
      </c>
      <c r="BE4" s="1">
        <v>43862</v>
      </c>
      <c r="BF4" s="1">
        <v>43891</v>
      </c>
      <c r="BG4" s="1">
        <v>43922</v>
      </c>
      <c r="BH4" s="1">
        <v>43952</v>
      </c>
      <c r="BI4" s="1">
        <v>43983</v>
      </c>
      <c r="BJ4" s="1">
        <v>44013</v>
      </c>
      <c r="BK4" s="1">
        <v>44044</v>
      </c>
      <c r="BL4" s="1">
        <v>44075</v>
      </c>
      <c r="BM4" s="1">
        <v>44105</v>
      </c>
      <c r="BN4" s="1">
        <v>44136</v>
      </c>
      <c r="BO4" s="1">
        <v>44166</v>
      </c>
      <c r="BP4" s="1">
        <v>44197</v>
      </c>
      <c r="BQ4" s="1">
        <v>44228</v>
      </c>
      <c r="BR4" s="1">
        <v>44256</v>
      </c>
    </row>
    <row r="5" spans="1:70" ht="15.75" thickBot="1" x14ac:dyDescent="0.3">
      <c r="A5" s="32"/>
      <c r="B5" s="2">
        <v>606</v>
      </c>
      <c r="C5" s="2">
        <v>665</v>
      </c>
      <c r="D5" s="2">
        <v>721</v>
      </c>
      <c r="E5" s="2">
        <v>1831</v>
      </c>
      <c r="F5" s="2">
        <v>3684</v>
      </c>
      <c r="G5" s="23">
        <v>6889</v>
      </c>
      <c r="H5" s="23">
        <v>7175</v>
      </c>
      <c r="I5" s="23">
        <v>6282</v>
      </c>
      <c r="J5" s="23">
        <v>5527</v>
      </c>
      <c r="K5" s="23">
        <v>1901</v>
      </c>
      <c r="L5" s="23">
        <v>995</v>
      </c>
      <c r="M5" s="23">
        <v>659</v>
      </c>
      <c r="N5" s="23">
        <f>589</f>
        <v>589</v>
      </c>
      <c r="O5" s="23">
        <f>706</f>
        <v>706</v>
      </c>
      <c r="P5" s="23">
        <f>691</f>
        <v>691</v>
      </c>
      <c r="Q5" s="23">
        <v>1831</v>
      </c>
      <c r="R5" s="23">
        <v>5302</v>
      </c>
      <c r="S5" s="23">
        <v>6530</v>
      </c>
      <c r="T5" s="23">
        <v>7175</v>
      </c>
      <c r="U5" s="23">
        <v>6282</v>
      </c>
      <c r="V5" s="23">
        <v>4807</v>
      </c>
      <c r="W5" s="23">
        <v>3275</v>
      </c>
      <c r="X5" s="23">
        <v>2605</v>
      </c>
      <c r="Y5" s="23">
        <v>659</v>
      </c>
      <c r="Z5" s="23">
        <v>589</v>
      </c>
      <c r="AA5" s="23">
        <v>660</v>
      </c>
      <c r="AB5" s="23">
        <v>660</v>
      </c>
      <c r="AC5" s="23">
        <v>1831</v>
      </c>
      <c r="AD5" s="23">
        <v>4603</v>
      </c>
      <c r="AE5" s="23">
        <v>5300</v>
      </c>
      <c r="AF5" s="23">
        <v>7175</v>
      </c>
      <c r="AG5" s="23">
        <v>6282</v>
      </c>
      <c r="AH5" s="23">
        <v>4807</v>
      </c>
      <c r="AI5" s="23">
        <v>1901</v>
      </c>
      <c r="AJ5" s="23">
        <v>995</v>
      </c>
      <c r="AK5" s="23">
        <v>659</v>
      </c>
      <c r="AL5" s="23">
        <v>589</v>
      </c>
      <c r="AM5" s="23">
        <v>660</v>
      </c>
      <c r="AN5" s="23">
        <v>660</v>
      </c>
      <c r="AO5" s="23">
        <v>1831</v>
      </c>
      <c r="AP5" s="23">
        <v>4400</v>
      </c>
      <c r="AQ5" s="23">
        <v>5300</v>
      </c>
      <c r="AR5" s="23">
        <v>7175</v>
      </c>
      <c r="AS5" s="23">
        <v>6282</v>
      </c>
      <c r="AT5" s="23">
        <v>4807</v>
      </c>
      <c r="AU5" s="23">
        <v>1901</v>
      </c>
      <c r="AV5" s="23">
        <v>995</v>
      </c>
      <c r="AW5" s="23">
        <v>659</v>
      </c>
      <c r="AX5" s="23">
        <v>589</v>
      </c>
      <c r="AY5" s="23">
        <v>660</v>
      </c>
      <c r="AZ5" s="23">
        <v>660</v>
      </c>
      <c r="BA5" s="23">
        <v>1831</v>
      </c>
      <c r="BB5" s="23">
        <v>4400</v>
      </c>
      <c r="BC5" s="23">
        <v>5300</v>
      </c>
      <c r="BD5" s="23">
        <v>7175</v>
      </c>
      <c r="BE5" s="23">
        <v>6282</v>
      </c>
      <c r="BF5" s="23">
        <v>4807</v>
      </c>
      <c r="BG5" s="23">
        <v>1901</v>
      </c>
      <c r="BH5" s="23">
        <v>995</v>
      </c>
      <c r="BI5" s="23">
        <v>659</v>
      </c>
      <c r="BJ5" s="23">
        <v>589</v>
      </c>
      <c r="BK5" s="23">
        <v>660</v>
      </c>
      <c r="BL5" s="23">
        <v>660</v>
      </c>
      <c r="BM5" s="23">
        <v>1831</v>
      </c>
      <c r="BN5" s="23">
        <v>4400</v>
      </c>
      <c r="BO5" s="23">
        <v>5300</v>
      </c>
      <c r="BP5" s="23">
        <v>7175</v>
      </c>
      <c r="BQ5" s="23">
        <v>6282</v>
      </c>
      <c r="BR5" s="23">
        <v>4807</v>
      </c>
    </row>
    <row r="6" spans="1:70" ht="15.75" thickBot="1" x14ac:dyDescent="0.3">
      <c r="A6" s="15" t="s">
        <v>12</v>
      </c>
      <c r="B6" s="2"/>
      <c r="C6" s="2"/>
      <c r="D6" s="2"/>
      <c r="E6" s="2"/>
      <c r="F6" s="2"/>
      <c r="G6" s="23">
        <v>5000</v>
      </c>
      <c r="H6" s="23">
        <v>4000</v>
      </c>
      <c r="I6" s="23">
        <v>3000</v>
      </c>
      <c r="J6" s="23">
        <v>2900</v>
      </c>
      <c r="K6" s="23">
        <v>3000</v>
      </c>
      <c r="L6" s="23">
        <v>4800</v>
      </c>
      <c r="M6" s="23">
        <v>4500</v>
      </c>
      <c r="N6" s="23">
        <v>5000</v>
      </c>
      <c r="O6" s="23">
        <v>4000</v>
      </c>
      <c r="P6" s="23">
        <v>2700</v>
      </c>
      <c r="Q6" s="23">
        <v>2000</v>
      </c>
      <c r="R6" s="23">
        <v>3000</v>
      </c>
      <c r="S6" s="23">
        <v>4000</v>
      </c>
      <c r="T6" s="23">
        <v>1500</v>
      </c>
      <c r="U6" s="23">
        <v>1100</v>
      </c>
      <c r="V6" s="23">
        <v>1600</v>
      </c>
      <c r="W6" s="23">
        <v>1125</v>
      </c>
      <c r="X6" s="23">
        <v>1865</v>
      </c>
      <c r="Y6" s="23">
        <v>1725</v>
      </c>
      <c r="Z6" s="23">
        <v>1950</v>
      </c>
      <c r="AA6" s="23">
        <v>1200</v>
      </c>
      <c r="AB6" s="23">
        <v>600</v>
      </c>
      <c r="AC6" s="23">
        <v>5550</v>
      </c>
      <c r="AD6" s="23">
        <v>3395</v>
      </c>
      <c r="AE6" s="23">
        <v>3500</v>
      </c>
      <c r="AF6" s="23">
        <v>3361</v>
      </c>
      <c r="AG6" s="23">
        <v>2442</v>
      </c>
      <c r="AH6" s="23">
        <v>1973</v>
      </c>
      <c r="AI6" s="23">
        <v>3007</v>
      </c>
      <c r="AJ6" s="23">
        <v>4874</v>
      </c>
      <c r="AK6" s="23">
        <v>4529</v>
      </c>
      <c r="AL6" s="23">
        <v>5156</v>
      </c>
      <c r="AM6" s="23">
        <v>3130</v>
      </c>
      <c r="AN6" s="23">
        <v>1729</v>
      </c>
      <c r="AO6" s="23">
        <v>2585</v>
      </c>
      <c r="AP6" s="23">
        <v>1554</v>
      </c>
      <c r="AQ6" s="23">
        <v>1956</v>
      </c>
      <c r="AR6" s="23">
        <v>3361</v>
      </c>
      <c r="AS6" s="23">
        <v>2442</v>
      </c>
      <c r="AT6" s="23">
        <v>1973</v>
      </c>
      <c r="AU6" s="23">
        <v>3007</v>
      </c>
      <c r="AV6" s="23">
        <v>4874</v>
      </c>
      <c r="AW6" s="23">
        <v>4529</v>
      </c>
      <c r="AX6" s="23">
        <v>5156</v>
      </c>
      <c r="AY6" s="23">
        <v>3130</v>
      </c>
      <c r="AZ6" s="23">
        <v>1729</v>
      </c>
      <c r="BA6" s="23">
        <v>2585</v>
      </c>
      <c r="BB6" s="23">
        <v>1554</v>
      </c>
      <c r="BC6" s="23">
        <v>1956</v>
      </c>
      <c r="BD6" s="23">
        <v>3361</v>
      </c>
      <c r="BE6" s="23">
        <v>2442</v>
      </c>
      <c r="BF6" s="23">
        <v>1973</v>
      </c>
      <c r="BG6" s="23">
        <v>3007</v>
      </c>
      <c r="BH6" s="23">
        <v>4874</v>
      </c>
      <c r="BI6" s="23">
        <v>4529</v>
      </c>
      <c r="BJ6" s="23">
        <v>5156</v>
      </c>
      <c r="BK6" s="23">
        <v>3130</v>
      </c>
      <c r="BL6" s="23">
        <v>1729</v>
      </c>
      <c r="BM6" s="23">
        <v>2585</v>
      </c>
      <c r="BN6" s="23">
        <v>1554</v>
      </c>
      <c r="BO6" s="23">
        <v>1956</v>
      </c>
      <c r="BP6" s="23">
        <v>3361</v>
      </c>
      <c r="BQ6" s="23">
        <v>2442</v>
      </c>
      <c r="BR6" s="23">
        <v>1973</v>
      </c>
    </row>
    <row r="7" spans="1:70" ht="15.75" thickBot="1" x14ac:dyDescent="0.3">
      <c r="A7" s="16" t="s">
        <v>1</v>
      </c>
      <c r="B7" s="2">
        <f>B5-B17</f>
        <v>606</v>
      </c>
      <c r="C7" s="2">
        <f>C5-C17</f>
        <v>665</v>
      </c>
      <c r="D7" s="2">
        <f>D5-D17</f>
        <v>721</v>
      </c>
      <c r="E7" s="2">
        <f>E5-E17</f>
        <v>1831</v>
      </c>
      <c r="F7" s="2">
        <f>F5-F17</f>
        <v>3684</v>
      </c>
      <c r="G7" s="2">
        <f t="shared" ref="G7:M7" si="0">G6-G17</f>
        <v>2300</v>
      </c>
      <c r="H7" s="2">
        <f t="shared" si="0"/>
        <v>1500</v>
      </c>
      <c r="I7" s="2">
        <f t="shared" si="0"/>
        <v>1200</v>
      </c>
      <c r="J7" s="2">
        <f t="shared" si="0"/>
        <v>300</v>
      </c>
      <c r="K7" s="2">
        <f t="shared" si="0"/>
        <v>2250</v>
      </c>
      <c r="L7" s="2">
        <f t="shared" si="0"/>
        <v>3600</v>
      </c>
      <c r="M7" s="2">
        <f t="shared" si="0"/>
        <v>3350</v>
      </c>
      <c r="N7" s="2">
        <f t="shared" ref="N7" si="1">N6-N17</f>
        <v>1100</v>
      </c>
      <c r="O7" s="2">
        <f t="shared" ref="O7" si="2">O6-O17</f>
        <v>1600</v>
      </c>
      <c r="P7" s="2">
        <f t="shared" ref="P7:U7" si="3">P6-P17</f>
        <v>1400</v>
      </c>
      <c r="Q7" s="2">
        <f t="shared" si="3"/>
        <v>0</v>
      </c>
      <c r="R7" s="2">
        <f t="shared" si="3"/>
        <v>1000</v>
      </c>
      <c r="S7" s="2">
        <f t="shared" si="3"/>
        <v>500</v>
      </c>
      <c r="T7" s="2">
        <f>T6-T17</f>
        <v>0</v>
      </c>
      <c r="U7" s="2">
        <f t="shared" si="3"/>
        <v>0</v>
      </c>
      <c r="V7" s="2">
        <f>V6-V17</f>
        <v>0</v>
      </c>
      <c r="W7" s="2">
        <f>W6-W17</f>
        <v>0</v>
      </c>
      <c r="X7" s="2">
        <f t="shared" ref="X7" si="4">X6-X17</f>
        <v>0</v>
      </c>
      <c r="Y7" s="2">
        <f>Y6-Y17</f>
        <v>0</v>
      </c>
      <c r="Z7" s="2">
        <f>Z6-Z17</f>
        <v>0</v>
      </c>
      <c r="AA7" s="2">
        <f t="shared" ref="AA7" si="5">AA6-AA17</f>
        <v>0</v>
      </c>
      <c r="AB7" s="2">
        <f>AB6-AB17</f>
        <v>0</v>
      </c>
      <c r="AC7" s="2">
        <f>AC6-AC17</f>
        <v>4000</v>
      </c>
      <c r="AD7" s="2">
        <f t="shared" ref="AD7" si="6">AD6-AD17</f>
        <v>2220</v>
      </c>
      <c r="AE7" s="2">
        <f>AE6-AE17</f>
        <v>1650</v>
      </c>
      <c r="AF7" s="2">
        <f>AF6-AF17</f>
        <v>1511</v>
      </c>
      <c r="AG7" s="2">
        <f t="shared" ref="AG7" si="7">AG6-AG17</f>
        <v>1042</v>
      </c>
      <c r="AH7" s="2">
        <f>AH6-AH17</f>
        <v>423</v>
      </c>
      <c r="AI7" s="2">
        <f>AI6-AI17</f>
        <v>1632</v>
      </c>
      <c r="AJ7" s="2">
        <f t="shared" ref="AJ7" si="8">AJ6-AJ17</f>
        <v>3274</v>
      </c>
      <c r="AK7" s="2">
        <f>AK6-AK17</f>
        <v>2954</v>
      </c>
      <c r="AL7" s="2">
        <f>AL6-AL17</f>
        <v>3506</v>
      </c>
      <c r="AM7" s="2">
        <f t="shared" ref="AM7" si="9">AM6-AM17</f>
        <v>1730</v>
      </c>
      <c r="AN7" s="2">
        <f>AN6-AN17</f>
        <v>529</v>
      </c>
      <c r="AO7" s="2">
        <f>AO6-AO17</f>
        <v>1235</v>
      </c>
      <c r="AP7" s="2">
        <f t="shared" ref="AP7" si="10">AP6-AP17</f>
        <v>-295</v>
      </c>
      <c r="AQ7" s="2">
        <f>AQ6-AQ17</f>
        <v>81</v>
      </c>
      <c r="AR7" s="2">
        <f>AR6-AR17</f>
        <v>1611</v>
      </c>
      <c r="AS7" s="2">
        <f t="shared" ref="AS7" si="11">AS6-AS17</f>
        <v>892</v>
      </c>
      <c r="AT7" s="2">
        <f>AT6-AT17</f>
        <v>173</v>
      </c>
      <c r="AU7" s="2">
        <f>AU6-AU17</f>
        <v>1619</v>
      </c>
      <c r="AV7" s="2">
        <f t="shared" ref="AV7" si="12">AV6-AV17</f>
        <v>3274</v>
      </c>
      <c r="AW7" s="2">
        <f>AW6-AW17</f>
        <v>2966</v>
      </c>
      <c r="AX7" s="2">
        <f>AX6-AX17</f>
        <v>3506</v>
      </c>
      <c r="AY7" s="2">
        <f t="shared" ref="AY7" si="13">AY6-AY17</f>
        <v>1730</v>
      </c>
      <c r="AZ7" s="2">
        <f>AZ6-AZ17</f>
        <v>529</v>
      </c>
      <c r="BA7" s="2">
        <f t="shared" ref="BA7:BC7" si="14">BA6-BA17</f>
        <v>1260</v>
      </c>
      <c r="BB7" s="2">
        <f t="shared" si="14"/>
        <v>129</v>
      </c>
      <c r="BC7" s="2">
        <f t="shared" si="14"/>
        <v>531</v>
      </c>
      <c r="BD7" s="2">
        <f t="shared" ref="BD7:BF7" si="15">BD6-BD17</f>
        <v>486</v>
      </c>
      <c r="BE7" s="2">
        <f t="shared" si="15"/>
        <v>-333</v>
      </c>
      <c r="BF7" s="2">
        <f t="shared" si="15"/>
        <v>-927</v>
      </c>
      <c r="BG7" s="2">
        <f t="shared" ref="BG7:BI7" si="16">BG6-BG17</f>
        <v>307</v>
      </c>
      <c r="BH7" s="2">
        <f t="shared" si="16"/>
        <v>2074</v>
      </c>
      <c r="BI7" s="2">
        <f t="shared" si="16"/>
        <v>1729</v>
      </c>
      <c r="BJ7" s="2">
        <f t="shared" ref="BJ7:BL7" si="17">BJ6-BJ17</f>
        <v>2331</v>
      </c>
      <c r="BK7" s="2">
        <f t="shared" si="17"/>
        <v>430</v>
      </c>
      <c r="BL7" s="2">
        <f t="shared" si="17"/>
        <v>-871</v>
      </c>
      <c r="BM7" s="2">
        <f t="shared" ref="BM7:BO7" si="18">BM6-BM17</f>
        <v>-65</v>
      </c>
      <c r="BN7" s="2">
        <f t="shared" si="18"/>
        <v>-871</v>
      </c>
      <c r="BO7" s="2">
        <f t="shared" si="18"/>
        <v>-469</v>
      </c>
      <c r="BP7" s="2">
        <f t="shared" ref="BP7:BR7" si="19">BP6-BP17</f>
        <v>986</v>
      </c>
      <c r="BQ7" s="2">
        <f t="shared" si="19"/>
        <v>167</v>
      </c>
      <c r="BR7" s="2">
        <f t="shared" si="19"/>
        <v>-427</v>
      </c>
    </row>
    <row r="8" spans="1:70" ht="15.75" thickBot="1" x14ac:dyDescent="0.3">
      <c r="A8" s="17" t="s">
        <v>2</v>
      </c>
      <c r="B8" s="3">
        <v>5.2577999999999996</v>
      </c>
      <c r="C8" s="4">
        <v>6.149</v>
      </c>
      <c r="D8" s="4">
        <v>4.95</v>
      </c>
      <c r="E8" s="4">
        <v>4.5</v>
      </c>
      <c r="F8" s="4">
        <v>4.95</v>
      </c>
      <c r="G8" s="4">
        <v>5.4450000000000003</v>
      </c>
      <c r="H8" s="12">
        <v>5.3280000000000003</v>
      </c>
      <c r="I8" s="12">
        <v>4.758</v>
      </c>
      <c r="J8" s="12">
        <v>4.6710000000000003</v>
      </c>
      <c r="K8" s="30">
        <v>2.59</v>
      </c>
      <c r="L8" s="30">
        <v>2.5169999999999999</v>
      </c>
      <c r="M8" s="30">
        <v>2.8149999999999999</v>
      </c>
      <c r="N8" s="30">
        <v>2.7730000000000001</v>
      </c>
      <c r="O8" s="30">
        <v>2.8860000000000001</v>
      </c>
      <c r="P8" s="30">
        <v>2.6379999999999999</v>
      </c>
      <c r="Q8" s="30">
        <v>3</v>
      </c>
      <c r="R8" s="30">
        <v>3</v>
      </c>
      <c r="S8" s="30">
        <v>3</v>
      </c>
      <c r="T8" s="30">
        <v>3.2770000000000001</v>
      </c>
      <c r="U8" s="30">
        <v>3.2770000000000001</v>
      </c>
      <c r="V8" s="30">
        <v>3.2770000000000001</v>
      </c>
      <c r="W8" s="30">
        <v>3.2770000000000001</v>
      </c>
      <c r="X8" s="30">
        <v>3.2770000000000001</v>
      </c>
      <c r="Y8" s="30">
        <v>3.2770000000000001</v>
      </c>
      <c r="Z8" s="30">
        <v>3.6379999999999999</v>
      </c>
      <c r="AA8" s="30">
        <v>3.6379999999999999</v>
      </c>
      <c r="AB8" s="30">
        <v>3.6379999999999999</v>
      </c>
      <c r="AC8" s="30">
        <v>3.6859999999999999</v>
      </c>
      <c r="AD8" s="30">
        <v>3.6859999999999999</v>
      </c>
      <c r="AE8" s="30">
        <v>3.6859999999999999</v>
      </c>
      <c r="AF8" s="30">
        <v>3.2650000000000001</v>
      </c>
      <c r="AG8" s="30">
        <v>3.2650000000000001</v>
      </c>
      <c r="AH8" s="30">
        <v>3.2650000000000001</v>
      </c>
      <c r="AI8" s="30">
        <v>3.0579999999999998</v>
      </c>
      <c r="AJ8" s="30">
        <v>3.0579999999999998</v>
      </c>
      <c r="AK8" s="30">
        <v>3.0579999999999998</v>
      </c>
      <c r="AL8" s="30">
        <v>3.2240000000000002</v>
      </c>
      <c r="AM8" s="30">
        <v>3.2240000000000002</v>
      </c>
      <c r="AN8" s="30">
        <v>3.2240000000000002</v>
      </c>
      <c r="AO8" s="30">
        <v>3.254</v>
      </c>
      <c r="AP8" s="30">
        <v>3.254</v>
      </c>
      <c r="AQ8" s="30">
        <v>3.254</v>
      </c>
      <c r="AR8" s="30">
        <v>4.8739999999999997</v>
      </c>
      <c r="AS8" s="30">
        <v>4.8739999999999997</v>
      </c>
      <c r="AT8" s="30">
        <v>4.8739999999999997</v>
      </c>
      <c r="AU8" s="30">
        <v>3.282</v>
      </c>
      <c r="AV8" s="30">
        <v>3.282</v>
      </c>
      <c r="AW8" s="30">
        <v>3.282</v>
      </c>
      <c r="AX8" s="30">
        <v>2.6579999999999999</v>
      </c>
      <c r="AY8" s="30">
        <v>2.6579999999999999</v>
      </c>
      <c r="AZ8" s="30">
        <v>2.6579999999999999</v>
      </c>
      <c r="BA8" s="30">
        <v>3.1230000000000002</v>
      </c>
      <c r="BB8" s="30">
        <v>3.1230000000000002</v>
      </c>
      <c r="BC8" s="30">
        <v>3.1230000000000002</v>
      </c>
      <c r="BD8" s="30">
        <v>2.7629999999999999</v>
      </c>
      <c r="BE8" s="30">
        <v>2.7629999999999999</v>
      </c>
      <c r="BF8" s="30">
        <v>2.7629999999999999</v>
      </c>
      <c r="BG8" s="30">
        <v>2.242</v>
      </c>
      <c r="BH8" s="30">
        <v>2.242</v>
      </c>
      <c r="BI8" s="30">
        <v>2.242</v>
      </c>
      <c r="BJ8" s="30">
        <v>2.4529999999999998</v>
      </c>
      <c r="BK8" s="30">
        <v>2.4529999999999998</v>
      </c>
      <c r="BL8" s="30">
        <v>2.4529999999999998</v>
      </c>
      <c r="BM8" s="30">
        <v>3.4180000000000001</v>
      </c>
      <c r="BN8" s="30">
        <v>3.4180000000000001</v>
      </c>
      <c r="BO8" s="30">
        <v>3.4180000000000001</v>
      </c>
      <c r="BP8" s="30">
        <v>3.165</v>
      </c>
      <c r="BQ8" s="30">
        <v>3.165</v>
      </c>
      <c r="BR8" s="30">
        <v>3.165</v>
      </c>
    </row>
    <row r="9" spans="1:70" ht="15.75" thickBot="1" x14ac:dyDescent="0.3">
      <c r="A9" s="18" t="s">
        <v>3</v>
      </c>
      <c r="B9" s="5">
        <v>0.90129999999999999</v>
      </c>
      <c r="C9" s="5">
        <v>0.90129999999999999</v>
      </c>
      <c r="D9" s="5">
        <f t="shared" ref="D9:E9" si="20">C9</f>
        <v>0.90129999999999999</v>
      </c>
      <c r="E9" s="5">
        <f t="shared" si="20"/>
        <v>0.90129999999999999</v>
      </c>
      <c r="F9" s="5">
        <f>E9</f>
        <v>0.90129999999999999</v>
      </c>
      <c r="G9" s="24">
        <v>0.90129999999999999</v>
      </c>
      <c r="H9" s="12">
        <v>0.90080000000000005</v>
      </c>
      <c r="I9" s="12">
        <v>0.90080000000000005</v>
      </c>
      <c r="J9" s="12">
        <v>0.90080000000000005</v>
      </c>
      <c r="K9" s="12">
        <v>0.90080000000000005</v>
      </c>
      <c r="L9" s="12">
        <v>0.90080000000000005</v>
      </c>
      <c r="M9" s="12">
        <v>0.90080000000000005</v>
      </c>
      <c r="N9" s="12">
        <f>0.2289+0.6705+0.0014</f>
        <v>0.90079999999999993</v>
      </c>
      <c r="O9" s="12">
        <f t="shared" ref="O9:S9" si="21">0.2289+0.6705+0.0014</f>
        <v>0.90079999999999993</v>
      </c>
      <c r="P9" s="12">
        <f t="shared" si="21"/>
        <v>0.90079999999999993</v>
      </c>
      <c r="Q9" s="12">
        <f>0.2289+0.6705+0.0014</f>
        <v>0.90079999999999993</v>
      </c>
      <c r="R9" s="12">
        <f t="shared" si="21"/>
        <v>0.90079999999999993</v>
      </c>
      <c r="S9" s="12">
        <f t="shared" si="21"/>
        <v>0.90079999999999993</v>
      </c>
      <c r="T9" s="12">
        <f>0.8994+0.0013</f>
        <v>0.90069999999999995</v>
      </c>
      <c r="U9" s="12">
        <f t="shared" ref="U9:BR9" si="22">0.8994+0.0013</f>
        <v>0.90069999999999995</v>
      </c>
      <c r="V9" s="12">
        <f t="shared" si="22"/>
        <v>0.90069999999999995</v>
      </c>
      <c r="W9" s="12">
        <f t="shared" si="22"/>
        <v>0.90069999999999995</v>
      </c>
      <c r="X9" s="12">
        <f t="shared" si="22"/>
        <v>0.90069999999999995</v>
      </c>
      <c r="Y9" s="12">
        <f t="shared" si="22"/>
        <v>0.90069999999999995</v>
      </c>
      <c r="Z9" s="12">
        <f t="shared" si="22"/>
        <v>0.90069999999999995</v>
      </c>
      <c r="AA9" s="12">
        <f t="shared" si="22"/>
        <v>0.90069999999999995</v>
      </c>
      <c r="AB9" s="12">
        <f t="shared" si="22"/>
        <v>0.90069999999999995</v>
      </c>
      <c r="AC9" s="12">
        <f t="shared" si="22"/>
        <v>0.90069999999999995</v>
      </c>
      <c r="AD9" s="12">
        <f t="shared" si="22"/>
        <v>0.90069999999999995</v>
      </c>
      <c r="AE9" s="12">
        <f t="shared" si="22"/>
        <v>0.90069999999999995</v>
      </c>
      <c r="AF9" s="12">
        <f t="shared" si="22"/>
        <v>0.90069999999999995</v>
      </c>
      <c r="AG9" s="12">
        <f t="shared" si="22"/>
        <v>0.90069999999999995</v>
      </c>
      <c r="AH9" s="12">
        <f t="shared" si="22"/>
        <v>0.90069999999999995</v>
      </c>
      <c r="AI9" s="12">
        <f t="shared" si="22"/>
        <v>0.90069999999999995</v>
      </c>
      <c r="AJ9" s="12">
        <f t="shared" si="22"/>
        <v>0.90069999999999995</v>
      </c>
      <c r="AK9" s="12">
        <f t="shared" si="22"/>
        <v>0.90069999999999995</v>
      </c>
      <c r="AL9" s="12">
        <f t="shared" si="22"/>
        <v>0.90069999999999995</v>
      </c>
      <c r="AM9" s="12">
        <f t="shared" si="22"/>
        <v>0.90069999999999995</v>
      </c>
      <c r="AN9" s="12">
        <f t="shared" si="22"/>
        <v>0.90069999999999995</v>
      </c>
      <c r="AO9" s="12">
        <f t="shared" si="22"/>
        <v>0.90069999999999995</v>
      </c>
      <c r="AP9" s="12">
        <f t="shared" si="22"/>
        <v>0.90069999999999995</v>
      </c>
      <c r="AQ9" s="12">
        <f t="shared" si="22"/>
        <v>0.90069999999999995</v>
      </c>
      <c r="AR9" s="12">
        <f t="shared" si="22"/>
        <v>0.90069999999999995</v>
      </c>
      <c r="AS9" s="12">
        <f t="shared" si="22"/>
        <v>0.90069999999999995</v>
      </c>
      <c r="AT9" s="12">
        <f t="shared" si="22"/>
        <v>0.90069999999999995</v>
      </c>
      <c r="AU9" s="12">
        <f t="shared" si="22"/>
        <v>0.90069999999999995</v>
      </c>
      <c r="AV9" s="12">
        <f t="shared" si="22"/>
        <v>0.90069999999999995</v>
      </c>
      <c r="AW9" s="12">
        <f t="shared" si="22"/>
        <v>0.90069999999999995</v>
      </c>
      <c r="AX9" s="12">
        <f t="shared" si="22"/>
        <v>0.90069999999999995</v>
      </c>
      <c r="AY9" s="12">
        <f t="shared" si="22"/>
        <v>0.90069999999999995</v>
      </c>
      <c r="AZ9" s="12">
        <f t="shared" si="22"/>
        <v>0.90069999999999995</v>
      </c>
      <c r="BA9" s="12">
        <f>0.8994+0.0013</f>
        <v>0.90069999999999995</v>
      </c>
      <c r="BB9" s="12">
        <f t="shared" si="22"/>
        <v>0.90069999999999995</v>
      </c>
      <c r="BC9" s="12">
        <f t="shared" si="22"/>
        <v>0.90069999999999995</v>
      </c>
      <c r="BD9" s="12">
        <f>0.8994+0.0013</f>
        <v>0.90069999999999995</v>
      </c>
      <c r="BE9" s="12">
        <f t="shared" si="22"/>
        <v>0.90069999999999995</v>
      </c>
      <c r="BF9" s="12">
        <f t="shared" si="22"/>
        <v>0.90069999999999995</v>
      </c>
      <c r="BG9" s="12">
        <f>0.8994+0.0013</f>
        <v>0.90069999999999995</v>
      </c>
      <c r="BH9" s="12">
        <f t="shared" si="22"/>
        <v>0.90069999999999995</v>
      </c>
      <c r="BI9" s="12">
        <f t="shared" si="22"/>
        <v>0.90069999999999995</v>
      </c>
      <c r="BJ9" s="12">
        <f>0.8994+0.0013</f>
        <v>0.90069999999999995</v>
      </c>
      <c r="BK9" s="12">
        <f t="shared" si="22"/>
        <v>0.90069999999999995</v>
      </c>
      <c r="BL9" s="12">
        <f t="shared" si="22"/>
        <v>0.90069999999999995</v>
      </c>
      <c r="BM9" s="12">
        <f>0.8994+0.0013</f>
        <v>0.90069999999999995</v>
      </c>
      <c r="BN9" s="12">
        <f t="shared" si="22"/>
        <v>0.90069999999999995</v>
      </c>
      <c r="BO9" s="12">
        <f t="shared" si="22"/>
        <v>0.90069999999999995</v>
      </c>
      <c r="BP9" s="12">
        <f>0.8994+0.0011</f>
        <v>0.90049999999999997</v>
      </c>
      <c r="BQ9" s="12">
        <f>0.8994+0.0011</f>
        <v>0.90049999999999997</v>
      </c>
      <c r="BR9" s="12">
        <f>0.8994+0.0011</f>
        <v>0.90049999999999997</v>
      </c>
    </row>
    <row r="10" spans="1:70" ht="15.75" thickBot="1" x14ac:dyDescent="0.3">
      <c r="A10" s="18" t="s">
        <v>4</v>
      </c>
      <c r="B10" s="6">
        <f t="shared" ref="B10:E10" si="23">B8*$BK$1</f>
        <v>0</v>
      </c>
      <c r="C10" s="6">
        <f t="shared" si="23"/>
        <v>0</v>
      </c>
      <c r="D10" s="6">
        <f t="shared" si="23"/>
        <v>0</v>
      </c>
      <c r="E10" s="6">
        <f t="shared" si="23"/>
        <v>0</v>
      </c>
      <c r="F10" s="6">
        <f>F8*$BK$1</f>
        <v>0</v>
      </c>
      <c r="G10" s="25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</row>
    <row r="11" spans="1:70" ht="16.5" thickBot="1" x14ac:dyDescent="0.3">
      <c r="A11" s="19" t="s">
        <v>14</v>
      </c>
      <c r="B11" s="7">
        <f t="shared" ref="B11:E11" si="24">SUM(B8:B10)</f>
        <v>6.1590999999999996</v>
      </c>
      <c r="C11" s="7">
        <f t="shared" si="24"/>
        <v>7.0503</v>
      </c>
      <c r="D11" s="7">
        <f t="shared" si="24"/>
        <v>5.8513000000000002</v>
      </c>
      <c r="E11" s="7">
        <f t="shared" si="24"/>
        <v>5.4013</v>
      </c>
      <c r="F11" s="7">
        <f>SUM(F8:F10)</f>
        <v>5.8513000000000002</v>
      </c>
      <c r="G11" s="7">
        <f>SUM(G8:G10)</f>
        <v>6.3463000000000003</v>
      </c>
      <c r="H11" s="12">
        <f>SUM(H8:H10)</f>
        <v>6.2288000000000006</v>
      </c>
      <c r="I11" s="12">
        <f t="shared" ref="I11" si="25">SUM(I8:I10)</f>
        <v>5.6588000000000003</v>
      </c>
      <c r="J11" s="12">
        <f>SUM(J8:J10)</f>
        <v>5.5718000000000005</v>
      </c>
      <c r="K11" s="12">
        <f>SUM(K8:K10)</f>
        <v>3.4908000000000001</v>
      </c>
      <c r="L11" s="12">
        <f t="shared" ref="L11:M11" si="26">SUM(L8:L10)</f>
        <v>3.4177999999999997</v>
      </c>
      <c r="M11" s="12">
        <f t="shared" si="26"/>
        <v>3.7157999999999998</v>
      </c>
      <c r="N11" s="12">
        <f>SUM(N8:N10)</f>
        <v>3.6738</v>
      </c>
      <c r="O11" s="12">
        <f t="shared" ref="O11:P11" si="27">SUM(O8:O10)</f>
        <v>3.7867999999999999</v>
      </c>
      <c r="P11" s="12">
        <f t="shared" si="27"/>
        <v>3.5387999999999997</v>
      </c>
      <c r="Q11" s="12">
        <f>SUM(Q8:Q10)</f>
        <v>3.9007999999999998</v>
      </c>
      <c r="R11" s="12">
        <f t="shared" ref="R11:S11" si="28">SUM(R8:R10)</f>
        <v>3.9007999999999998</v>
      </c>
      <c r="S11" s="12">
        <f t="shared" si="28"/>
        <v>3.9007999999999998</v>
      </c>
      <c r="T11" s="12">
        <f>SUM(T8:T10)</f>
        <v>4.1776999999999997</v>
      </c>
      <c r="U11" s="12">
        <f t="shared" ref="U11:V11" si="29">SUM(U8:U10)</f>
        <v>4.1776999999999997</v>
      </c>
      <c r="V11" s="12">
        <f t="shared" si="29"/>
        <v>4.1776999999999997</v>
      </c>
      <c r="W11" s="12">
        <f>SUM(W8:W10)</f>
        <v>4.1776999999999997</v>
      </c>
      <c r="X11" s="12">
        <f t="shared" ref="X11:Y11" si="30">SUM(X8:X10)</f>
        <v>4.1776999999999997</v>
      </c>
      <c r="Y11" s="12">
        <f t="shared" si="30"/>
        <v>4.1776999999999997</v>
      </c>
      <c r="Z11" s="12">
        <f>SUM(Z8:Z10)</f>
        <v>4.5386999999999995</v>
      </c>
      <c r="AA11" s="12">
        <f t="shared" ref="AA11:AB11" si="31">SUM(AA8:AA10)</f>
        <v>4.5386999999999995</v>
      </c>
      <c r="AB11" s="12">
        <f t="shared" si="31"/>
        <v>4.5386999999999995</v>
      </c>
      <c r="AC11" s="12">
        <f>SUM(AC8:AC10)</f>
        <v>4.5866999999999996</v>
      </c>
      <c r="AD11" s="12">
        <f t="shared" ref="AD11:AE11" si="32">SUM(AD8:AD10)</f>
        <v>4.5866999999999996</v>
      </c>
      <c r="AE11" s="12">
        <f t="shared" si="32"/>
        <v>4.5866999999999996</v>
      </c>
      <c r="AF11" s="12">
        <f>SUM(AF8:AF10)</f>
        <v>4.1657000000000002</v>
      </c>
      <c r="AG11" s="12">
        <f t="shared" ref="AG11:AH11" si="33">SUM(AG8:AG10)</f>
        <v>4.1657000000000002</v>
      </c>
      <c r="AH11" s="12">
        <f t="shared" si="33"/>
        <v>4.1657000000000002</v>
      </c>
      <c r="AI11" s="12">
        <f>SUM(AI8:AI10)</f>
        <v>3.9586999999999999</v>
      </c>
      <c r="AJ11" s="12">
        <f t="shared" ref="AJ11:AK11" si="34">SUM(AJ8:AJ10)</f>
        <v>3.9586999999999999</v>
      </c>
      <c r="AK11" s="12">
        <f t="shared" si="34"/>
        <v>3.9586999999999999</v>
      </c>
      <c r="AL11" s="12">
        <f>SUM(AL8:AL10)</f>
        <v>4.1246999999999998</v>
      </c>
      <c r="AM11" s="12">
        <f t="shared" ref="AM11:AN11" si="35">SUM(AM8:AM10)</f>
        <v>4.1246999999999998</v>
      </c>
      <c r="AN11" s="12">
        <f t="shared" si="35"/>
        <v>4.1246999999999998</v>
      </c>
      <c r="AO11" s="12">
        <f>SUM(AO8:AO10)</f>
        <v>4.1547000000000001</v>
      </c>
      <c r="AP11" s="12">
        <f t="shared" ref="AP11:AQ11" si="36">SUM(AP8:AP10)</f>
        <v>4.1547000000000001</v>
      </c>
      <c r="AQ11" s="12">
        <f t="shared" si="36"/>
        <v>4.1547000000000001</v>
      </c>
      <c r="AR11" s="12">
        <f>SUM(AR8:AR10)</f>
        <v>5.7746999999999993</v>
      </c>
      <c r="AS11" s="12">
        <f t="shared" ref="AS11:AT11" si="37">SUM(AS8:AS10)</f>
        <v>5.7746999999999993</v>
      </c>
      <c r="AT11" s="12">
        <f t="shared" si="37"/>
        <v>5.7746999999999993</v>
      </c>
      <c r="AU11" s="12">
        <f>SUM(AU8:AU10)</f>
        <v>4.1826999999999996</v>
      </c>
      <c r="AV11" s="12">
        <f t="shared" ref="AV11:AW11" si="38">SUM(AV8:AV10)</f>
        <v>4.1826999999999996</v>
      </c>
      <c r="AW11" s="12">
        <f t="shared" si="38"/>
        <v>4.1826999999999996</v>
      </c>
      <c r="AX11" s="12">
        <f>SUM(AX8:AX10)</f>
        <v>3.5587</v>
      </c>
      <c r="AY11" s="12">
        <f t="shared" ref="AY11:AZ11" si="39">SUM(AY8:AY10)</f>
        <v>3.5587</v>
      </c>
      <c r="AZ11" s="12">
        <f t="shared" si="39"/>
        <v>3.5587</v>
      </c>
      <c r="BA11" s="12">
        <f t="shared" ref="BA11:BC11" si="40">SUM(BA8:BA10)</f>
        <v>4.0236999999999998</v>
      </c>
      <c r="BB11" s="12">
        <f t="shared" si="40"/>
        <v>4.0236999999999998</v>
      </c>
      <c r="BC11" s="12">
        <f t="shared" si="40"/>
        <v>4.0236999999999998</v>
      </c>
      <c r="BD11" s="12">
        <f t="shared" ref="BD11:BF11" si="41">SUM(BD8:BD10)</f>
        <v>3.6637</v>
      </c>
      <c r="BE11" s="12">
        <f t="shared" si="41"/>
        <v>3.6637</v>
      </c>
      <c r="BF11" s="12">
        <f t="shared" si="41"/>
        <v>3.6637</v>
      </c>
      <c r="BG11" s="12">
        <f t="shared" ref="BG11:BI11" si="42">SUM(BG8:BG10)</f>
        <v>3.1427</v>
      </c>
      <c r="BH11" s="12">
        <f t="shared" si="42"/>
        <v>3.1427</v>
      </c>
      <c r="BI11" s="12">
        <f t="shared" si="42"/>
        <v>3.1427</v>
      </c>
      <c r="BJ11" s="12">
        <f t="shared" ref="BJ11:BL11" si="43">SUM(BJ8:BJ10)</f>
        <v>3.3536999999999999</v>
      </c>
      <c r="BK11" s="12">
        <f t="shared" si="43"/>
        <v>3.3536999999999999</v>
      </c>
      <c r="BL11" s="12">
        <f t="shared" si="43"/>
        <v>3.3536999999999999</v>
      </c>
      <c r="BM11" s="12">
        <f t="shared" ref="BM11:BO11" si="44">SUM(BM8:BM10)</f>
        <v>4.3186999999999998</v>
      </c>
      <c r="BN11" s="12">
        <f t="shared" si="44"/>
        <v>4.3186999999999998</v>
      </c>
      <c r="BO11" s="12">
        <f t="shared" si="44"/>
        <v>4.3186999999999998</v>
      </c>
      <c r="BP11" s="12">
        <f t="shared" ref="BP11:BR11" si="45">SUM(BP8:BP10)</f>
        <v>4.0655000000000001</v>
      </c>
      <c r="BQ11" s="12">
        <f t="shared" si="45"/>
        <v>4.0655000000000001</v>
      </c>
      <c r="BR11" s="12">
        <f t="shared" si="45"/>
        <v>4.0655000000000001</v>
      </c>
    </row>
    <row r="12" spans="1:70" ht="16.5" thickBot="1" x14ac:dyDescent="0.3">
      <c r="A12" s="18" t="s">
        <v>5</v>
      </c>
      <c r="B12" s="8">
        <v>1.0057</v>
      </c>
      <c r="C12" s="8">
        <v>1.0057</v>
      </c>
      <c r="D12" s="8">
        <f t="shared" ref="D12:E12" si="46">C12</f>
        <v>1.0057</v>
      </c>
      <c r="E12" s="8">
        <f t="shared" si="46"/>
        <v>1.0057</v>
      </c>
      <c r="F12" s="8">
        <v>1.0066999999999999</v>
      </c>
      <c r="G12" s="26">
        <v>1.0066999999999999</v>
      </c>
      <c r="H12" s="12">
        <v>1.0066999999999999</v>
      </c>
      <c r="I12" s="12">
        <v>1.0066999999999999</v>
      </c>
      <c r="J12" s="12">
        <v>1.0066999999999999</v>
      </c>
      <c r="K12" s="12">
        <v>1.0066999999999999</v>
      </c>
      <c r="L12" s="12">
        <v>1.0066999999999999</v>
      </c>
      <c r="M12" s="12">
        <v>1.0066999999999999</v>
      </c>
      <c r="N12" s="12">
        <v>1.0066999999999999</v>
      </c>
      <c r="O12" s="12">
        <v>1.0066999999999999</v>
      </c>
      <c r="P12" s="12">
        <v>1.0066999999999999</v>
      </c>
      <c r="Q12" s="12">
        <v>1.0066999999999999</v>
      </c>
      <c r="R12" s="12">
        <v>1.0066999999999999</v>
      </c>
      <c r="S12" s="12">
        <v>1.0066999999999999</v>
      </c>
      <c r="T12" s="12">
        <v>1.0058</v>
      </c>
      <c r="U12" s="12">
        <v>1.0058</v>
      </c>
      <c r="V12" s="12">
        <v>1.0058</v>
      </c>
      <c r="W12" s="12">
        <v>1.0058</v>
      </c>
      <c r="X12" s="12">
        <v>1.0058</v>
      </c>
      <c r="Y12" s="12">
        <v>1.0058</v>
      </c>
      <c r="Z12" s="12">
        <v>1.0058</v>
      </c>
      <c r="AA12" s="12">
        <v>1.0058</v>
      </c>
      <c r="AB12" s="12">
        <v>1.0058</v>
      </c>
      <c r="AC12" s="12">
        <v>1.0058</v>
      </c>
      <c r="AD12" s="12">
        <v>1.0058</v>
      </c>
      <c r="AE12" s="12">
        <v>1.0058</v>
      </c>
      <c r="AF12" s="12">
        <v>1.0649999999999999</v>
      </c>
      <c r="AG12" s="12">
        <v>1.0649999999999999</v>
      </c>
      <c r="AH12" s="12">
        <v>1.0649999999999999</v>
      </c>
      <c r="AI12" s="12">
        <v>1.0341</v>
      </c>
      <c r="AJ12" s="12">
        <v>1.0341</v>
      </c>
      <c r="AK12" s="12">
        <v>1.0341</v>
      </c>
      <c r="AL12" s="12">
        <v>1.068838</v>
      </c>
      <c r="AM12" s="12">
        <v>1.068838</v>
      </c>
      <c r="AN12" s="12">
        <v>1.068838</v>
      </c>
      <c r="AO12" s="12">
        <v>1.0671478000000001</v>
      </c>
      <c r="AP12" s="12">
        <v>1.0671478000000001</v>
      </c>
      <c r="AQ12" s="12">
        <v>1.0449519</v>
      </c>
      <c r="AR12" s="12">
        <v>1.0449519</v>
      </c>
      <c r="AS12" s="12">
        <v>1.0449519</v>
      </c>
      <c r="AT12" s="12">
        <v>1.0449519</v>
      </c>
      <c r="AU12" s="12">
        <v>1.0449519</v>
      </c>
      <c r="AV12" s="12">
        <v>1.0449519</v>
      </c>
      <c r="AW12" s="12">
        <v>1.0449519</v>
      </c>
      <c r="AX12" s="12">
        <v>1.0639228999999999</v>
      </c>
      <c r="AY12" s="12">
        <v>1.0639228999999999</v>
      </c>
      <c r="AZ12" s="12">
        <v>1.0639228999999999</v>
      </c>
      <c r="BA12" s="12">
        <v>1.0746933999999999</v>
      </c>
      <c r="BB12" s="12">
        <v>1.0746933999999999</v>
      </c>
      <c r="BC12" s="12">
        <v>1.0746933999999999</v>
      </c>
      <c r="BD12" s="12">
        <v>1.052</v>
      </c>
      <c r="BE12" s="12">
        <v>1.052</v>
      </c>
      <c r="BF12" s="12">
        <v>1.052</v>
      </c>
      <c r="BG12" s="12">
        <v>1.0362758999999999</v>
      </c>
      <c r="BH12" s="12">
        <v>1.0362758999999999</v>
      </c>
      <c r="BI12" s="12">
        <v>1.0362758999999999</v>
      </c>
      <c r="BJ12" s="12">
        <v>1.0652386</v>
      </c>
      <c r="BK12" s="12">
        <v>1.0652386</v>
      </c>
      <c r="BL12" s="12">
        <v>1.0652386</v>
      </c>
      <c r="BM12" s="12">
        <v>1.0604805302402651</v>
      </c>
      <c r="BN12" s="12">
        <v>1.0604805302402651</v>
      </c>
      <c r="BO12" s="12">
        <v>1.0604805302402651</v>
      </c>
      <c r="BP12" s="12">
        <v>1.0578810999999999</v>
      </c>
      <c r="BQ12" s="12">
        <v>1.0578810999999999</v>
      </c>
      <c r="BR12" s="12">
        <v>1.0578810999999999</v>
      </c>
    </row>
    <row r="13" spans="1:70" ht="16.5" thickBot="1" x14ac:dyDescent="0.3">
      <c r="A13" s="19" t="s">
        <v>6</v>
      </c>
      <c r="B13" s="9">
        <f t="shared" ref="B13:F13" si="47">B11*B12</f>
        <v>6.1942068699999995</v>
      </c>
      <c r="C13" s="9">
        <f t="shared" si="47"/>
        <v>7.0904867100000004</v>
      </c>
      <c r="D13" s="9">
        <f t="shared" si="47"/>
        <v>5.8846524100000002</v>
      </c>
      <c r="E13" s="9">
        <f t="shared" si="47"/>
        <v>5.4320874100000003</v>
      </c>
      <c r="F13" s="9">
        <f t="shared" si="47"/>
        <v>5.8905037099999999</v>
      </c>
      <c r="G13" s="9">
        <f>G11*G12</f>
        <v>6.3888202099999996</v>
      </c>
      <c r="H13" s="12">
        <f>H11*H12</f>
        <v>6.2705329599999997</v>
      </c>
      <c r="I13" s="12">
        <f t="shared" ref="I13" si="48">I11*I12</f>
        <v>5.6967139600000003</v>
      </c>
      <c r="J13" s="12">
        <f t="shared" ref="J13" si="49">J11*J12</f>
        <v>5.6091310600000002</v>
      </c>
      <c r="K13" s="12">
        <f>K11*K12</f>
        <v>3.5141883599999999</v>
      </c>
      <c r="L13" s="12">
        <f>L11*L12</f>
        <v>3.4406992599999993</v>
      </c>
      <c r="M13" s="12">
        <f>M11*M12</f>
        <v>3.7406958599999993</v>
      </c>
      <c r="N13" s="12">
        <f>N11*N12</f>
        <v>3.6984144599999995</v>
      </c>
      <c r="O13" s="12">
        <f t="shared" ref="O13:P13" si="50">O11*O12</f>
        <v>3.8121715599999995</v>
      </c>
      <c r="P13" s="12">
        <f t="shared" si="50"/>
        <v>3.5625099599999994</v>
      </c>
      <c r="Q13" s="12">
        <f>Q11*Q12</f>
        <v>3.9269353599999994</v>
      </c>
      <c r="R13" s="12">
        <f t="shared" ref="R13:S13" si="51">R11*R12</f>
        <v>3.9269353599999994</v>
      </c>
      <c r="S13" s="12">
        <f t="shared" si="51"/>
        <v>3.9269353599999994</v>
      </c>
      <c r="T13" s="12">
        <f>T11*T12</f>
        <v>4.2019306599999995</v>
      </c>
      <c r="U13" s="12">
        <f t="shared" ref="U13:V13" si="52">U11*U12</f>
        <v>4.2019306599999995</v>
      </c>
      <c r="V13" s="12">
        <f t="shared" si="52"/>
        <v>4.2019306599999995</v>
      </c>
      <c r="W13" s="12">
        <f>W11*W12</f>
        <v>4.2019306599999995</v>
      </c>
      <c r="X13" s="12">
        <f t="shared" ref="X13:Y13" si="53">X11*X12</f>
        <v>4.2019306599999995</v>
      </c>
      <c r="Y13" s="12">
        <f t="shared" si="53"/>
        <v>4.2019306599999995</v>
      </c>
      <c r="Z13" s="12">
        <f>Z11*Z12</f>
        <v>4.5650244600000001</v>
      </c>
      <c r="AA13" s="12">
        <f t="shared" ref="AA13:AB13" si="54">AA11*AA12</f>
        <v>4.5650244600000001</v>
      </c>
      <c r="AB13" s="12">
        <f t="shared" si="54"/>
        <v>4.5650244600000001</v>
      </c>
      <c r="AC13" s="12">
        <f>AC11*AC12</f>
        <v>4.6133028600000001</v>
      </c>
      <c r="AD13" s="12">
        <f t="shared" ref="AD13:AE13" si="55">AD11*AD12</f>
        <v>4.6133028600000001</v>
      </c>
      <c r="AE13" s="12">
        <f t="shared" si="55"/>
        <v>4.6133028600000001</v>
      </c>
      <c r="AF13" s="12">
        <f>AF11*AF12</f>
        <v>4.4364704999999995</v>
      </c>
      <c r="AG13" s="12">
        <f t="shared" ref="AG13:AH13" si="56">AG11*AG12</f>
        <v>4.4364704999999995</v>
      </c>
      <c r="AH13" s="12">
        <f t="shared" si="56"/>
        <v>4.4364704999999995</v>
      </c>
      <c r="AI13" s="12">
        <f>AI11*AI12</f>
        <v>4.0936916700000001</v>
      </c>
      <c r="AJ13" s="12">
        <f t="shared" ref="AJ13:AK13" si="57">AJ11*AJ12</f>
        <v>4.0936916700000001</v>
      </c>
      <c r="AK13" s="12">
        <f t="shared" si="57"/>
        <v>4.0936916700000001</v>
      </c>
      <c r="AL13" s="12">
        <f>AL11*AL12</f>
        <v>4.4086360985999997</v>
      </c>
      <c r="AM13" s="12">
        <f t="shared" ref="AM13:AN13" si="58">AM11*AM12</f>
        <v>4.4086360985999997</v>
      </c>
      <c r="AN13" s="12">
        <f t="shared" si="58"/>
        <v>4.4086360985999997</v>
      </c>
      <c r="AO13" s="12">
        <f>AO11*AO12</f>
        <v>4.4336789646600003</v>
      </c>
      <c r="AP13" s="12">
        <f t="shared" ref="AP13:AQ13" si="59">AP11*AP12</f>
        <v>4.4336789646600003</v>
      </c>
      <c r="AQ13" s="12">
        <f t="shared" si="59"/>
        <v>4.3414616589300001</v>
      </c>
      <c r="AR13" s="12">
        <f>AR11*AR12</f>
        <v>6.0342837369299991</v>
      </c>
      <c r="AS13" s="12">
        <f t="shared" ref="AS13:AT13" si="60">AS11*AS12</f>
        <v>6.0342837369299991</v>
      </c>
      <c r="AT13" s="12">
        <f t="shared" si="60"/>
        <v>6.0342837369299991</v>
      </c>
      <c r="AU13" s="12">
        <f>AU11*AU12</f>
        <v>4.3707203121299996</v>
      </c>
      <c r="AV13" s="12">
        <f t="shared" ref="AV13:AW13" si="61">AV11*AV12</f>
        <v>4.3707203121299996</v>
      </c>
      <c r="AW13" s="12">
        <f t="shared" si="61"/>
        <v>4.3707203121299996</v>
      </c>
      <c r="AX13" s="12">
        <f>AX11*AX12</f>
        <v>3.7861824242299997</v>
      </c>
      <c r="AY13" s="12">
        <f t="shared" ref="AY13:AZ13" si="62">AY11*AY12</f>
        <v>3.7861824242299997</v>
      </c>
      <c r="AZ13" s="12">
        <f t="shared" si="62"/>
        <v>3.7861824242299997</v>
      </c>
      <c r="BA13" s="12">
        <f t="shared" ref="BA13:BC13" si="63">BA11*BA12</f>
        <v>4.3242438335799998</v>
      </c>
      <c r="BB13" s="12">
        <f t="shared" si="63"/>
        <v>4.3242438335799998</v>
      </c>
      <c r="BC13" s="12">
        <f t="shared" si="63"/>
        <v>4.3242438335799998</v>
      </c>
      <c r="BD13" s="12">
        <f t="shared" ref="BD13:BF13" si="64">BD11*BD12</f>
        <v>3.8542124000000002</v>
      </c>
      <c r="BE13" s="12">
        <f t="shared" si="64"/>
        <v>3.8542124000000002</v>
      </c>
      <c r="BF13" s="12">
        <f t="shared" si="64"/>
        <v>3.8542124000000002</v>
      </c>
      <c r="BG13" s="12">
        <f t="shared" ref="BG13:BI13" si="65">BG11*BG12</f>
        <v>3.2567042709299998</v>
      </c>
      <c r="BH13" s="12">
        <f t="shared" si="65"/>
        <v>3.2567042709299998</v>
      </c>
      <c r="BI13" s="12">
        <f t="shared" si="65"/>
        <v>3.2567042709299998</v>
      </c>
      <c r="BJ13" s="12">
        <f t="shared" ref="BJ13:BL13" si="66">BJ11*BJ12</f>
        <v>3.5724906928200002</v>
      </c>
      <c r="BK13" s="12">
        <f t="shared" si="66"/>
        <v>3.5724906928200002</v>
      </c>
      <c r="BL13" s="12">
        <f t="shared" si="66"/>
        <v>3.5724906928200002</v>
      </c>
      <c r="BM13" s="12">
        <f t="shared" ref="BM13:BO13" si="67">BM11*BM12</f>
        <v>4.5798972659486328</v>
      </c>
      <c r="BN13" s="12">
        <f t="shared" si="67"/>
        <v>4.5798972659486328</v>
      </c>
      <c r="BO13" s="12">
        <f t="shared" si="67"/>
        <v>4.5798972659486328</v>
      </c>
      <c r="BP13" s="12">
        <f t="shared" ref="BP13:BR13" si="68">BP11*BP12</f>
        <v>4.3008156120500001</v>
      </c>
      <c r="BQ13" s="12">
        <f t="shared" si="68"/>
        <v>4.3008156120500001</v>
      </c>
      <c r="BR13" s="12">
        <f t="shared" si="68"/>
        <v>4.3008156120500001</v>
      </c>
    </row>
    <row r="14" spans="1:70" ht="16.5" thickBot="1" x14ac:dyDescent="0.3">
      <c r="A14" s="19" t="s">
        <v>7</v>
      </c>
      <c r="B14" s="9">
        <f t="shared" ref="B14:F14" si="69">B13/100</f>
        <v>6.1942068699999991E-2</v>
      </c>
      <c r="C14" s="9">
        <f t="shared" si="69"/>
        <v>7.0904867100000005E-2</v>
      </c>
      <c r="D14" s="9">
        <f t="shared" si="69"/>
        <v>5.8846524099999999E-2</v>
      </c>
      <c r="E14" s="9">
        <f t="shared" si="69"/>
        <v>5.4320874099999999E-2</v>
      </c>
      <c r="F14" s="9">
        <f t="shared" si="69"/>
        <v>5.8905037100000002E-2</v>
      </c>
      <c r="G14" s="9">
        <f>G13/100</f>
        <v>6.3888202099999999E-2</v>
      </c>
      <c r="H14" s="12">
        <f t="shared" ref="H14:J14" si="70">H13/100</f>
        <v>6.2705329599999998E-2</v>
      </c>
      <c r="I14" s="12">
        <f t="shared" si="70"/>
        <v>5.6967139600000001E-2</v>
      </c>
      <c r="J14" s="12">
        <f t="shared" si="70"/>
        <v>5.6091310599999999E-2</v>
      </c>
      <c r="K14" s="12">
        <f t="shared" ref="K14:L14" si="71">K13/100</f>
        <v>3.51418836E-2</v>
      </c>
      <c r="L14" s="12">
        <f t="shared" si="71"/>
        <v>3.4406992599999991E-2</v>
      </c>
      <c r="M14" s="12">
        <f t="shared" ref="M14:P14" si="72">M13/100</f>
        <v>3.7406958599999991E-2</v>
      </c>
      <c r="N14" s="12">
        <f>N13/100</f>
        <v>3.6984144599999998E-2</v>
      </c>
      <c r="O14" s="12">
        <f t="shared" si="72"/>
        <v>3.8121715599999995E-2</v>
      </c>
      <c r="P14" s="12">
        <f t="shared" si="72"/>
        <v>3.5625099599999994E-2</v>
      </c>
      <c r="Q14" s="12">
        <f>Q13/100</f>
        <v>3.9269353599999994E-2</v>
      </c>
      <c r="R14" s="12">
        <f t="shared" ref="R14:S14" si="73">R13/100</f>
        <v>3.9269353599999994E-2</v>
      </c>
      <c r="S14" s="12">
        <f t="shared" si="73"/>
        <v>3.9269353599999994E-2</v>
      </c>
      <c r="T14" s="12">
        <f>T13/100</f>
        <v>4.2019306599999993E-2</v>
      </c>
      <c r="U14" s="12">
        <f t="shared" ref="U14:V14" si="74">U13/100</f>
        <v>4.2019306599999993E-2</v>
      </c>
      <c r="V14" s="12">
        <f t="shared" si="74"/>
        <v>4.2019306599999993E-2</v>
      </c>
      <c r="W14" s="12">
        <f>W13/100</f>
        <v>4.2019306599999993E-2</v>
      </c>
      <c r="X14" s="12">
        <f t="shared" ref="X14:Y14" si="75">X13/100</f>
        <v>4.2019306599999993E-2</v>
      </c>
      <c r="Y14" s="12">
        <f t="shared" si="75"/>
        <v>4.2019306599999993E-2</v>
      </c>
      <c r="Z14" s="12">
        <f>Z13/100</f>
        <v>4.5650244600000001E-2</v>
      </c>
      <c r="AA14" s="12">
        <f t="shared" ref="AA14:AB14" si="76">AA13/100</f>
        <v>4.5650244600000001E-2</v>
      </c>
      <c r="AB14" s="12">
        <f t="shared" si="76"/>
        <v>4.5650244600000001E-2</v>
      </c>
      <c r="AC14" s="12">
        <f>AC13/100</f>
        <v>4.6133028600000001E-2</v>
      </c>
      <c r="AD14" s="12">
        <f t="shared" ref="AD14:AE14" si="77">AD13/100</f>
        <v>4.6133028600000001E-2</v>
      </c>
      <c r="AE14" s="12">
        <f t="shared" si="77"/>
        <v>4.6133028600000001E-2</v>
      </c>
      <c r="AF14" s="12">
        <f>AF13/100</f>
        <v>4.4364704999999997E-2</v>
      </c>
      <c r="AG14" s="12">
        <f t="shared" ref="AG14:AH14" si="78">AG13/100</f>
        <v>4.4364704999999997E-2</v>
      </c>
      <c r="AH14" s="12">
        <f t="shared" si="78"/>
        <v>4.4364704999999997E-2</v>
      </c>
      <c r="AI14" s="12">
        <f>AI13/100</f>
        <v>4.0936916699999999E-2</v>
      </c>
      <c r="AJ14" s="12">
        <f t="shared" ref="AJ14:AK14" si="79">AJ13/100</f>
        <v>4.0936916699999999E-2</v>
      </c>
      <c r="AK14" s="12">
        <f t="shared" si="79"/>
        <v>4.0936916699999999E-2</v>
      </c>
      <c r="AL14" s="12">
        <f>AL13/100</f>
        <v>4.4086360985999995E-2</v>
      </c>
      <c r="AM14" s="12">
        <f t="shared" ref="AM14:AN14" si="80">AM13/100</f>
        <v>4.4086360985999995E-2</v>
      </c>
      <c r="AN14" s="12">
        <f t="shared" si="80"/>
        <v>4.4086360985999995E-2</v>
      </c>
      <c r="AO14" s="12">
        <f>AO13/100</f>
        <v>4.4336789646600004E-2</v>
      </c>
      <c r="AP14" s="12">
        <f t="shared" ref="AP14:AQ14" si="81">AP13/100</f>
        <v>4.4336789646600004E-2</v>
      </c>
      <c r="AQ14" s="12">
        <f t="shared" si="81"/>
        <v>4.3414616589300001E-2</v>
      </c>
      <c r="AR14" s="12">
        <f>AR13/100</f>
        <v>6.034283736929999E-2</v>
      </c>
      <c r="AS14" s="12">
        <f t="shared" ref="AS14:AT14" si="82">AS13/100</f>
        <v>6.034283736929999E-2</v>
      </c>
      <c r="AT14" s="12">
        <f t="shared" si="82"/>
        <v>6.034283736929999E-2</v>
      </c>
      <c r="AU14" s="12">
        <f>AU13/100</f>
        <v>4.3707203121299998E-2</v>
      </c>
      <c r="AV14" s="12">
        <f t="shared" ref="AV14:AW14" si="83">AV13/100</f>
        <v>4.3707203121299998E-2</v>
      </c>
      <c r="AW14" s="12">
        <f t="shared" si="83"/>
        <v>4.3707203121299998E-2</v>
      </c>
      <c r="AX14" s="12">
        <f>AX13/100</f>
        <v>3.7861824242299995E-2</v>
      </c>
      <c r="AY14" s="12">
        <f t="shared" ref="AY14:AZ14" si="84">AY13/100</f>
        <v>3.7861824242299995E-2</v>
      </c>
      <c r="AZ14" s="12">
        <f t="shared" si="84"/>
        <v>3.7861824242299995E-2</v>
      </c>
      <c r="BA14" s="12">
        <f t="shared" ref="BA14:BC14" si="85">BA13/100</f>
        <v>4.32424383358E-2</v>
      </c>
      <c r="BB14" s="12">
        <f t="shared" si="85"/>
        <v>4.32424383358E-2</v>
      </c>
      <c r="BC14" s="12">
        <f t="shared" si="85"/>
        <v>4.32424383358E-2</v>
      </c>
      <c r="BD14" s="12">
        <f t="shared" ref="BD14:BF14" si="86">BD13/100</f>
        <v>3.8542124000000004E-2</v>
      </c>
      <c r="BE14" s="12">
        <f t="shared" si="86"/>
        <v>3.8542124000000004E-2</v>
      </c>
      <c r="BF14" s="12">
        <f t="shared" si="86"/>
        <v>3.8542124000000004E-2</v>
      </c>
      <c r="BG14" s="12">
        <f t="shared" ref="BG14:BI14" si="87">BG13/100</f>
        <v>3.2567042709299998E-2</v>
      </c>
      <c r="BH14" s="12">
        <f t="shared" si="87"/>
        <v>3.2567042709299998E-2</v>
      </c>
      <c r="BI14" s="12">
        <f t="shared" si="87"/>
        <v>3.2567042709299998E-2</v>
      </c>
      <c r="BJ14" s="12">
        <f t="shared" ref="BJ14:BL14" si="88">BJ13/100</f>
        <v>3.5724906928200004E-2</v>
      </c>
      <c r="BK14" s="12">
        <f t="shared" si="88"/>
        <v>3.5724906928200004E-2</v>
      </c>
      <c r="BL14" s="12">
        <f t="shared" si="88"/>
        <v>3.5724906928200004E-2</v>
      </c>
      <c r="BM14" s="12">
        <f t="shared" ref="BM14:BO14" si="89">BM13/100</f>
        <v>4.5798972659486327E-2</v>
      </c>
      <c r="BN14" s="12">
        <f t="shared" si="89"/>
        <v>4.5798972659486327E-2</v>
      </c>
      <c r="BO14" s="12">
        <f t="shared" si="89"/>
        <v>4.5798972659486327E-2</v>
      </c>
      <c r="BP14" s="12">
        <f t="shared" ref="BP14:BR14" si="90">BP13/100</f>
        <v>4.3008156120499998E-2</v>
      </c>
      <c r="BQ14" s="12">
        <f t="shared" si="90"/>
        <v>4.3008156120499998E-2</v>
      </c>
      <c r="BR14" s="12">
        <f t="shared" si="90"/>
        <v>4.3008156120499998E-2</v>
      </c>
    </row>
    <row r="15" spans="1:70" ht="15.75" thickBot="1" x14ac:dyDescent="0.3">
      <c r="A15" s="20"/>
      <c r="B15" s="10">
        <f t="shared" ref="B15:F15" si="91">B7*B11</f>
        <v>3732.4145999999996</v>
      </c>
      <c r="C15" s="10">
        <f t="shared" si="91"/>
        <v>4688.4494999999997</v>
      </c>
      <c r="D15" s="10">
        <f t="shared" si="91"/>
        <v>4218.7873</v>
      </c>
      <c r="E15" s="10">
        <f t="shared" si="91"/>
        <v>9889.7803000000004</v>
      </c>
      <c r="F15" s="10">
        <f t="shared" si="91"/>
        <v>21556.189200000001</v>
      </c>
      <c r="G15" s="10">
        <f>G7*G11</f>
        <v>14596.49</v>
      </c>
      <c r="H15" s="27">
        <f>H7*H11</f>
        <v>9343.2000000000007</v>
      </c>
      <c r="I15" s="27">
        <f t="shared" ref="I15:J15" si="92">I7*I11</f>
        <v>6790.56</v>
      </c>
      <c r="J15" s="27">
        <f t="shared" si="92"/>
        <v>1671.5400000000002</v>
      </c>
      <c r="K15" s="27">
        <f>K7*K11</f>
        <v>7854.3</v>
      </c>
      <c r="L15" s="27">
        <f t="shared" ref="L15" si="93">L7*L11</f>
        <v>12304.079999999998</v>
      </c>
      <c r="M15" s="27">
        <f t="shared" ref="M15:P15" si="94">M7*M11</f>
        <v>12447.929999999998</v>
      </c>
      <c r="N15" s="27">
        <f t="shared" si="94"/>
        <v>4041.18</v>
      </c>
      <c r="O15" s="27">
        <f t="shared" si="94"/>
        <v>6058.88</v>
      </c>
      <c r="P15" s="27">
        <f t="shared" si="94"/>
        <v>4954.32</v>
      </c>
      <c r="Q15" s="27">
        <f t="shared" ref="Q15:S15" si="95">Q7*Q11</f>
        <v>0</v>
      </c>
      <c r="R15" s="27">
        <f t="shared" si="95"/>
        <v>3900.7999999999997</v>
      </c>
      <c r="S15" s="27">
        <f t="shared" si="95"/>
        <v>1950.3999999999999</v>
      </c>
      <c r="T15" s="27">
        <f>T7*T11</f>
        <v>0</v>
      </c>
      <c r="U15" s="27">
        <f t="shared" ref="U15:V15" si="96">U7*U11</f>
        <v>0</v>
      </c>
      <c r="V15" s="27">
        <f t="shared" si="96"/>
        <v>0</v>
      </c>
      <c r="W15" s="27">
        <f>W7*W11</f>
        <v>0</v>
      </c>
      <c r="X15" s="27">
        <f t="shared" ref="X15:Y15" si="97">X7*X11</f>
        <v>0</v>
      </c>
      <c r="Y15" s="27">
        <f t="shared" si="97"/>
        <v>0</v>
      </c>
      <c r="Z15" s="27">
        <f>Z7*Z11</f>
        <v>0</v>
      </c>
      <c r="AA15" s="27">
        <f t="shared" ref="AA15:AB15" si="98">AA7*AA11</f>
        <v>0</v>
      </c>
      <c r="AB15" s="27">
        <f t="shared" si="98"/>
        <v>0</v>
      </c>
      <c r="AC15" s="27">
        <f>AC7*AC11</f>
        <v>18346.8</v>
      </c>
      <c r="AD15" s="27">
        <f t="shared" ref="AD15:AE15" si="99">AD7*AD11</f>
        <v>10182.473999999998</v>
      </c>
      <c r="AE15" s="27">
        <f t="shared" si="99"/>
        <v>7568.0549999999994</v>
      </c>
      <c r="AF15" s="27">
        <f>AF7*AF11</f>
        <v>6294.3726999999999</v>
      </c>
      <c r="AG15" s="27">
        <f t="shared" ref="AG15:AH15" si="100">AG7*AG11</f>
        <v>4340.6594000000005</v>
      </c>
      <c r="AH15" s="27">
        <f t="shared" si="100"/>
        <v>1762.0911000000001</v>
      </c>
      <c r="AI15" s="27">
        <f>AI7*AI11</f>
        <v>6460.5983999999999</v>
      </c>
      <c r="AJ15" s="27">
        <f t="shared" ref="AJ15:AK15" si="101">AJ7*AJ11</f>
        <v>12960.783799999999</v>
      </c>
      <c r="AK15" s="27">
        <f t="shared" si="101"/>
        <v>11693.9998</v>
      </c>
      <c r="AL15" s="27">
        <f>AL7*AL11</f>
        <v>14461.198199999999</v>
      </c>
      <c r="AM15" s="27">
        <f t="shared" ref="AM15:AN15" si="102">AM7*AM11</f>
        <v>7135.7309999999998</v>
      </c>
      <c r="AN15" s="27">
        <f t="shared" si="102"/>
        <v>2181.9663</v>
      </c>
      <c r="AO15" s="27">
        <f>AO7*AO11</f>
        <v>5131.0545000000002</v>
      </c>
      <c r="AP15" s="27">
        <f t="shared" ref="AP15:AQ15" si="103">AP7*AP11</f>
        <v>-1225.6365000000001</v>
      </c>
      <c r="AQ15" s="27">
        <f t="shared" si="103"/>
        <v>336.53070000000002</v>
      </c>
      <c r="AR15" s="27">
        <f>AR7*AR11</f>
        <v>9303.0416999999979</v>
      </c>
      <c r="AS15" s="27">
        <f t="shared" ref="AS15:AT15" si="104">AS7*AS11</f>
        <v>5151.0323999999991</v>
      </c>
      <c r="AT15" s="27">
        <f t="shared" si="104"/>
        <v>999.02309999999989</v>
      </c>
      <c r="AU15" s="27">
        <f>AU7*AU11</f>
        <v>6771.7912999999999</v>
      </c>
      <c r="AV15" s="27">
        <f t="shared" ref="AV15:AW15" si="105">AV7*AV11</f>
        <v>13694.159799999999</v>
      </c>
      <c r="AW15" s="27">
        <f t="shared" si="105"/>
        <v>12405.888199999999</v>
      </c>
      <c r="AX15" s="27">
        <f>AX7*AX11</f>
        <v>12476.8022</v>
      </c>
      <c r="AY15" s="27">
        <f t="shared" ref="AY15:AZ15" si="106">AY7*AY11</f>
        <v>6156.5510000000004</v>
      </c>
      <c r="AZ15" s="27">
        <f t="shared" si="106"/>
        <v>1882.5523000000001</v>
      </c>
      <c r="BA15" s="27">
        <f t="shared" ref="BA15:BC15" si="107">BA7*BA11</f>
        <v>5069.8620000000001</v>
      </c>
      <c r="BB15" s="27">
        <f t="shared" si="107"/>
        <v>519.05729999999994</v>
      </c>
      <c r="BC15" s="27">
        <f t="shared" si="107"/>
        <v>2136.5846999999999</v>
      </c>
      <c r="BD15" s="27">
        <f t="shared" ref="BD15:BF15" si="108">BD7*BD11</f>
        <v>1780.5581999999999</v>
      </c>
      <c r="BE15" s="27">
        <f t="shared" si="108"/>
        <v>-1220.0120999999999</v>
      </c>
      <c r="BF15" s="27">
        <f t="shared" si="108"/>
        <v>-3396.2498999999998</v>
      </c>
      <c r="BG15" s="27">
        <f t="shared" ref="BG15:BI15" si="109">BG7*BG11</f>
        <v>964.80889999999999</v>
      </c>
      <c r="BH15" s="27">
        <f t="shared" si="109"/>
        <v>6517.9598000000005</v>
      </c>
      <c r="BI15" s="27">
        <f t="shared" si="109"/>
        <v>5433.7282999999998</v>
      </c>
      <c r="BJ15" s="27">
        <f t="shared" ref="BJ15:BL15" si="110">BJ7*BJ11</f>
        <v>7817.4746999999998</v>
      </c>
      <c r="BK15" s="27">
        <f t="shared" si="110"/>
        <v>1442.0909999999999</v>
      </c>
      <c r="BL15" s="27">
        <f t="shared" si="110"/>
        <v>-2921.0726999999997</v>
      </c>
      <c r="BM15" s="27">
        <f t="shared" ref="BM15:BO15" si="111">BM7*BM11</f>
        <v>-280.71549999999996</v>
      </c>
      <c r="BN15" s="27">
        <f t="shared" si="111"/>
        <v>-3761.5876999999996</v>
      </c>
      <c r="BO15" s="27">
        <f t="shared" si="111"/>
        <v>-2025.4703</v>
      </c>
      <c r="BP15" s="27">
        <f t="shared" ref="BP15:BR15" si="112">BP7*BP11</f>
        <v>4008.5830000000001</v>
      </c>
      <c r="BQ15" s="27">
        <f t="shared" si="112"/>
        <v>678.93849999999998</v>
      </c>
      <c r="BR15" s="27">
        <f t="shared" si="112"/>
        <v>-1735.9684999999999</v>
      </c>
    </row>
    <row r="16" spans="1:70" x14ac:dyDescent="0.25">
      <c r="A16" s="33" t="s">
        <v>8</v>
      </c>
      <c r="B16" s="11">
        <f t="shared" ref="B16:J16" si="113">B4</f>
        <v>41834</v>
      </c>
      <c r="C16" s="11">
        <f t="shared" si="113"/>
        <v>41865</v>
      </c>
      <c r="D16" s="11">
        <f t="shared" si="113"/>
        <v>41896</v>
      </c>
      <c r="E16" s="11">
        <f t="shared" si="113"/>
        <v>41926</v>
      </c>
      <c r="F16" s="11">
        <f t="shared" si="113"/>
        <v>41957</v>
      </c>
      <c r="G16" s="11">
        <f t="shared" si="113"/>
        <v>41987</v>
      </c>
      <c r="H16" s="11">
        <f t="shared" si="113"/>
        <v>42005</v>
      </c>
      <c r="I16" s="11">
        <f t="shared" si="113"/>
        <v>42036</v>
      </c>
      <c r="J16" s="11">
        <f t="shared" si="113"/>
        <v>42064</v>
      </c>
      <c r="K16" s="11">
        <f t="shared" ref="K16:L16" si="114">K4</f>
        <v>42095</v>
      </c>
      <c r="L16" s="11">
        <f t="shared" si="114"/>
        <v>42125</v>
      </c>
      <c r="M16" s="11">
        <v>42156</v>
      </c>
      <c r="N16" s="1">
        <v>42186</v>
      </c>
      <c r="O16" s="1">
        <v>42217</v>
      </c>
      <c r="P16" s="1">
        <v>42248</v>
      </c>
      <c r="Q16" s="1">
        <v>42278</v>
      </c>
      <c r="R16" s="1">
        <v>42323</v>
      </c>
      <c r="S16" s="1">
        <v>42353</v>
      </c>
      <c r="T16" s="1">
        <f>T4</f>
        <v>42736</v>
      </c>
      <c r="U16" s="1">
        <f t="shared" ref="U16:V16" si="115">U4</f>
        <v>42767</v>
      </c>
      <c r="V16" s="1">
        <f t="shared" si="115"/>
        <v>42795</v>
      </c>
      <c r="W16" s="1">
        <f>W4</f>
        <v>42826</v>
      </c>
      <c r="X16" s="1">
        <f t="shared" ref="X16:Y16" si="116">X4</f>
        <v>42856</v>
      </c>
      <c r="Y16" s="1">
        <f t="shared" si="116"/>
        <v>42887</v>
      </c>
      <c r="Z16" s="1">
        <f>Z4</f>
        <v>42917</v>
      </c>
      <c r="AA16" s="1">
        <f t="shared" ref="AA16:AB16" si="117">AA4</f>
        <v>42948</v>
      </c>
      <c r="AB16" s="1">
        <f t="shared" si="117"/>
        <v>42979</v>
      </c>
      <c r="AC16" s="1">
        <f>AC4</f>
        <v>43009</v>
      </c>
      <c r="AD16" s="1">
        <f t="shared" ref="AD16:AE16" si="118">AD4</f>
        <v>43040</v>
      </c>
      <c r="AE16" s="1">
        <f t="shared" si="118"/>
        <v>43070</v>
      </c>
      <c r="AF16" s="1">
        <f>AF4</f>
        <v>43101</v>
      </c>
      <c r="AG16" s="1">
        <f t="shared" ref="AG16:AH16" si="119">AG4</f>
        <v>43132</v>
      </c>
      <c r="AH16" s="1">
        <f t="shared" si="119"/>
        <v>43160</v>
      </c>
      <c r="AI16" s="1">
        <f>AI4</f>
        <v>43191</v>
      </c>
      <c r="AJ16" s="1">
        <f t="shared" ref="AJ16:AK16" si="120">AJ4</f>
        <v>43221</v>
      </c>
      <c r="AK16" s="1">
        <f t="shared" si="120"/>
        <v>43252</v>
      </c>
      <c r="AL16" s="1">
        <f>AL4</f>
        <v>43282</v>
      </c>
      <c r="AM16" s="1">
        <f t="shared" ref="AM16:AN16" si="121">AM4</f>
        <v>43313</v>
      </c>
      <c r="AN16" s="1">
        <f t="shared" si="121"/>
        <v>43344</v>
      </c>
      <c r="AO16" s="1">
        <f>AO4</f>
        <v>43374</v>
      </c>
      <c r="AP16" s="1">
        <f t="shared" ref="AP16:AQ16" si="122">AP4</f>
        <v>43405</v>
      </c>
      <c r="AQ16" s="1">
        <f t="shared" si="122"/>
        <v>43435</v>
      </c>
      <c r="AR16" s="1">
        <f>AR4</f>
        <v>43466</v>
      </c>
      <c r="AS16" s="1">
        <f t="shared" ref="AS16:AT16" si="123">AS4</f>
        <v>43497</v>
      </c>
      <c r="AT16" s="1">
        <f t="shared" si="123"/>
        <v>43525</v>
      </c>
      <c r="AU16" s="1">
        <f>AU4</f>
        <v>43556</v>
      </c>
      <c r="AV16" s="1">
        <f t="shared" ref="AV16:AW16" si="124">AV4</f>
        <v>43586</v>
      </c>
      <c r="AW16" s="1">
        <f t="shared" si="124"/>
        <v>43617</v>
      </c>
      <c r="AX16" s="1">
        <f>AX4</f>
        <v>43647</v>
      </c>
      <c r="AY16" s="1">
        <f t="shared" ref="AY16:AZ16" si="125">AY4</f>
        <v>43678</v>
      </c>
      <c r="AZ16" s="1">
        <f t="shared" si="125"/>
        <v>43709</v>
      </c>
      <c r="BA16" s="1">
        <f t="shared" ref="BA16:BC16" si="126">BA4</f>
        <v>43739</v>
      </c>
      <c r="BB16" s="1">
        <f t="shared" si="126"/>
        <v>43770</v>
      </c>
      <c r="BC16" s="1">
        <f t="shared" si="126"/>
        <v>43800</v>
      </c>
      <c r="BD16" s="1">
        <f t="shared" ref="BD16:BF16" si="127">BD4</f>
        <v>43831</v>
      </c>
      <c r="BE16" s="1">
        <f t="shared" si="127"/>
        <v>43862</v>
      </c>
      <c r="BF16" s="1">
        <f t="shared" si="127"/>
        <v>43891</v>
      </c>
      <c r="BG16" s="1">
        <f t="shared" ref="BG16:BI16" si="128">BG4</f>
        <v>43922</v>
      </c>
      <c r="BH16" s="1">
        <f t="shared" si="128"/>
        <v>43952</v>
      </c>
      <c r="BI16" s="1">
        <f t="shared" si="128"/>
        <v>43983</v>
      </c>
      <c r="BJ16" s="1">
        <f t="shared" ref="BJ16:BL16" si="129">BJ4</f>
        <v>44013</v>
      </c>
      <c r="BK16" s="1">
        <f t="shared" si="129"/>
        <v>44044</v>
      </c>
      <c r="BL16" s="1">
        <f t="shared" si="129"/>
        <v>44075</v>
      </c>
      <c r="BM16" s="1">
        <f t="shared" ref="BM16:BO16" si="130">BM4</f>
        <v>44105</v>
      </c>
      <c r="BN16" s="1">
        <f t="shared" si="130"/>
        <v>44136</v>
      </c>
      <c r="BO16" s="1">
        <f t="shared" si="130"/>
        <v>44166</v>
      </c>
      <c r="BP16" s="1">
        <f t="shared" ref="BP16:BR16" si="131">BP4</f>
        <v>44197</v>
      </c>
      <c r="BQ16" s="1">
        <f t="shared" si="131"/>
        <v>44228</v>
      </c>
      <c r="BR16" s="1">
        <f t="shared" si="131"/>
        <v>44256</v>
      </c>
    </row>
    <row r="17" spans="1:70" ht="15.75" thickBot="1" x14ac:dyDescent="0.3">
      <c r="A17" s="34"/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2700</v>
      </c>
      <c r="H17" s="2">
        <v>2500</v>
      </c>
      <c r="I17" s="2">
        <v>1800</v>
      </c>
      <c r="J17" s="2">
        <v>2600</v>
      </c>
      <c r="K17" s="2">
        <v>750</v>
      </c>
      <c r="L17" s="2">
        <v>1200</v>
      </c>
      <c r="M17" s="2">
        <v>1150</v>
      </c>
      <c r="N17" s="2">
        <v>3900</v>
      </c>
      <c r="O17" s="2">
        <v>2400</v>
      </c>
      <c r="P17" s="2">
        <v>1300</v>
      </c>
      <c r="Q17" s="2">
        <v>2000</v>
      </c>
      <c r="R17" s="2">
        <v>2000</v>
      </c>
      <c r="S17" s="2">
        <v>3500</v>
      </c>
      <c r="T17" s="2">
        <v>1500</v>
      </c>
      <c r="U17" s="2">
        <v>1100</v>
      </c>
      <c r="V17" s="2">
        <v>1600</v>
      </c>
      <c r="W17" s="2">
        <v>1125</v>
      </c>
      <c r="X17" s="2">
        <v>1865</v>
      </c>
      <c r="Y17" s="2">
        <v>1725</v>
      </c>
      <c r="Z17" s="2">
        <v>1950</v>
      </c>
      <c r="AA17" s="2">
        <v>1200</v>
      </c>
      <c r="AB17" s="2">
        <v>600</v>
      </c>
      <c r="AC17" s="2">
        <v>1550</v>
      </c>
      <c r="AD17" s="2">
        <v>1175</v>
      </c>
      <c r="AE17" s="2">
        <v>1850</v>
      </c>
      <c r="AF17" s="2">
        <v>1850</v>
      </c>
      <c r="AG17" s="2">
        <v>1400</v>
      </c>
      <c r="AH17" s="2">
        <v>1550</v>
      </c>
      <c r="AI17" s="2">
        <v>1375</v>
      </c>
      <c r="AJ17" s="2">
        <v>1600</v>
      </c>
      <c r="AK17" s="2">
        <v>1575</v>
      </c>
      <c r="AL17" s="2">
        <v>1650</v>
      </c>
      <c r="AM17" s="2">
        <v>1400</v>
      </c>
      <c r="AN17" s="2">
        <v>1200</v>
      </c>
      <c r="AO17" s="2">
        <v>1350</v>
      </c>
      <c r="AP17" s="2">
        <v>1849</v>
      </c>
      <c r="AQ17" s="2">
        <v>1875</v>
      </c>
      <c r="AR17" s="2">
        <v>1750</v>
      </c>
      <c r="AS17" s="2">
        <v>1550</v>
      </c>
      <c r="AT17" s="2">
        <v>1800</v>
      </c>
      <c r="AU17" s="2">
        <v>1388</v>
      </c>
      <c r="AV17" s="2">
        <v>1600</v>
      </c>
      <c r="AW17" s="2">
        <v>1563</v>
      </c>
      <c r="AX17" s="2">
        <v>1650</v>
      </c>
      <c r="AY17" s="2">
        <v>1400</v>
      </c>
      <c r="AZ17" s="2">
        <v>1200</v>
      </c>
      <c r="BA17" s="2">
        <v>1325</v>
      </c>
      <c r="BB17" s="2">
        <v>1425</v>
      </c>
      <c r="BC17" s="2">
        <v>1425</v>
      </c>
      <c r="BD17" s="2">
        <v>2875</v>
      </c>
      <c r="BE17" s="2">
        <v>2775</v>
      </c>
      <c r="BF17" s="2">
        <v>2900</v>
      </c>
      <c r="BG17" s="2">
        <v>2700</v>
      </c>
      <c r="BH17" s="2">
        <v>2800</v>
      </c>
      <c r="BI17" s="2">
        <v>2800</v>
      </c>
      <c r="BJ17" s="2">
        <v>2825</v>
      </c>
      <c r="BK17" s="2">
        <v>2700</v>
      </c>
      <c r="BL17" s="2">
        <v>2600</v>
      </c>
      <c r="BM17" s="2">
        <v>2650</v>
      </c>
      <c r="BN17" s="2">
        <v>2425</v>
      </c>
      <c r="BO17" s="2">
        <v>2425</v>
      </c>
      <c r="BP17" s="2">
        <v>2375</v>
      </c>
      <c r="BQ17" s="2">
        <v>2275</v>
      </c>
      <c r="BR17" s="2">
        <v>2400</v>
      </c>
    </row>
    <row r="18" spans="1:70" ht="15.75" thickBot="1" x14ac:dyDescent="0.3">
      <c r="A18" s="17" t="s">
        <v>9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4.07</v>
      </c>
      <c r="H18" s="12">
        <v>4.07</v>
      </c>
      <c r="I18" s="12">
        <v>4.07</v>
      </c>
      <c r="J18" s="12">
        <v>4.07</v>
      </c>
      <c r="K18" s="12">
        <v>3.92</v>
      </c>
      <c r="L18" s="12">
        <v>3.92</v>
      </c>
      <c r="M18" s="12">
        <v>3.92</v>
      </c>
      <c r="N18" s="12">
        <v>3.9533</v>
      </c>
      <c r="O18" s="12">
        <v>3.9533</v>
      </c>
      <c r="P18" s="12">
        <v>3.9546000000000001</v>
      </c>
      <c r="Q18" s="12">
        <v>3.9533</v>
      </c>
      <c r="R18" s="12">
        <v>3.4441000000000002</v>
      </c>
      <c r="S18" s="12">
        <v>3.5224000000000002</v>
      </c>
      <c r="T18" s="12">
        <v>3.4969999999999999</v>
      </c>
      <c r="U18" s="12">
        <v>3.4291</v>
      </c>
      <c r="V18" s="12">
        <v>3.2783000000000002</v>
      </c>
      <c r="W18" s="12">
        <v>3.58</v>
      </c>
      <c r="X18" s="12">
        <v>3.58</v>
      </c>
      <c r="Y18" s="12">
        <v>3.58</v>
      </c>
      <c r="Z18" s="12">
        <v>3.58</v>
      </c>
      <c r="AA18" s="12">
        <v>3.58</v>
      </c>
      <c r="AB18" s="12">
        <v>3.58</v>
      </c>
      <c r="AC18" s="12">
        <v>3.58</v>
      </c>
      <c r="AD18" s="12">
        <v>3.58</v>
      </c>
      <c r="AE18" s="12">
        <v>3.58</v>
      </c>
      <c r="AF18" s="12">
        <v>3.58</v>
      </c>
      <c r="AG18" s="12">
        <v>3.58</v>
      </c>
      <c r="AH18" s="12">
        <v>3.58</v>
      </c>
      <c r="AI18" s="12">
        <v>2.9</v>
      </c>
      <c r="AJ18" s="12">
        <v>2.9</v>
      </c>
      <c r="AK18" s="12">
        <v>2.9</v>
      </c>
      <c r="AL18" s="12">
        <v>2.9</v>
      </c>
      <c r="AM18" s="12">
        <v>2.9</v>
      </c>
      <c r="AN18" s="12">
        <v>2.9</v>
      </c>
      <c r="AO18" s="12">
        <v>2.9</v>
      </c>
      <c r="AP18" s="12">
        <v>2.93</v>
      </c>
      <c r="AQ18" s="12">
        <v>2.93</v>
      </c>
      <c r="AR18" s="12">
        <v>2.9385714285714286</v>
      </c>
      <c r="AS18" s="12">
        <v>2.9319354838709679</v>
      </c>
      <c r="AT18" s="12">
        <v>2.94</v>
      </c>
      <c r="AU18" s="12">
        <v>2.9251999999999998</v>
      </c>
      <c r="AV18" s="12">
        <v>2.9338000000000002</v>
      </c>
      <c r="AW18" s="12">
        <v>2.9323999999999999</v>
      </c>
      <c r="AX18" s="12">
        <v>2.9355000000000002</v>
      </c>
      <c r="AY18" s="12">
        <v>2.9257</v>
      </c>
      <c r="AZ18" s="12">
        <v>2.915</v>
      </c>
      <c r="BA18" s="12">
        <v>2.93</v>
      </c>
      <c r="BB18" s="12">
        <v>2.8296999999999999</v>
      </c>
      <c r="BC18" s="12">
        <v>2.8296999999999999</v>
      </c>
      <c r="BD18" s="12">
        <v>2.6638000000000002</v>
      </c>
      <c r="BE18" s="12">
        <v>2.6629</v>
      </c>
      <c r="BF18" s="12">
        <v>2.6640000000000001</v>
      </c>
      <c r="BG18" s="12">
        <v>2.7472500000000002</v>
      </c>
      <c r="BH18" s="12">
        <v>2.7472500000000002</v>
      </c>
      <c r="BI18" s="12">
        <v>2.7472500000000002</v>
      </c>
      <c r="BJ18" s="12">
        <v>2.7472500000000002</v>
      </c>
      <c r="BK18" s="12">
        <v>2.7472500000000002</v>
      </c>
      <c r="BL18" s="12">
        <v>2.7472500000000002</v>
      </c>
      <c r="BM18" s="12">
        <v>2.7473000000000001</v>
      </c>
      <c r="BN18" s="12">
        <v>2.7473000000000001</v>
      </c>
      <c r="BO18" s="12">
        <v>2.7473000000000001</v>
      </c>
      <c r="BP18" s="12">
        <v>2.5695999999999999</v>
      </c>
      <c r="BQ18" s="12">
        <v>2.5644</v>
      </c>
      <c r="BR18" s="12">
        <v>2.5709</v>
      </c>
    </row>
    <row r="19" spans="1:70" ht="15.75" thickBot="1" x14ac:dyDescent="0.3">
      <c r="A19" s="19" t="s">
        <v>3</v>
      </c>
      <c r="B19" s="5">
        <f t="shared" ref="B19:F19" si="132">B9</f>
        <v>0.90129999999999999</v>
      </c>
      <c r="C19" s="5">
        <f t="shared" si="132"/>
        <v>0.90129999999999999</v>
      </c>
      <c r="D19" s="5">
        <f t="shared" si="132"/>
        <v>0.90129999999999999</v>
      </c>
      <c r="E19" s="5">
        <f t="shared" si="132"/>
        <v>0.90129999999999999</v>
      </c>
      <c r="F19" s="5">
        <f t="shared" si="132"/>
        <v>0.90129999999999999</v>
      </c>
      <c r="G19" s="24">
        <f>G9</f>
        <v>0.90129999999999999</v>
      </c>
      <c r="H19" s="12">
        <f t="shared" ref="H19:J19" si="133">H9</f>
        <v>0.90080000000000005</v>
      </c>
      <c r="I19" s="12">
        <f t="shared" si="133"/>
        <v>0.90080000000000005</v>
      </c>
      <c r="J19" s="12">
        <f t="shared" si="133"/>
        <v>0.90080000000000005</v>
      </c>
      <c r="K19" s="12">
        <f t="shared" ref="K19:M19" si="134">K9</f>
        <v>0.90080000000000005</v>
      </c>
      <c r="L19" s="12">
        <f t="shared" si="134"/>
        <v>0.90080000000000005</v>
      </c>
      <c r="M19" s="12">
        <f t="shared" si="134"/>
        <v>0.90080000000000005</v>
      </c>
      <c r="N19" s="12">
        <f>N9</f>
        <v>0.90079999999999993</v>
      </c>
      <c r="O19" s="12">
        <f t="shared" ref="O19:P19" si="135">O9</f>
        <v>0.90079999999999993</v>
      </c>
      <c r="P19" s="12">
        <f t="shared" si="135"/>
        <v>0.90079999999999993</v>
      </c>
      <c r="Q19" s="12">
        <f>Q9</f>
        <v>0.90079999999999993</v>
      </c>
      <c r="R19" s="12">
        <f t="shared" ref="R19:S19" si="136">R9</f>
        <v>0.90079999999999993</v>
      </c>
      <c r="S19" s="12">
        <f t="shared" si="136"/>
        <v>0.90079999999999993</v>
      </c>
      <c r="T19" s="12">
        <f>T9</f>
        <v>0.90069999999999995</v>
      </c>
      <c r="U19" s="12">
        <f t="shared" ref="U19:V19" si="137">U9</f>
        <v>0.90069999999999995</v>
      </c>
      <c r="V19" s="12">
        <f t="shared" si="137"/>
        <v>0.90069999999999995</v>
      </c>
      <c r="W19" s="12">
        <f>W9</f>
        <v>0.90069999999999995</v>
      </c>
      <c r="X19" s="12">
        <f t="shared" ref="X19:Y19" si="138">X9</f>
        <v>0.90069999999999995</v>
      </c>
      <c r="Y19" s="12">
        <f t="shared" si="138"/>
        <v>0.90069999999999995</v>
      </c>
      <c r="Z19" s="12">
        <f>Z9</f>
        <v>0.90069999999999995</v>
      </c>
      <c r="AA19" s="12">
        <f t="shared" ref="AA19:AB19" si="139">AA9</f>
        <v>0.90069999999999995</v>
      </c>
      <c r="AB19" s="12">
        <f t="shared" si="139"/>
        <v>0.90069999999999995</v>
      </c>
      <c r="AC19" s="12">
        <f>AC9</f>
        <v>0.90069999999999995</v>
      </c>
      <c r="AD19" s="12">
        <f t="shared" ref="AD19:AE19" si="140">AD9</f>
        <v>0.90069999999999995</v>
      </c>
      <c r="AE19" s="12">
        <f t="shared" si="140"/>
        <v>0.90069999999999995</v>
      </c>
      <c r="AF19" s="12">
        <f>AF9</f>
        <v>0.90069999999999995</v>
      </c>
      <c r="AG19" s="12">
        <f t="shared" ref="AG19:AH19" si="141">AG9</f>
        <v>0.90069999999999995</v>
      </c>
      <c r="AH19" s="12">
        <f t="shared" si="141"/>
        <v>0.90069999999999995</v>
      </c>
      <c r="AI19" s="12">
        <f>AI9</f>
        <v>0.90069999999999995</v>
      </c>
      <c r="AJ19" s="12">
        <f t="shared" ref="AJ19:AK19" si="142">AJ9</f>
        <v>0.90069999999999995</v>
      </c>
      <c r="AK19" s="12">
        <f t="shared" si="142"/>
        <v>0.90069999999999995</v>
      </c>
      <c r="AL19" s="12">
        <f>AL9</f>
        <v>0.90069999999999995</v>
      </c>
      <c r="AM19" s="12">
        <f t="shared" ref="AM19:AN19" si="143">AM9</f>
        <v>0.90069999999999995</v>
      </c>
      <c r="AN19" s="12">
        <f t="shared" si="143"/>
        <v>0.90069999999999995</v>
      </c>
      <c r="AO19" s="12">
        <f>AO9</f>
        <v>0.90069999999999995</v>
      </c>
      <c r="AP19" s="12">
        <f t="shared" ref="AP19:AQ19" si="144">AP9</f>
        <v>0.90069999999999995</v>
      </c>
      <c r="AQ19" s="12">
        <f t="shared" si="144"/>
        <v>0.90069999999999995</v>
      </c>
      <c r="AR19" s="12">
        <f>AR9</f>
        <v>0.90069999999999995</v>
      </c>
      <c r="AS19" s="12">
        <f t="shared" ref="AS19:AT19" si="145">AS9</f>
        <v>0.90069999999999995</v>
      </c>
      <c r="AT19" s="12">
        <f t="shared" si="145"/>
        <v>0.90069999999999995</v>
      </c>
      <c r="AU19" s="12">
        <f>AU9</f>
        <v>0.90069999999999995</v>
      </c>
      <c r="AV19" s="12">
        <f t="shared" ref="AV19:AW19" si="146">AV9</f>
        <v>0.90069999999999995</v>
      </c>
      <c r="AW19" s="12">
        <f t="shared" si="146"/>
        <v>0.90069999999999995</v>
      </c>
      <c r="AX19" s="12">
        <f>AX9</f>
        <v>0.90069999999999995</v>
      </c>
      <c r="AY19" s="12">
        <f t="shared" ref="AY19:AZ19" si="147">AY9</f>
        <v>0.90069999999999995</v>
      </c>
      <c r="AZ19" s="12">
        <f t="shared" si="147"/>
        <v>0.90069999999999995</v>
      </c>
      <c r="BA19" s="12">
        <f t="shared" ref="BA19:BC19" si="148">BA9</f>
        <v>0.90069999999999995</v>
      </c>
      <c r="BB19" s="12">
        <f t="shared" si="148"/>
        <v>0.90069999999999995</v>
      </c>
      <c r="BC19" s="12">
        <f t="shared" si="148"/>
        <v>0.90069999999999995</v>
      </c>
      <c r="BD19" s="12">
        <f t="shared" ref="BD19:BF19" si="149">BD9</f>
        <v>0.90069999999999995</v>
      </c>
      <c r="BE19" s="12">
        <f t="shared" si="149"/>
        <v>0.90069999999999995</v>
      </c>
      <c r="BF19" s="12">
        <f t="shared" si="149"/>
        <v>0.90069999999999995</v>
      </c>
      <c r="BG19" s="12">
        <f t="shared" ref="BG19:BI19" si="150">BG9</f>
        <v>0.90069999999999995</v>
      </c>
      <c r="BH19" s="12">
        <f t="shared" si="150"/>
        <v>0.90069999999999995</v>
      </c>
      <c r="BI19" s="12">
        <f t="shared" si="150"/>
        <v>0.90069999999999995</v>
      </c>
      <c r="BJ19" s="12">
        <f t="shared" ref="BJ19:BL19" si="151">BJ9</f>
        <v>0.90069999999999995</v>
      </c>
      <c r="BK19" s="12">
        <f t="shared" si="151"/>
        <v>0.90069999999999995</v>
      </c>
      <c r="BL19" s="12">
        <f t="shared" si="151"/>
        <v>0.90069999999999995</v>
      </c>
      <c r="BM19" s="12">
        <f t="shared" ref="BM19:BO19" si="152">BM9</f>
        <v>0.90069999999999995</v>
      </c>
      <c r="BN19" s="12">
        <f t="shared" si="152"/>
        <v>0.90069999999999995</v>
      </c>
      <c r="BO19" s="12">
        <f t="shared" si="152"/>
        <v>0.90069999999999995</v>
      </c>
      <c r="BP19" s="12">
        <f t="shared" ref="BP19:BR19" si="153">BP9</f>
        <v>0.90049999999999997</v>
      </c>
      <c r="BQ19" s="12">
        <f t="shared" si="153"/>
        <v>0.90049999999999997</v>
      </c>
      <c r="BR19" s="12">
        <f t="shared" si="153"/>
        <v>0.90049999999999997</v>
      </c>
    </row>
    <row r="20" spans="1:70" ht="15.75" thickBot="1" x14ac:dyDescent="0.3">
      <c r="A20" s="19" t="s">
        <v>4</v>
      </c>
      <c r="B20" s="6">
        <f t="shared" ref="B20:E20" si="154">B8*$S$1</f>
        <v>0</v>
      </c>
      <c r="C20" s="6">
        <f t="shared" si="154"/>
        <v>0</v>
      </c>
      <c r="D20" s="6">
        <f t="shared" si="154"/>
        <v>0</v>
      </c>
      <c r="E20" s="6">
        <f t="shared" si="154"/>
        <v>0</v>
      </c>
      <c r="F20" s="6">
        <f>F8*$S$1</f>
        <v>0</v>
      </c>
      <c r="G20" s="25">
        <f>G8*$S$1</f>
        <v>0</v>
      </c>
      <c r="H20" s="12">
        <f t="shared" ref="H20:J20" si="155">H8*$S$1</f>
        <v>0</v>
      </c>
      <c r="I20" s="12">
        <f t="shared" si="155"/>
        <v>0</v>
      </c>
      <c r="J20" s="12">
        <f t="shared" si="155"/>
        <v>0</v>
      </c>
      <c r="K20" s="12">
        <f t="shared" ref="K20:L20" si="156">K8*$S$1</f>
        <v>0</v>
      </c>
      <c r="L20" s="12">
        <f t="shared" si="156"/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  <c r="AR20" s="12">
        <v>0</v>
      </c>
      <c r="AS20" s="12">
        <v>0</v>
      </c>
      <c r="AT20" s="12">
        <v>0</v>
      </c>
      <c r="AU20" s="12">
        <v>0</v>
      </c>
      <c r="AV20" s="12">
        <v>0</v>
      </c>
      <c r="AW20" s="12">
        <v>0</v>
      </c>
      <c r="AX20" s="12">
        <v>0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E20" s="12">
        <v>0</v>
      </c>
      <c r="BF20" s="12">
        <v>0</v>
      </c>
      <c r="BG20" s="12">
        <v>0</v>
      </c>
      <c r="BH20" s="12">
        <v>0</v>
      </c>
      <c r="BI20" s="12">
        <v>0</v>
      </c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</row>
    <row r="21" spans="1:70" ht="16.5" thickBot="1" x14ac:dyDescent="0.3">
      <c r="A21" s="19" t="s">
        <v>14</v>
      </c>
      <c r="B21" s="13">
        <f t="shared" ref="B21:G21" si="157">SUM(B18:B20)</f>
        <v>0.90129999999999999</v>
      </c>
      <c r="C21" s="13">
        <f t="shared" si="157"/>
        <v>0.90129999999999999</v>
      </c>
      <c r="D21" s="13">
        <f t="shared" si="157"/>
        <v>0.90129999999999999</v>
      </c>
      <c r="E21" s="13">
        <f t="shared" si="157"/>
        <v>0.90129999999999999</v>
      </c>
      <c r="F21" s="13">
        <f t="shared" si="157"/>
        <v>0.90129999999999999</v>
      </c>
      <c r="G21" s="13">
        <f t="shared" si="157"/>
        <v>4.9713000000000003</v>
      </c>
      <c r="H21" s="12">
        <f t="shared" ref="H21:I21" si="158">SUM(H18:H20)</f>
        <v>4.9708000000000006</v>
      </c>
      <c r="I21" s="12">
        <f t="shared" si="158"/>
        <v>4.9708000000000006</v>
      </c>
      <c r="J21" s="12">
        <f>SUM(J18:J20)</f>
        <v>4.9708000000000006</v>
      </c>
      <c r="K21" s="12">
        <f>SUM(K18:K20)</f>
        <v>4.8208000000000002</v>
      </c>
      <c r="L21" s="12">
        <f t="shared" ref="L21" si="159">SUM(L18:L20)</f>
        <v>4.8208000000000002</v>
      </c>
      <c r="M21" s="12">
        <f t="shared" ref="M21:P21" si="160">SUM(M18:M20)</f>
        <v>4.8208000000000002</v>
      </c>
      <c r="N21" s="12">
        <f t="shared" si="160"/>
        <v>4.8540999999999999</v>
      </c>
      <c r="O21" s="12">
        <f t="shared" si="160"/>
        <v>4.8540999999999999</v>
      </c>
      <c r="P21" s="12">
        <f t="shared" si="160"/>
        <v>4.8554000000000004</v>
      </c>
      <c r="Q21" s="12">
        <f t="shared" ref="Q21:S21" si="161">SUM(Q18:Q20)</f>
        <v>4.8540999999999999</v>
      </c>
      <c r="R21" s="12">
        <f t="shared" si="161"/>
        <v>4.3449</v>
      </c>
      <c r="S21" s="12">
        <f t="shared" si="161"/>
        <v>4.4232000000000005</v>
      </c>
      <c r="T21" s="12">
        <f>SUM(T18:T20)</f>
        <v>4.3976999999999995</v>
      </c>
      <c r="U21" s="12">
        <f t="shared" ref="U21:V21" si="162">SUM(U18:U20)</f>
        <v>4.3297999999999996</v>
      </c>
      <c r="V21" s="12">
        <f t="shared" si="162"/>
        <v>4.1790000000000003</v>
      </c>
      <c r="W21" s="12">
        <f>SUM(W18:W20)</f>
        <v>4.4806999999999997</v>
      </c>
      <c r="X21" s="12">
        <f t="shared" ref="X21:Y21" si="163">SUM(X18:X20)</f>
        <v>4.4806999999999997</v>
      </c>
      <c r="Y21" s="12">
        <f t="shared" si="163"/>
        <v>4.4806999999999997</v>
      </c>
      <c r="Z21" s="12">
        <f>SUM(Z18:Z20)</f>
        <v>4.4806999999999997</v>
      </c>
      <c r="AA21" s="12">
        <f t="shared" ref="AA21:AB21" si="164">SUM(AA18:AA20)</f>
        <v>4.4806999999999997</v>
      </c>
      <c r="AB21" s="12">
        <f t="shared" si="164"/>
        <v>4.4806999999999997</v>
      </c>
      <c r="AC21" s="12">
        <f>SUM(AC18:AC20)</f>
        <v>4.4806999999999997</v>
      </c>
      <c r="AD21" s="12">
        <f t="shared" ref="AD21:AE21" si="165">SUM(AD18:AD20)</f>
        <v>4.4806999999999997</v>
      </c>
      <c r="AE21" s="12">
        <f t="shared" si="165"/>
        <v>4.4806999999999997</v>
      </c>
      <c r="AF21" s="12">
        <f>SUM(AF18:AF20)</f>
        <v>4.4806999999999997</v>
      </c>
      <c r="AG21" s="12">
        <f t="shared" ref="AG21:AH21" si="166">SUM(AG18:AG20)</f>
        <v>4.4806999999999997</v>
      </c>
      <c r="AH21" s="12">
        <f t="shared" si="166"/>
        <v>4.4806999999999997</v>
      </c>
      <c r="AI21" s="12">
        <f>SUM(AI18:AI20)</f>
        <v>3.8007</v>
      </c>
      <c r="AJ21" s="12">
        <f t="shared" ref="AJ21:AK21" si="167">SUM(AJ18:AJ20)</f>
        <v>3.8007</v>
      </c>
      <c r="AK21" s="12">
        <f t="shared" si="167"/>
        <v>3.8007</v>
      </c>
      <c r="AL21" s="12">
        <f>SUM(AL18:AL20)</f>
        <v>3.8007</v>
      </c>
      <c r="AM21" s="12">
        <f t="shared" ref="AM21:AN21" si="168">SUM(AM18:AM20)</f>
        <v>3.8007</v>
      </c>
      <c r="AN21" s="12">
        <f t="shared" si="168"/>
        <v>3.8007</v>
      </c>
      <c r="AO21" s="12">
        <f>SUM(AO18:AO20)</f>
        <v>3.8007</v>
      </c>
      <c r="AP21" s="12">
        <f t="shared" ref="AP21:AQ21" si="169">SUM(AP18:AP20)</f>
        <v>3.8307000000000002</v>
      </c>
      <c r="AQ21" s="12">
        <f t="shared" si="169"/>
        <v>3.8307000000000002</v>
      </c>
      <c r="AR21" s="12">
        <f>SUM(AR18:AR20)</f>
        <v>3.8392714285714287</v>
      </c>
      <c r="AS21" s="12">
        <f t="shared" ref="AS21:AT21" si="170">SUM(AS18:AS20)</f>
        <v>3.832635483870968</v>
      </c>
      <c r="AT21" s="12">
        <f t="shared" si="170"/>
        <v>3.8407</v>
      </c>
      <c r="AU21" s="12">
        <f>SUM(AU18:AU20)</f>
        <v>3.8258999999999999</v>
      </c>
      <c r="AV21" s="12">
        <f t="shared" ref="AV21:AW21" si="171">SUM(AV18:AV20)</f>
        <v>3.8345000000000002</v>
      </c>
      <c r="AW21" s="12">
        <f t="shared" si="171"/>
        <v>3.8331</v>
      </c>
      <c r="AX21" s="12">
        <f>SUM(AX18:AX20)</f>
        <v>3.8362000000000003</v>
      </c>
      <c r="AY21" s="12">
        <f t="shared" ref="AY21:AZ21" si="172">SUM(AY18:AY20)</f>
        <v>3.8264</v>
      </c>
      <c r="AZ21" s="12">
        <f t="shared" si="172"/>
        <v>3.8157000000000001</v>
      </c>
      <c r="BA21" s="12">
        <f t="shared" ref="BA21:BC21" si="173">SUM(BA18:BA20)</f>
        <v>3.8307000000000002</v>
      </c>
      <c r="BB21" s="12">
        <f t="shared" si="173"/>
        <v>3.7303999999999999</v>
      </c>
      <c r="BC21" s="12">
        <f t="shared" si="173"/>
        <v>3.7303999999999999</v>
      </c>
      <c r="BD21" s="12">
        <f t="shared" ref="BD21:BF21" si="174">SUM(BD18:BD20)</f>
        <v>3.5645000000000002</v>
      </c>
      <c r="BE21" s="12">
        <f t="shared" si="174"/>
        <v>3.5636000000000001</v>
      </c>
      <c r="BF21" s="12">
        <f t="shared" si="174"/>
        <v>3.5647000000000002</v>
      </c>
      <c r="BG21" s="12">
        <f t="shared" ref="BG21:BI21" si="175">SUM(BG18:BG20)</f>
        <v>3.6479500000000002</v>
      </c>
      <c r="BH21" s="12">
        <f t="shared" si="175"/>
        <v>3.6479500000000002</v>
      </c>
      <c r="BI21" s="12">
        <f t="shared" si="175"/>
        <v>3.6479500000000002</v>
      </c>
      <c r="BJ21" s="12">
        <f t="shared" ref="BJ21:BL21" si="176">SUM(BJ18:BJ20)</f>
        <v>3.6479500000000002</v>
      </c>
      <c r="BK21" s="12">
        <f t="shared" si="176"/>
        <v>3.6479500000000002</v>
      </c>
      <c r="BL21" s="12">
        <f t="shared" si="176"/>
        <v>3.6479500000000002</v>
      </c>
      <c r="BM21" s="12">
        <f t="shared" ref="BM21:BO21" si="177">SUM(BM18:BM20)</f>
        <v>3.6480000000000001</v>
      </c>
      <c r="BN21" s="12">
        <f t="shared" si="177"/>
        <v>3.6480000000000001</v>
      </c>
      <c r="BO21" s="12">
        <f t="shared" si="177"/>
        <v>3.6480000000000001</v>
      </c>
      <c r="BP21" s="12">
        <f t="shared" ref="BP21:BR21" si="178">SUM(BP18:BP20)</f>
        <v>3.4701</v>
      </c>
      <c r="BQ21" s="12">
        <f t="shared" si="178"/>
        <v>3.4649000000000001</v>
      </c>
      <c r="BR21" s="12">
        <f t="shared" si="178"/>
        <v>3.4714</v>
      </c>
    </row>
    <row r="22" spans="1:70" ht="16.5" thickBot="1" x14ac:dyDescent="0.3">
      <c r="A22" s="18" t="s">
        <v>5</v>
      </c>
      <c r="B22" s="8">
        <f t="shared" ref="B22:J22" si="179">B12</f>
        <v>1.0057</v>
      </c>
      <c r="C22" s="8">
        <f t="shared" si="179"/>
        <v>1.0057</v>
      </c>
      <c r="D22" s="8">
        <f t="shared" si="179"/>
        <v>1.0057</v>
      </c>
      <c r="E22" s="8">
        <f t="shared" si="179"/>
        <v>1.0057</v>
      </c>
      <c r="F22" s="8">
        <f t="shared" si="179"/>
        <v>1.0066999999999999</v>
      </c>
      <c r="G22" s="26">
        <f t="shared" si="179"/>
        <v>1.0066999999999999</v>
      </c>
      <c r="H22" s="12">
        <f t="shared" si="179"/>
        <v>1.0066999999999999</v>
      </c>
      <c r="I22" s="12">
        <f t="shared" si="179"/>
        <v>1.0066999999999999</v>
      </c>
      <c r="J22" s="12">
        <f t="shared" si="179"/>
        <v>1.0066999999999999</v>
      </c>
      <c r="K22" s="12">
        <f t="shared" ref="K22:L22" si="180">K12</f>
        <v>1.0066999999999999</v>
      </c>
      <c r="L22" s="12">
        <f t="shared" si="180"/>
        <v>1.0066999999999999</v>
      </c>
      <c r="M22" s="12">
        <f t="shared" ref="M22:P22" si="181">M12</f>
        <v>1.0066999999999999</v>
      </c>
      <c r="N22" s="12">
        <f t="shared" si="181"/>
        <v>1.0066999999999999</v>
      </c>
      <c r="O22" s="12">
        <f t="shared" si="181"/>
        <v>1.0066999999999999</v>
      </c>
      <c r="P22" s="12">
        <f t="shared" si="181"/>
        <v>1.0066999999999999</v>
      </c>
      <c r="Q22" s="12">
        <f t="shared" ref="Q22:S22" si="182">Q12</f>
        <v>1.0066999999999999</v>
      </c>
      <c r="R22" s="12">
        <f t="shared" si="182"/>
        <v>1.0066999999999999</v>
      </c>
      <c r="S22" s="12">
        <f t="shared" si="182"/>
        <v>1.0066999999999999</v>
      </c>
      <c r="T22" s="12">
        <f t="shared" ref="T22:V22" si="183">T12</f>
        <v>1.0058</v>
      </c>
      <c r="U22" s="12">
        <f t="shared" si="183"/>
        <v>1.0058</v>
      </c>
      <c r="V22" s="12">
        <f t="shared" si="183"/>
        <v>1.0058</v>
      </c>
      <c r="W22" s="12">
        <f t="shared" ref="W22:Y22" si="184">W12</f>
        <v>1.0058</v>
      </c>
      <c r="X22" s="12">
        <f t="shared" si="184"/>
        <v>1.0058</v>
      </c>
      <c r="Y22" s="12">
        <f t="shared" si="184"/>
        <v>1.0058</v>
      </c>
      <c r="Z22" s="12">
        <f t="shared" ref="Z22:AB22" si="185">Z12</f>
        <v>1.0058</v>
      </c>
      <c r="AA22" s="12">
        <f t="shared" si="185"/>
        <v>1.0058</v>
      </c>
      <c r="AB22" s="12">
        <f t="shared" si="185"/>
        <v>1.0058</v>
      </c>
      <c r="AC22" s="12">
        <f t="shared" ref="AC22:AE22" si="186">AC12</f>
        <v>1.0058</v>
      </c>
      <c r="AD22" s="12">
        <f t="shared" si="186"/>
        <v>1.0058</v>
      </c>
      <c r="AE22" s="12">
        <f t="shared" si="186"/>
        <v>1.0058</v>
      </c>
      <c r="AF22" s="12">
        <f t="shared" ref="AF22:AH22" si="187">AF12</f>
        <v>1.0649999999999999</v>
      </c>
      <c r="AG22" s="12">
        <f t="shared" si="187"/>
        <v>1.0649999999999999</v>
      </c>
      <c r="AH22" s="12">
        <f t="shared" si="187"/>
        <v>1.0649999999999999</v>
      </c>
      <c r="AI22" s="12">
        <f t="shared" ref="AI22:AK22" si="188">AI12</f>
        <v>1.0341</v>
      </c>
      <c r="AJ22" s="12">
        <f t="shared" si="188"/>
        <v>1.0341</v>
      </c>
      <c r="AK22" s="12">
        <f t="shared" si="188"/>
        <v>1.0341</v>
      </c>
      <c r="AL22" s="12">
        <f t="shared" ref="AL22:AN22" si="189">AL12</f>
        <v>1.068838</v>
      </c>
      <c r="AM22" s="12">
        <f t="shared" si="189"/>
        <v>1.068838</v>
      </c>
      <c r="AN22" s="12">
        <f t="shared" si="189"/>
        <v>1.068838</v>
      </c>
      <c r="AO22" s="12">
        <f t="shared" ref="AO22:AQ22" si="190">AO12</f>
        <v>1.0671478000000001</v>
      </c>
      <c r="AP22" s="12">
        <f t="shared" si="190"/>
        <v>1.0671478000000001</v>
      </c>
      <c r="AQ22" s="12">
        <f t="shared" si="190"/>
        <v>1.0449519</v>
      </c>
      <c r="AR22" s="12">
        <f t="shared" ref="AR22:AT22" si="191">AR12</f>
        <v>1.0449519</v>
      </c>
      <c r="AS22" s="12">
        <f t="shared" si="191"/>
        <v>1.0449519</v>
      </c>
      <c r="AT22" s="12">
        <f t="shared" si="191"/>
        <v>1.0449519</v>
      </c>
      <c r="AU22" s="12">
        <f t="shared" ref="AU22:AW22" si="192">AU12</f>
        <v>1.0449519</v>
      </c>
      <c r="AV22" s="12">
        <f t="shared" si="192"/>
        <v>1.0449519</v>
      </c>
      <c r="AW22" s="12">
        <f t="shared" si="192"/>
        <v>1.0449519</v>
      </c>
      <c r="AX22" s="12">
        <f t="shared" ref="AX22:AZ22" si="193">AX12</f>
        <v>1.0639228999999999</v>
      </c>
      <c r="AY22" s="12">
        <f t="shared" si="193"/>
        <v>1.0639228999999999</v>
      </c>
      <c r="AZ22" s="12">
        <f t="shared" si="193"/>
        <v>1.0639228999999999</v>
      </c>
      <c r="BA22" s="12">
        <f t="shared" ref="BA22:BC22" si="194">BA12</f>
        <v>1.0746933999999999</v>
      </c>
      <c r="BB22" s="12">
        <f t="shared" si="194"/>
        <v>1.0746933999999999</v>
      </c>
      <c r="BC22" s="12">
        <f t="shared" si="194"/>
        <v>1.0746933999999999</v>
      </c>
      <c r="BD22" s="12">
        <f t="shared" ref="BD22:BF22" si="195">BD12</f>
        <v>1.052</v>
      </c>
      <c r="BE22" s="12">
        <f t="shared" si="195"/>
        <v>1.052</v>
      </c>
      <c r="BF22" s="12">
        <f t="shared" si="195"/>
        <v>1.052</v>
      </c>
      <c r="BG22" s="12">
        <f t="shared" ref="BG22:BI22" si="196">BG12</f>
        <v>1.0362758999999999</v>
      </c>
      <c r="BH22" s="12">
        <f t="shared" si="196"/>
        <v>1.0362758999999999</v>
      </c>
      <c r="BI22" s="12">
        <f t="shared" si="196"/>
        <v>1.0362758999999999</v>
      </c>
      <c r="BJ22" s="12">
        <f t="shared" ref="BJ22:BL22" si="197">BJ12</f>
        <v>1.0652386</v>
      </c>
      <c r="BK22" s="12">
        <f t="shared" si="197"/>
        <v>1.0652386</v>
      </c>
      <c r="BL22" s="12">
        <f t="shared" si="197"/>
        <v>1.0652386</v>
      </c>
      <c r="BM22" s="12">
        <f t="shared" ref="BM22:BO22" si="198">BM12</f>
        <v>1.0604805302402651</v>
      </c>
      <c r="BN22" s="12">
        <f t="shared" si="198"/>
        <v>1.0604805302402651</v>
      </c>
      <c r="BO22" s="12">
        <f t="shared" si="198"/>
        <v>1.0604805302402651</v>
      </c>
      <c r="BP22" s="12">
        <f t="shared" ref="BP22:BR22" si="199">BP12</f>
        <v>1.0578810999999999</v>
      </c>
      <c r="BQ22" s="12">
        <f t="shared" si="199"/>
        <v>1.0578810999999999</v>
      </c>
      <c r="BR22" s="12">
        <f t="shared" si="199"/>
        <v>1.0578810999999999</v>
      </c>
    </row>
    <row r="23" spans="1:70" ht="16.5" thickBot="1" x14ac:dyDescent="0.3">
      <c r="A23" s="19" t="s">
        <v>6</v>
      </c>
      <c r="B23" s="9">
        <f t="shared" ref="B23:G23" si="200">B21*B22</f>
        <v>0.90643741</v>
      </c>
      <c r="C23" s="9">
        <f t="shared" si="200"/>
        <v>0.90643741</v>
      </c>
      <c r="D23" s="9">
        <f t="shared" si="200"/>
        <v>0.90643741</v>
      </c>
      <c r="E23" s="9">
        <f t="shared" si="200"/>
        <v>0.90643741</v>
      </c>
      <c r="F23" s="9">
        <f t="shared" si="200"/>
        <v>0.90733870999999988</v>
      </c>
      <c r="G23" s="9">
        <f t="shared" si="200"/>
        <v>5.0046077100000002</v>
      </c>
      <c r="H23" s="12">
        <f t="shared" ref="H23" si="201">H21*H22</f>
        <v>5.0041043600000004</v>
      </c>
      <c r="I23" s="12">
        <f t="shared" ref="I23" si="202">I21*I22</f>
        <v>5.0041043600000004</v>
      </c>
      <c r="J23" s="12">
        <f t="shared" ref="J23:L23" si="203">J21*J22</f>
        <v>5.0041043600000004</v>
      </c>
      <c r="K23" s="12">
        <f t="shared" si="203"/>
        <v>4.8530993599999999</v>
      </c>
      <c r="L23" s="12">
        <f t="shared" si="203"/>
        <v>4.8530993599999999</v>
      </c>
      <c r="M23" s="12">
        <f t="shared" ref="M23:P23" si="204">M21*M22</f>
        <v>4.8530993599999999</v>
      </c>
      <c r="N23" s="12">
        <f>N21*N22</f>
        <v>4.8866224699999998</v>
      </c>
      <c r="O23" s="12">
        <f t="shared" si="204"/>
        <v>4.8866224699999998</v>
      </c>
      <c r="P23" s="12">
        <f t="shared" si="204"/>
        <v>4.8879311799999998</v>
      </c>
      <c r="Q23" s="12">
        <f>Q21*Q22</f>
        <v>4.8866224699999998</v>
      </c>
      <c r="R23" s="12">
        <f t="shared" ref="R23:S23" si="205">R21*R22</f>
        <v>4.3740108299999996</v>
      </c>
      <c r="S23" s="12">
        <f t="shared" si="205"/>
        <v>4.4528354400000003</v>
      </c>
      <c r="T23" s="12">
        <f>T21*T22</f>
        <v>4.42320666</v>
      </c>
      <c r="U23" s="12">
        <f t="shared" ref="U23:V23" si="206">U21*U22</f>
        <v>4.3549128399999999</v>
      </c>
      <c r="V23" s="12">
        <f t="shared" si="206"/>
        <v>4.2032382000000004</v>
      </c>
      <c r="W23" s="12">
        <f>W21*W22</f>
        <v>4.5066880600000001</v>
      </c>
      <c r="X23" s="12">
        <f t="shared" ref="X23:Y23" si="207">X21*X22</f>
        <v>4.5066880600000001</v>
      </c>
      <c r="Y23" s="12">
        <f t="shared" si="207"/>
        <v>4.5066880600000001</v>
      </c>
      <c r="Z23" s="12">
        <f>Z21*Z22</f>
        <v>4.5066880600000001</v>
      </c>
      <c r="AA23" s="12">
        <f t="shared" ref="AA23:AB23" si="208">AA21*AA22</f>
        <v>4.5066880600000001</v>
      </c>
      <c r="AB23" s="12">
        <f t="shared" si="208"/>
        <v>4.5066880600000001</v>
      </c>
      <c r="AC23" s="12">
        <f>AC21*AC22</f>
        <v>4.5066880600000001</v>
      </c>
      <c r="AD23" s="12">
        <f t="shared" ref="AD23:AE23" si="209">AD21*AD22</f>
        <v>4.5066880600000001</v>
      </c>
      <c r="AE23" s="12">
        <f t="shared" si="209"/>
        <v>4.5066880600000001</v>
      </c>
      <c r="AF23" s="12">
        <f>AF21*AF22</f>
        <v>4.7719454999999993</v>
      </c>
      <c r="AG23" s="12">
        <f t="shared" ref="AG23:AH23" si="210">AG21*AG22</f>
        <v>4.7719454999999993</v>
      </c>
      <c r="AH23" s="12">
        <f t="shared" si="210"/>
        <v>4.7719454999999993</v>
      </c>
      <c r="AI23" s="12">
        <f>AI21*AI22</f>
        <v>3.9303038699999999</v>
      </c>
      <c r="AJ23" s="12">
        <f t="shared" ref="AJ23:AK23" si="211">AJ21*AJ22</f>
        <v>3.9303038699999999</v>
      </c>
      <c r="AK23" s="12">
        <f t="shared" si="211"/>
        <v>3.9303038699999999</v>
      </c>
      <c r="AL23" s="12">
        <f>AL21*AL22</f>
        <v>4.0623325866000002</v>
      </c>
      <c r="AM23" s="12">
        <f t="shared" ref="AM23:AN23" si="212">AM21*AM22</f>
        <v>4.0623325866000002</v>
      </c>
      <c r="AN23" s="12">
        <f t="shared" si="212"/>
        <v>4.0623325866000002</v>
      </c>
      <c r="AO23" s="12">
        <f>AO21*AO22</f>
        <v>4.0559086434600005</v>
      </c>
      <c r="AP23" s="12">
        <f t="shared" ref="AP23:AQ23" si="213">AP21*AP22</f>
        <v>4.0879230774600002</v>
      </c>
      <c r="AQ23" s="12">
        <f t="shared" si="213"/>
        <v>4.0028972433300005</v>
      </c>
      <c r="AR23" s="12">
        <f>AR21*AR22</f>
        <v>4.0118539739014292</v>
      </c>
      <c r="AS23" s="12">
        <f t="shared" ref="AS23:AT23" si="214">AS21*AS22</f>
        <v>4.0049197308783873</v>
      </c>
      <c r="AT23" s="12">
        <f t="shared" si="214"/>
        <v>4.0133467623300003</v>
      </c>
      <c r="AU23" s="12">
        <f>AU21*AU22</f>
        <v>3.9978814742100002</v>
      </c>
      <c r="AV23" s="12">
        <f t="shared" ref="AV23:AW23" si="215">AV21*AV22</f>
        <v>4.0068680605500004</v>
      </c>
      <c r="AW23" s="12">
        <f t="shared" si="215"/>
        <v>4.0054051278900005</v>
      </c>
      <c r="AX23" s="12">
        <f>AX21*AX22</f>
        <v>4.0814210289799995</v>
      </c>
      <c r="AY23" s="12">
        <f t="shared" ref="AY23:AZ23" si="216">AY21*AY22</f>
        <v>4.0709945845599993</v>
      </c>
      <c r="AZ23" s="12">
        <f t="shared" si="216"/>
        <v>4.05961060953</v>
      </c>
      <c r="BA23" s="12">
        <f t="shared" ref="BA23:BC23" si="217">BA21*BA22</f>
        <v>4.1168280073799997</v>
      </c>
      <c r="BB23" s="12">
        <f t="shared" si="217"/>
        <v>4.0090362593599993</v>
      </c>
      <c r="BC23" s="12">
        <f t="shared" si="217"/>
        <v>4.0090362593599993</v>
      </c>
      <c r="BD23" s="12">
        <f t="shared" ref="BD23:BF23" si="218">BD21*BD22</f>
        <v>3.7498540000000005</v>
      </c>
      <c r="BE23" s="12">
        <f t="shared" si="218"/>
        <v>3.7489072000000001</v>
      </c>
      <c r="BF23" s="12">
        <f t="shared" si="218"/>
        <v>3.7500644000000003</v>
      </c>
      <c r="BG23" s="12">
        <f t="shared" ref="BG23:BI23" si="219">BG21*BG22</f>
        <v>3.780282669405</v>
      </c>
      <c r="BH23" s="12">
        <f t="shared" si="219"/>
        <v>3.780282669405</v>
      </c>
      <c r="BI23" s="12">
        <f t="shared" si="219"/>
        <v>3.780282669405</v>
      </c>
      <c r="BJ23" s="12">
        <f t="shared" ref="BJ23:BL23" si="220">BJ21*BJ22</f>
        <v>3.8859371508700002</v>
      </c>
      <c r="BK23" s="12">
        <f t="shared" si="220"/>
        <v>3.8859371508700002</v>
      </c>
      <c r="BL23" s="12">
        <f t="shared" si="220"/>
        <v>3.8859371508700002</v>
      </c>
      <c r="BM23" s="12">
        <f t="shared" ref="BM23:BO23" si="221">BM21*BM22</f>
        <v>3.8686329743164873</v>
      </c>
      <c r="BN23" s="12">
        <f t="shared" si="221"/>
        <v>3.8686329743164873</v>
      </c>
      <c r="BO23" s="12">
        <f t="shared" si="221"/>
        <v>3.8686329743164873</v>
      </c>
      <c r="BP23" s="12">
        <f t="shared" ref="BP23:BR23" si="222">BP21*BP22</f>
        <v>3.6709532051099996</v>
      </c>
      <c r="BQ23" s="12">
        <f t="shared" si="222"/>
        <v>3.66545222339</v>
      </c>
      <c r="BR23" s="12">
        <f t="shared" si="222"/>
        <v>3.6723284505399998</v>
      </c>
    </row>
    <row r="24" spans="1:70" ht="16.5" thickBot="1" x14ac:dyDescent="0.3">
      <c r="A24" s="19" t="s">
        <v>7</v>
      </c>
      <c r="B24" s="9">
        <f t="shared" ref="B24:F24" si="223">B23/100</f>
        <v>9.0643740999999996E-3</v>
      </c>
      <c r="C24" s="9">
        <f t="shared" si="223"/>
        <v>9.0643740999999996E-3</v>
      </c>
      <c r="D24" s="9">
        <f t="shared" si="223"/>
        <v>9.0643740999999996E-3</v>
      </c>
      <c r="E24" s="9">
        <f t="shared" si="223"/>
        <v>9.0643740999999996E-3</v>
      </c>
      <c r="F24" s="9">
        <f t="shared" si="223"/>
        <v>9.0733870999999983E-3</v>
      </c>
      <c r="G24" s="9">
        <f>G23/100</f>
        <v>5.0046077100000003E-2</v>
      </c>
      <c r="H24" s="12">
        <f t="shared" ref="H24:J24" si="224">H23/100</f>
        <v>5.0041043600000001E-2</v>
      </c>
      <c r="I24" s="12">
        <f t="shared" si="224"/>
        <v>5.0041043600000001E-2</v>
      </c>
      <c r="J24" s="12">
        <f t="shared" si="224"/>
        <v>5.0041043600000001E-2</v>
      </c>
      <c r="K24" s="12">
        <f t="shared" ref="K24:L24" si="225">K23/100</f>
        <v>4.8530993599999996E-2</v>
      </c>
      <c r="L24" s="12">
        <f t="shared" si="225"/>
        <v>4.8530993599999996E-2</v>
      </c>
      <c r="M24" s="12">
        <f t="shared" ref="M24:P24" si="226">M23/100</f>
        <v>4.8530993599999996E-2</v>
      </c>
      <c r="N24" s="12">
        <f>N23/100</f>
        <v>4.8866224699999995E-2</v>
      </c>
      <c r="O24" s="12">
        <f t="shared" si="226"/>
        <v>4.8866224699999995E-2</v>
      </c>
      <c r="P24" s="12">
        <f t="shared" si="226"/>
        <v>4.8879311799999998E-2</v>
      </c>
      <c r="Q24" s="12">
        <f>Q23/100</f>
        <v>4.8866224699999995E-2</v>
      </c>
      <c r="R24" s="12">
        <f t="shared" ref="R24:S24" si="227">R23/100</f>
        <v>4.3740108299999997E-2</v>
      </c>
      <c r="S24" s="12">
        <f t="shared" si="227"/>
        <v>4.4528354400000004E-2</v>
      </c>
      <c r="T24" s="12">
        <f>T23/100</f>
        <v>4.4232066600000002E-2</v>
      </c>
      <c r="U24" s="12">
        <f t="shared" ref="U24:V24" si="228">U23/100</f>
        <v>4.3549128399999998E-2</v>
      </c>
      <c r="V24" s="12">
        <f t="shared" si="228"/>
        <v>4.2032382000000007E-2</v>
      </c>
      <c r="W24" s="12">
        <f>W23/100</f>
        <v>4.5066880599999998E-2</v>
      </c>
      <c r="X24" s="12">
        <f t="shared" ref="X24:Y24" si="229">X23/100</f>
        <v>4.5066880599999998E-2</v>
      </c>
      <c r="Y24" s="12">
        <f t="shared" si="229"/>
        <v>4.5066880599999998E-2</v>
      </c>
      <c r="Z24" s="12">
        <f>Z23/100</f>
        <v>4.5066880599999998E-2</v>
      </c>
      <c r="AA24" s="12">
        <f t="shared" ref="AA24:AB24" si="230">AA23/100</f>
        <v>4.5066880599999998E-2</v>
      </c>
      <c r="AB24" s="12">
        <f t="shared" si="230"/>
        <v>4.5066880599999998E-2</v>
      </c>
      <c r="AC24" s="12">
        <f>AC23/100</f>
        <v>4.5066880599999998E-2</v>
      </c>
      <c r="AD24" s="12">
        <f t="shared" ref="AD24:AE24" si="231">AD23/100</f>
        <v>4.5066880599999998E-2</v>
      </c>
      <c r="AE24" s="12">
        <f t="shared" si="231"/>
        <v>4.5066880599999998E-2</v>
      </c>
      <c r="AF24" s="12">
        <f>AF23/100</f>
        <v>4.7719454999999994E-2</v>
      </c>
      <c r="AG24" s="12">
        <f t="shared" ref="AG24:AH24" si="232">AG23/100</f>
        <v>4.7719454999999994E-2</v>
      </c>
      <c r="AH24" s="12">
        <f t="shared" si="232"/>
        <v>4.7719454999999994E-2</v>
      </c>
      <c r="AI24" s="12">
        <f>AI23/100</f>
        <v>3.9303038700000001E-2</v>
      </c>
      <c r="AJ24" s="12">
        <f t="shared" ref="AJ24:AK24" si="233">AJ23/100</f>
        <v>3.9303038700000001E-2</v>
      </c>
      <c r="AK24" s="12">
        <f t="shared" si="233"/>
        <v>3.9303038700000001E-2</v>
      </c>
      <c r="AL24" s="12">
        <f>AL23/100</f>
        <v>4.0623325866000003E-2</v>
      </c>
      <c r="AM24" s="12">
        <f t="shared" ref="AM24:AN24" si="234">AM23/100</f>
        <v>4.0623325866000003E-2</v>
      </c>
      <c r="AN24" s="12">
        <f t="shared" si="234"/>
        <v>4.0623325866000003E-2</v>
      </c>
      <c r="AO24" s="12">
        <f>AO23/100</f>
        <v>4.0559086434600003E-2</v>
      </c>
      <c r="AP24" s="12">
        <f t="shared" ref="AP24:AQ24" si="235">AP23/100</f>
        <v>4.0879230774600005E-2</v>
      </c>
      <c r="AQ24" s="12">
        <f t="shared" si="235"/>
        <v>4.0028972433300003E-2</v>
      </c>
      <c r="AR24" s="12">
        <f>AR23/100</f>
        <v>4.0118539739014289E-2</v>
      </c>
      <c r="AS24" s="12">
        <f t="shared" ref="AS24:AT24" si="236">AS23/100</f>
        <v>4.0049197308783875E-2</v>
      </c>
      <c r="AT24" s="12">
        <f t="shared" si="236"/>
        <v>4.0133467623300001E-2</v>
      </c>
      <c r="AU24" s="12">
        <f>AU23/100</f>
        <v>3.9978814742100001E-2</v>
      </c>
      <c r="AV24" s="12">
        <f t="shared" ref="AV24:AW24" si="237">AV23/100</f>
        <v>4.0068680605500007E-2</v>
      </c>
      <c r="AW24" s="12">
        <f t="shared" si="237"/>
        <v>4.0054051278900007E-2</v>
      </c>
      <c r="AX24" s="12">
        <f>AX23/100</f>
        <v>4.0814210289799993E-2</v>
      </c>
      <c r="AY24" s="12">
        <f t="shared" ref="AY24:AZ24" si="238">AY23/100</f>
        <v>4.070994584559999E-2</v>
      </c>
      <c r="AZ24" s="12">
        <f t="shared" si="238"/>
        <v>4.0596106095299997E-2</v>
      </c>
      <c r="BA24" s="12">
        <f t="shared" ref="BA24:BC24" si="239">BA23/100</f>
        <v>4.1168280073799995E-2</v>
      </c>
      <c r="BB24" s="12">
        <f t="shared" si="239"/>
        <v>4.0090362593599993E-2</v>
      </c>
      <c r="BC24" s="12">
        <f t="shared" si="239"/>
        <v>4.0090362593599993E-2</v>
      </c>
      <c r="BD24" s="12">
        <f t="shared" ref="BD24:BF24" si="240">BD23/100</f>
        <v>3.7498540000000004E-2</v>
      </c>
      <c r="BE24" s="12">
        <f t="shared" si="240"/>
        <v>3.7489071999999998E-2</v>
      </c>
      <c r="BF24" s="12">
        <f t="shared" si="240"/>
        <v>3.7500644E-2</v>
      </c>
      <c r="BG24" s="12">
        <f t="shared" ref="BG24:BI24" si="241">BG23/100</f>
        <v>3.7802826694050003E-2</v>
      </c>
      <c r="BH24" s="12">
        <f t="shared" si="241"/>
        <v>3.7802826694050003E-2</v>
      </c>
      <c r="BI24" s="12">
        <f t="shared" si="241"/>
        <v>3.7802826694050003E-2</v>
      </c>
      <c r="BJ24" s="12">
        <f t="shared" ref="BJ24:BL24" si="242">BJ23/100</f>
        <v>3.8859371508700002E-2</v>
      </c>
      <c r="BK24" s="12">
        <f t="shared" si="242"/>
        <v>3.8859371508700002E-2</v>
      </c>
      <c r="BL24" s="12">
        <f t="shared" si="242"/>
        <v>3.8859371508700002E-2</v>
      </c>
      <c r="BM24" s="12">
        <f t="shared" ref="BM24:BO24" si="243">BM23/100</f>
        <v>3.8686329743164875E-2</v>
      </c>
      <c r="BN24" s="12">
        <f t="shared" si="243"/>
        <v>3.8686329743164875E-2</v>
      </c>
      <c r="BO24" s="12">
        <f t="shared" si="243"/>
        <v>3.8686329743164875E-2</v>
      </c>
      <c r="BP24" s="12">
        <f t="shared" ref="BP24:BR24" si="244">BP23/100</f>
        <v>3.6709532051099995E-2</v>
      </c>
      <c r="BQ24" s="12">
        <f t="shared" si="244"/>
        <v>3.6654522233899998E-2</v>
      </c>
      <c r="BR24" s="12">
        <f t="shared" si="244"/>
        <v>3.6723284505399995E-2</v>
      </c>
    </row>
    <row r="25" spans="1:70" ht="15.75" thickBot="1" x14ac:dyDescent="0.3">
      <c r="A25" s="20"/>
      <c r="B25" s="10">
        <f t="shared" ref="B25:F25" si="245">B17*B21</f>
        <v>0</v>
      </c>
      <c r="C25" s="10">
        <f t="shared" si="245"/>
        <v>0</v>
      </c>
      <c r="D25" s="10">
        <f t="shared" si="245"/>
        <v>0</v>
      </c>
      <c r="E25" s="10">
        <f t="shared" si="245"/>
        <v>0</v>
      </c>
      <c r="F25" s="10">
        <f t="shared" si="245"/>
        <v>0</v>
      </c>
      <c r="G25" s="10">
        <f>G17*G21</f>
        <v>13422.51</v>
      </c>
      <c r="H25" s="27">
        <f>H17*H21</f>
        <v>12427.000000000002</v>
      </c>
      <c r="I25" s="27">
        <f t="shared" ref="I25:J25" si="246">I17*I21</f>
        <v>8947.44</v>
      </c>
      <c r="J25" s="27">
        <f t="shared" si="246"/>
        <v>12924.080000000002</v>
      </c>
      <c r="K25" s="27">
        <f>K17*K21</f>
        <v>3615.6000000000004</v>
      </c>
      <c r="L25" s="27">
        <f t="shared" ref="L25" si="247">L17*L21</f>
        <v>5784.96</v>
      </c>
      <c r="M25" s="27">
        <f t="shared" ref="M25:P25" si="248">M17*M21</f>
        <v>5543.92</v>
      </c>
      <c r="N25" s="27">
        <f t="shared" si="248"/>
        <v>18930.989999999998</v>
      </c>
      <c r="O25" s="27">
        <f t="shared" si="248"/>
        <v>11649.84</v>
      </c>
      <c r="P25" s="27">
        <f t="shared" si="248"/>
        <v>6312.02</v>
      </c>
      <c r="Q25" s="27">
        <f t="shared" ref="Q25:S25" si="249">Q17*Q21</f>
        <v>9708.1999999999989</v>
      </c>
      <c r="R25" s="27">
        <f t="shared" si="249"/>
        <v>8689.7999999999993</v>
      </c>
      <c r="S25" s="27">
        <f t="shared" si="249"/>
        <v>15481.2</v>
      </c>
      <c r="T25" s="27">
        <f t="shared" ref="T25:V25" si="250">T17*T21</f>
        <v>6596.5499999999993</v>
      </c>
      <c r="U25" s="27">
        <f t="shared" si="250"/>
        <v>4762.78</v>
      </c>
      <c r="V25" s="27">
        <f t="shared" si="250"/>
        <v>6686.4000000000005</v>
      </c>
      <c r="W25" s="27">
        <f t="shared" ref="W25:Y25" si="251">W17*W21</f>
        <v>5040.7874999999995</v>
      </c>
      <c r="X25" s="27">
        <f t="shared" si="251"/>
        <v>8356.5054999999993</v>
      </c>
      <c r="Y25" s="27">
        <f t="shared" si="251"/>
        <v>7729.2074999999995</v>
      </c>
      <c r="Z25" s="27">
        <f t="shared" ref="Z25:AB25" si="252">Z17*Z21</f>
        <v>8737.3649999999998</v>
      </c>
      <c r="AA25" s="27">
        <f t="shared" si="252"/>
        <v>5376.8399999999992</v>
      </c>
      <c r="AB25" s="27">
        <f t="shared" si="252"/>
        <v>2688.4199999999996</v>
      </c>
      <c r="AC25" s="27">
        <f t="shared" ref="AC25:AE25" si="253">AC17*AC21</f>
        <v>6945.0849999999991</v>
      </c>
      <c r="AD25" s="27">
        <f t="shared" si="253"/>
        <v>5264.8224999999993</v>
      </c>
      <c r="AE25" s="27">
        <f t="shared" si="253"/>
        <v>8289.2950000000001</v>
      </c>
      <c r="AF25" s="27">
        <f t="shared" ref="AF25:AH25" si="254">AF17*AF21</f>
        <v>8289.2950000000001</v>
      </c>
      <c r="AG25" s="27">
        <f t="shared" si="254"/>
        <v>6272.98</v>
      </c>
      <c r="AH25" s="27">
        <f t="shared" si="254"/>
        <v>6945.0849999999991</v>
      </c>
      <c r="AI25" s="27">
        <f t="shared" ref="AI25:AK25" si="255">AI17*AI21</f>
        <v>5225.9624999999996</v>
      </c>
      <c r="AJ25" s="27">
        <f t="shared" si="255"/>
        <v>6081.12</v>
      </c>
      <c r="AK25" s="27">
        <f t="shared" si="255"/>
        <v>5986.1025</v>
      </c>
      <c r="AL25" s="27">
        <f t="shared" ref="AL25:AN25" si="256">AL17*AL21</f>
        <v>6271.1549999999997</v>
      </c>
      <c r="AM25" s="27">
        <f t="shared" si="256"/>
        <v>5320.98</v>
      </c>
      <c r="AN25" s="27">
        <f t="shared" si="256"/>
        <v>4560.84</v>
      </c>
      <c r="AO25" s="27">
        <f t="shared" ref="AO25:AQ25" si="257">AO17*AO21</f>
        <v>5130.9449999999997</v>
      </c>
      <c r="AP25" s="27">
        <f t="shared" si="257"/>
        <v>7082.9643000000005</v>
      </c>
      <c r="AQ25" s="27">
        <f t="shared" si="257"/>
        <v>7182.5625</v>
      </c>
      <c r="AR25" s="27">
        <f t="shared" ref="AR25:AT25" si="258">AR17*AR21</f>
        <v>6718.7250000000004</v>
      </c>
      <c r="AS25" s="27">
        <f t="shared" si="258"/>
        <v>5940.585</v>
      </c>
      <c r="AT25" s="27">
        <f t="shared" si="258"/>
        <v>6913.26</v>
      </c>
      <c r="AU25" s="27">
        <f t="shared" ref="AU25:AW25" si="259">AU17*AU21</f>
        <v>5310.3491999999997</v>
      </c>
      <c r="AV25" s="27">
        <f t="shared" si="259"/>
        <v>6135.2000000000007</v>
      </c>
      <c r="AW25" s="27">
        <f t="shared" si="259"/>
        <v>5991.1352999999999</v>
      </c>
      <c r="AX25" s="27">
        <f t="shared" ref="AX25:AZ25" si="260">AX17*AX21</f>
        <v>6329.7300000000005</v>
      </c>
      <c r="AY25" s="27">
        <f t="shared" si="260"/>
        <v>5356.96</v>
      </c>
      <c r="AZ25" s="27">
        <f t="shared" si="260"/>
        <v>4578.84</v>
      </c>
      <c r="BA25" s="27">
        <f t="shared" ref="BA25:BC25" si="261">BA17*BA21</f>
        <v>5075.6775000000007</v>
      </c>
      <c r="BB25" s="27">
        <f t="shared" si="261"/>
        <v>5315.82</v>
      </c>
      <c r="BC25" s="27">
        <f t="shared" si="261"/>
        <v>5315.82</v>
      </c>
      <c r="BD25" s="27">
        <f t="shared" ref="BD25:BF25" si="262">BD17*BD21</f>
        <v>10247.9375</v>
      </c>
      <c r="BE25" s="27">
        <f t="shared" si="262"/>
        <v>9888.99</v>
      </c>
      <c r="BF25" s="27">
        <f t="shared" si="262"/>
        <v>10337.630000000001</v>
      </c>
      <c r="BG25" s="27">
        <f t="shared" ref="BG25:BI25" si="263">BG17*BG21</f>
        <v>9849.4650000000001</v>
      </c>
      <c r="BH25" s="27">
        <f t="shared" si="263"/>
        <v>10214.26</v>
      </c>
      <c r="BI25" s="27">
        <f t="shared" si="263"/>
        <v>10214.26</v>
      </c>
      <c r="BJ25" s="27">
        <f t="shared" ref="BJ25:BL25" si="264">BJ17*BJ21</f>
        <v>10305.458750000002</v>
      </c>
      <c r="BK25" s="27">
        <f t="shared" si="264"/>
        <v>9849.4650000000001</v>
      </c>
      <c r="BL25" s="27">
        <f t="shared" si="264"/>
        <v>9484.67</v>
      </c>
      <c r="BM25" s="27">
        <f t="shared" ref="BM25:BO25" si="265">BM17*BM21</f>
        <v>9667.2000000000007</v>
      </c>
      <c r="BN25" s="27">
        <f t="shared" si="265"/>
        <v>8846.4</v>
      </c>
      <c r="BO25" s="27">
        <f t="shared" si="265"/>
        <v>8846.4</v>
      </c>
      <c r="BP25" s="27">
        <f t="shared" ref="BP25:BR25" si="266">BP17*BP21</f>
        <v>8241.4874999999993</v>
      </c>
      <c r="BQ25" s="27">
        <f t="shared" si="266"/>
        <v>7882.6475</v>
      </c>
      <c r="BR25" s="27">
        <f t="shared" si="266"/>
        <v>8331.36</v>
      </c>
    </row>
    <row r="26" spans="1:70" x14ac:dyDescent="0.25">
      <c r="A26" s="35" t="s">
        <v>13</v>
      </c>
      <c r="B26" s="11">
        <f t="shared" ref="B26:J26" si="267">B16</f>
        <v>41834</v>
      </c>
      <c r="C26" s="11">
        <f t="shared" si="267"/>
        <v>41865</v>
      </c>
      <c r="D26" s="11">
        <f t="shared" si="267"/>
        <v>41896</v>
      </c>
      <c r="E26" s="11">
        <f t="shared" si="267"/>
        <v>41926</v>
      </c>
      <c r="F26" s="11">
        <f t="shared" si="267"/>
        <v>41957</v>
      </c>
      <c r="G26" s="11">
        <f t="shared" si="267"/>
        <v>41987</v>
      </c>
      <c r="H26" s="11">
        <f t="shared" si="267"/>
        <v>42005</v>
      </c>
      <c r="I26" s="11">
        <f t="shared" si="267"/>
        <v>42036</v>
      </c>
      <c r="J26" s="11">
        <f t="shared" si="267"/>
        <v>42064</v>
      </c>
      <c r="K26" s="11">
        <f t="shared" ref="K26:L26" si="268">K16</f>
        <v>42095</v>
      </c>
      <c r="L26" s="11">
        <f t="shared" si="268"/>
        <v>42125</v>
      </c>
      <c r="M26" s="11">
        <v>42156</v>
      </c>
      <c r="N26" s="1">
        <v>42186</v>
      </c>
      <c r="O26" s="1">
        <v>42217</v>
      </c>
      <c r="P26" s="1">
        <v>42248</v>
      </c>
      <c r="Q26" s="1">
        <v>42278</v>
      </c>
      <c r="R26" s="1">
        <v>42323</v>
      </c>
      <c r="S26" s="1">
        <v>42353</v>
      </c>
      <c r="T26" s="1">
        <f>T4</f>
        <v>42736</v>
      </c>
      <c r="U26" s="1">
        <f t="shared" ref="U26:V26" si="269">U4</f>
        <v>42767</v>
      </c>
      <c r="V26" s="1">
        <f t="shared" si="269"/>
        <v>42795</v>
      </c>
      <c r="W26" s="1">
        <f>W4</f>
        <v>42826</v>
      </c>
      <c r="X26" s="1">
        <f t="shared" ref="X26:Y26" si="270">X4</f>
        <v>42856</v>
      </c>
      <c r="Y26" s="1">
        <f t="shared" si="270"/>
        <v>42887</v>
      </c>
      <c r="Z26" s="1">
        <f>Z4</f>
        <v>42917</v>
      </c>
      <c r="AA26" s="1">
        <f t="shared" ref="AA26:AB26" si="271">AA4</f>
        <v>42948</v>
      </c>
      <c r="AB26" s="1">
        <f t="shared" si="271"/>
        <v>42979</v>
      </c>
      <c r="AC26" s="1">
        <f>AC4</f>
        <v>43009</v>
      </c>
      <c r="AD26" s="1">
        <f t="shared" ref="AD26:AE26" si="272">AD4</f>
        <v>43040</v>
      </c>
      <c r="AE26" s="1">
        <f t="shared" si="272"/>
        <v>43070</v>
      </c>
      <c r="AF26" s="1">
        <f>AF4</f>
        <v>43101</v>
      </c>
      <c r="AG26" s="1">
        <f t="shared" ref="AG26:AH26" si="273">AG4</f>
        <v>43132</v>
      </c>
      <c r="AH26" s="1">
        <f t="shared" si="273"/>
        <v>43160</v>
      </c>
      <c r="AI26" s="1">
        <f>AI4</f>
        <v>43191</v>
      </c>
      <c r="AJ26" s="1">
        <f t="shared" ref="AJ26:AK26" si="274">AJ4</f>
        <v>43221</v>
      </c>
      <c r="AK26" s="1">
        <f t="shared" si="274"/>
        <v>43252</v>
      </c>
      <c r="AL26" s="1">
        <f>AL4</f>
        <v>43282</v>
      </c>
      <c r="AM26" s="1">
        <f t="shared" ref="AM26:AN26" si="275">AM4</f>
        <v>43313</v>
      </c>
      <c r="AN26" s="1">
        <f t="shared" si="275"/>
        <v>43344</v>
      </c>
      <c r="AO26" s="1">
        <f>AO4</f>
        <v>43374</v>
      </c>
      <c r="AP26" s="1">
        <f t="shared" ref="AP26:AQ26" si="276">AP4</f>
        <v>43405</v>
      </c>
      <c r="AQ26" s="1">
        <f t="shared" si="276"/>
        <v>43435</v>
      </c>
      <c r="AR26" s="1">
        <f>AR4</f>
        <v>43466</v>
      </c>
      <c r="AS26" s="1">
        <f t="shared" ref="AS26:AT26" si="277">AS4</f>
        <v>43497</v>
      </c>
      <c r="AT26" s="1">
        <f t="shared" si="277"/>
        <v>43525</v>
      </c>
      <c r="AU26" s="1">
        <f>AU4</f>
        <v>43556</v>
      </c>
      <c r="AV26" s="1">
        <f t="shared" ref="AV26:AW26" si="278">AV4</f>
        <v>43586</v>
      </c>
      <c r="AW26" s="1">
        <f t="shared" si="278"/>
        <v>43617</v>
      </c>
      <c r="AX26" s="1">
        <f>AX4</f>
        <v>43647</v>
      </c>
      <c r="AY26" s="1">
        <f t="shared" ref="AY26:AZ26" si="279">AY4</f>
        <v>43678</v>
      </c>
      <c r="AZ26" s="1">
        <f t="shared" si="279"/>
        <v>43709</v>
      </c>
      <c r="BA26" s="1">
        <f t="shared" ref="BA26:BC26" si="280">BA4</f>
        <v>43739</v>
      </c>
      <c r="BB26" s="1">
        <f t="shared" si="280"/>
        <v>43770</v>
      </c>
      <c r="BC26" s="1">
        <f t="shared" si="280"/>
        <v>43800</v>
      </c>
      <c r="BD26" s="1">
        <f t="shared" ref="BD26:BF26" si="281">BD4</f>
        <v>43831</v>
      </c>
      <c r="BE26" s="1">
        <f t="shared" si="281"/>
        <v>43862</v>
      </c>
      <c r="BF26" s="1">
        <f t="shared" si="281"/>
        <v>43891</v>
      </c>
      <c r="BG26" s="1">
        <f t="shared" ref="BG26:BI26" si="282">BG4</f>
        <v>43922</v>
      </c>
      <c r="BH26" s="1">
        <f t="shared" si="282"/>
        <v>43952</v>
      </c>
      <c r="BI26" s="1">
        <f t="shared" si="282"/>
        <v>43983</v>
      </c>
      <c r="BJ26" s="1">
        <f t="shared" ref="BJ26:BL26" si="283">BJ4</f>
        <v>44013</v>
      </c>
      <c r="BK26" s="1">
        <f t="shared" si="283"/>
        <v>44044</v>
      </c>
      <c r="BL26" s="1">
        <f t="shared" si="283"/>
        <v>44075</v>
      </c>
      <c r="BM26" s="1">
        <f t="shared" ref="BM26:BO26" si="284">BM4</f>
        <v>44105</v>
      </c>
      <c r="BN26" s="1">
        <f t="shared" si="284"/>
        <v>44136</v>
      </c>
      <c r="BO26" s="1">
        <f t="shared" si="284"/>
        <v>44166</v>
      </c>
      <c r="BP26" s="1">
        <f t="shared" ref="BP26:BR26" si="285">BP4</f>
        <v>44197</v>
      </c>
      <c r="BQ26" s="1">
        <f t="shared" si="285"/>
        <v>44228</v>
      </c>
      <c r="BR26" s="1">
        <f t="shared" si="285"/>
        <v>44256</v>
      </c>
    </row>
    <row r="27" spans="1:70" ht="15.75" thickBot="1" x14ac:dyDescent="0.3">
      <c r="A27" s="36"/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f>G17+G7-G5</f>
        <v>-1889</v>
      </c>
      <c r="H27" s="2">
        <f>H5-H17-H7</f>
        <v>3175</v>
      </c>
      <c r="I27" s="2">
        <f t="shared" ref="I27:J27" si="286">I5-I17-I7</f>
        <v>3282</v>
      </c>
      <c r="J27" s="2">
        <f t="shared" si="286"/>
        <v>2627</v>
      </c>
      <c r="K27" s="2">
        <f>-(K5-K17-K7)</f>
        <v>1099</v>
      </c>
      <c r="L27" s="2">
        <f t="shared" ref="L27" si="287">-(L5-L17-L7)</f>
        <v>3805</v>
      </c>
      <c r="M27" s="2">
        <f>-(M5-M17-M7)</f>
        <v>3841</v>
      </c>
      <c r="N27" s="2">
        <f>-(N5-N17-N7)</f>
        <v>4411</v>
      </c>
      <c r="O27" s="2">
        <f t="shared" ref="O27:P27" si="288">-(O5-O17-O7)</f>
        <v>3294</v>
      </c>
      <c r="P27" s="2">
        <f t="shared" si="288"/>
        <v>2009</v>
      </c>
      <c r="Q27" s="2">
        <f>-(Q5-Q17-Q7)</f>
        <v>169</v>
      </c>
      <c r="R27" s="2">
        <f t="shared" ref="R27:S27" si="289">-(R5-R17-R7)</f>
        <v>-2302</v>
      </c>
      <c r="S27" s="2">
        <f t="shared" si="289"/>
        <v>-2530</v>
      </c>
      <c r="T27" s="2">
        <f>-(T5-T17-T7)</f>
        <v>-5675</v>
      </c>
      <c r="U27" s="2">
        <f t="shared" ref="U27:V27" si="290">-(U5-U17-U7)</f>
        <v>-5182</v>
      </c>
      <c r="V27" s="2">
        <f t="shared" si="290"/>
        <v>-3207</v>
      </c>
      <c r="W27" s="2">
        <f>-(W5-W17-W7)</f>
        <v>-2150</v>
      </c>
      <c r="X27" s="2">
        <f t="shared" ref="X27:Y27" si="291">-(X5-X17-X7)</f>
        <v>-740</v>
      </c>
      <c r="Y27" s="2">
        <f t="shared" si="291"/>
        <v>1066</v>
      </c>
      <c r="Z27" s="2">
        <f>-(Z5-Z17-Z7)</f>
        <v>1361</v>
      </c>
      <c r="AA27" s="2">
        <f t="shared" ref="AA27:AB27" si="292">-(AA5-AA17-AA7)</f>
        <v>540</v>
      </c>
      <c r="AB27" s="2">
        <f t="shared" si="292"/>
        <v>-60</v>
      </c>
      <c r="AC27" s="2">
        <f>-(AC5-AC17-AC7)</f>
        <v>3719</v>
      </c>
      <c r="AD27" s="2">
        <f t="shared" ref="AD27:AE27" si="293">-(AD5-AD17-AD7)</f>
        <v>-1208</v>
      </c>
      <c r="AE27" s="2">
        <f t="shared" si="293"/>
        <v>-1800</v>
      </c>
      <c r="AF27" s="2">
        <f>-(AF5-AF17-AF7)</f>
        <v>-3814</v>
      </c>
      <c r="AG27" s="2">
        <f t="shared" ref="AG27:AH27" si="294">-(AG5-AG17-AG7)</f>
        <v>-3840</v>
      </c>
      <c r="AH27" s="2">
        <f t="shared" si="294"/>
        <v>-2834</v>
      </c>
      <c r="AI27" s="2">
        <f>-(AI5-AI17-AI7)</f>
        <v>1106</v>
      </c>
      <c r="AJ27" s="2">
        <f t="shared" ref="AJ27:AK27" si="295">-(AJ5-AJ17-AJ7)</f>
        <v>3879</v>
      </c>
      <c r="AK27" s="2">
        <f t="shared" si="295"/>
        <v>3870</v>
      </c>
      <c r="AL27" s="2">
        <f>-(AL5-AL17-AL7)</f>
        <v>4567</v>
      </c>
      <c r="AM27" s="2">
        <f t="shared" ref="AM27:AN27" si="296">-(AM5-AM17-AM7)</f>
        <v>2470</v>
      </c>
      <c r="AN27" s="2">
        <f t="shared" si="296"/>
        <v>1069</v>
      </c>
      <c r="AO27" s="2">
        <f>-(AO5-AO17-AO7)</f>
        <v>754</v>
      </c>
      <c r="AP27" s="2">
        <f t="shared" ref="AP27:AQ27" si="297">-(AP5-AP17-AP7)</f>
        <v>-2846</v>
      </c>
      <c r="AQ27" s="2">
        <f t="shared" si="297"/>
        <v>-3344</v>
      </c>
      <c r="AR27" s="2">
        <f>-(AR5-AR17-AR7)</f>
        <v>-3814</v>
      </c>
      <c r="AS27" s="2">
        <f t="shared" ref="AS27:AT27" si="298">-(AS5-AS17-AS7)</f>
        <v>-3840</v>
      </c>
      <c r="AT27" s="2">
        <f t="shared" si="298"/>
        <v>-2834</v>
      </c>
      <c r="AU27" s="2">
        <f>-(AU5-AU17-AU7)</f>
        <v>1106</v>
      </c>
      <c r="AV27" s="2">
        <f t="shared" ref="AV27:AW27" si="299">-(AV5-AV17-AV7)</f>
        <v>3879</v>
      </c>
      <c r="AW27" s="2">
        <f t="shared" si="299"/>
        <v>3870</v>
      </c>
      <c r="AX27" s="2">
        <f>-(AX5-AX17-AX7)</f>
        <v>4567</v>
      </c>
      <c r="AY27" s="2">
        <f t="shared" ref="AY27:AZ27" si="300">-(AY5-AY17-AY7)</f>
        <v>2470</v>
      </c>
      <c r="AZ27" s="2">
        <f t="shared" si="300"/>
        <v>1069</v>
      </c>
      <c r="BA27" s="2">
        <f t="shared" ref="BA27:BC27" si="301">-(BA5-BA17-BA7)</f>
        <v>754</v>
      </c>
      <c r="BB27" s="2">
        <f t="shared" si="301"/>
        <v>-2846</v>
      </c>
      <c r="BC27" s="2">
        <f t="shared" si="301"/>
        <v>-3344</v>
      </c>
      <c r="BD27" s="2">
        <f t="shared" ref="BD27:BF27" si="302">-(BD5-BD17-BD7)</f>
        <v>-3814</v>
      </c>
      <c r="BE27" s="2">
        <f t="shared" si="302"/>
        <v>-3840</v>
      </c>
      <c r="BF27" s="2">
        <f t="shared" si="302"/>
        <v>-2834</v>
      </c>
      <c r="BG27" s="2">
        <f t="shared" ref="BG27:BI27" si="303">-(BG5-BG17-BG7)</f>
        <v>1106</v>
      </c>
      <c r="BH27" s="2">
        <f>-(BH5-BH17-BH7)</f>
        <v>3879</v>
      </c>
      <c r="BI27" s="2">
        <f t="shared" si="303"/>
        <v>3870</v>
      </c>
      <c r="BJ27" s="2">
        <f t="shared" ref="BJ27" si="304">-(BJ5-BJ17-BJ7)</f>
        <v>4567</v>
      </c>
      <c r="BK27" s="2">
        <f>-(BK5-BK17-BK7)</f>
        <v>2470</v>
      </c>
      <c r="BL27" s="2">
        <f>-(BL5-BL17-BL7)</f>
        <v>1069</v>
      </c>
      <c r="BM27" s="2">
        <f t="shared" ref="BM27" si="305">-(BM5-BM17-BM7)</f>
        <v>754</v>
      </c>
      <c r="BN27" s="2">
        <f>-(BN5-BN17-BN7)</f>
        <v>-2846</v>
      </c>
      <c r="BO27" s="2">
        <f>-(BO5-BO17-BO7)</f>
        <v>-3344</v>
      </c>
      <c r="BP27" s="2">
        <f>-(BP5-BP17-BP7)</f>
        <v>-3814</v>
      </c>
      <c r="BQ27" s="2">
        <f>-(BQ5-BQ17-BQ7)</f>
        <v>-3840</v>
      </c>
      <c r="BR27" s="2">
        <f>-(BR5-BR17-BR7)</f>
        <v>-2834</v>
      </c>
    </row>
    <row r="28" spans="1:70" ht="15.75" thickBot="1" x14ac:dyDescent="0.3">
      <c r="A28" s="17" t="s">
        <v>15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3.95</v>
      </c>
      <c r="H28" s="12">
        <v>3.95</v>
      </c>
      <c r="I28" s="12">
        <v>3.95</v>
      </c>
      <c r="J28" s="12">
        <v>3.95</v>
      </c>
      <c r="K28" s="12">
        <f t="shared" ref="K28:P28" si="306">((K8*K7)+(K18*K17))/K6</f>
        <v>2.9224999999999999</v>
      </c>
      <c r="L28" s="12">
        <f t="shared" si="306"/>
        <v>2.8677499999999996</v>
      </c>
      <c r="M28" s="12">
        <f t="shared" si="306"/>
        <v>3.0973888888888887</v>
      </c>
      <c r="N28" s="12">
        <f t="shared" si="306"/>
        <v>3.6936340000000003</v>
      </c>
      <c r="O28" s="12">
        <f t="shared" si="306"/>
        <v>3.5263800000000001</v>
      </c>
      <c r="P28" s="12">
        <f t="shared" si="306"/>
        <v>3.2719185185185187</v>
      </c>
      <c r="Q28" s="12">
        <f t="shared" ref="Q28:S28" si="307">((Q8*Q7)+(Q18*Q17))/Q6</f>
        <v>3.9533</v>
      </c>
      <c r="R28" s="12">
        <f t="shared" si="307"/>
        <v>3.2960666666666669</v>
      </c>
      <c r="S28" s="12">
        <f t="shared" si="307"/>
        <v>3.4571000000000005</v>
      </c>
      <c r="T28" s="12">
        <f t="shared" ref="T28:V28" si="308">((T8*T7)+(T18*T17))/T6</f>
        <v>3.4969999999999999</v>
      </c>
      <c r="U28" s="12">
        <f t="shared" si="308"/>
        <v>3.4291</v>
      </c>
      <c r="V28" s="12">
        <f t="shared" si="308"/>
        <v>3.2783000000000002</v>
      </c>
      <c r="W28" s="12">
        <f t="shared" ref="W28:Y28" si="309">((W8*W7)+(W18*W17))/W6</f>
        <v>3.58</v>
      </c>
      <c r="X28" s="12">
        <f t="shared" si="309"/>
        <v>3.58</v>
      </c>
      <c r="Y28" s="12">
        <f t="shared" si="309"/>
        <v>3.58</v>
      </c>
      <c r="Z28" s="12">
        <f t="shared" ref="Z28:AB28" si="310">((Z8*Z7)+(Z18*Z17))/Z6</f>
        <v>3.58</v>
      </c>
      <c r="AA28" s="12">
        <f t="shared" si="310"/>
        <v>3.58</v>
      </c>
      <c r="AB28" s="12">
        <f t="shared" si="310"/>
        <v>3.58</v>
      </c>
      <c r="AC28" s="12">
        <f t="shared" ref="AC28:AE28" si="311">((AC8*AC7)+(AC18*AC17))/AC6</f>
        <v>3.6563963963963966</v>
      </c>
      <c r="AD28" s="12">
        <f t="shared" si="311"/>
        <v>3.6493136966126656</v>
      </c>
      <c r="AE28" s="12">
        <f t="shared" si="311"/>
        <v>3.6299714285714284</v>
      </c>
      <c r="AF28" s="12">
        <f t="shared" ref="AF28:AH28" si="312">((AF8*AF7)+(AF18*AF17))/AF6</f>
        <v>3.4383858970544483</v>
      </c>
      <c r="AG28" s="12">
        <f t="shared" si="312"/>
        <v>3.4455896805896811</v>
      </c>
      <c r="AH28" s="12">
        <f t="shared" si="312"/>
        <v>3.5124657881398886</v>
      </c>
      <c r="AI28" s="12">
        <f t="shared" ref="AI28:AK28" si="313">((AI8*AI7)+(AI18*AI17))/AI6</f>
        <v>2.9857519122048548</v>
      </c>
      <c r="AJ28" s="12">
        <f t="shared" si="313"/>
        <v>3.0061329503487895</v>
      </c>
      <c r="AK28" s="12">
        <f t="shared" si="313"/>
        <v>3.0030540958268936</v>
      </c>
      <c r="AL28" s="12">
        <f t="shared" ref="AL28:AN28" si="314">((AL8*AL7)+(AL18*AL17))/AL6</f>
        <v>3.1203149728471686</v>
      </c>
      <c r="AM28" s="12">
        <f t="shared" si="314"/>
        <v>3.0790798722044728</v>
      </c>
      <c r="AN28" s="12">
        <f t="shared" si="314"/>
        <v>2.9991301330248699</v>
      </c>
      <c r="AO28" s="12">
        <f t="shared" ref="AO28:AQ28" si="315">((AO8*AO7)+(AO18*AO17))/AO6</f>
        <v>3.0691257253384916</v>
      </c>
      <c r="AP28" s="12">
        <f t="shared" si="315"/>
        <v>2.8684942084942087</v>
      </c>
      <c r="AQ28" s="12">
        <f t="shared" si="315"/>
        <v>2.9434171779141103</v>
      </c>
      <c r="AR28" s="12">
        <f t="shared" ref="AR28:AT28" si="316">((AR8*AR7)+(AR18*AR17))/AR6</f>
        <v>3.8662642070812256</v>
      </c>
      <c r="AS28" s="12">
        <f t="shared" si="316"/>
        <v>3.6413218673218672</v>
      </c>
      <c r="AT28" s="12">
        <f t="shared" si="316"/>
        <v>3.1095803345159658</v>
      </c>
      <c r="AU28" s="12">
        <f t="shared" ref="AU28:AW28" si="317">((AU8*AU7)+(AU18*AU17))/AU6</f>
        <v>3.1173048220818091</v>
      </c>
      <c r="AV28" s="12">
        <f t="shared" si="317"/>
        <v>3.1676955272876488</v>
      </c>
      <c r="AW28" s="12">
        <f t="shared" si="317"/>
        <v>3.1613497902406711</v>
      </c>
      <c r="AX28" s="12">
        <f t="shared" ref="AX28:AZ28" si="318">((AX8*AX7)+(AX18*AX17))/AX6</f>
        <v>2.7468043056633049</v>
      </c>
      <c r="AY28" s="12">
        <f t="shared" si="318"/>
        <v>2.7777380191693291</v>
      </c>
      <c r="AZ28" s="12">
        <f t="shared" si="318"/>
        <v>2.836368999421631</v>
      </c>
      <c r="BA28" s="12">
        <f t="shared" ref="BA28:BC28" si="319">((BA8*BA7)+(BA18*BA17))/BA6</f>
        <v>3.024073500967118</v>
      </c>
      <c r="BB28" s="12">
        <f t="shared" si="319"/>
        <v>2.854047297297297</v>
      </c>
      <c r="BC28" s="12">
        <f t="shared" si="319"/>
        <v>2.9093228527607362</v>
      </c>
      <c r="BD28" s="12">
        <f t="shared" ref="BD28:BF28" si="320">((BD8*BD7)+(BD18*BD17))/BD6</f>
        <v>2.6781443022909848</v>
      </c>
      <c r="BE28" s="12">
        <f t="shared" si="320"/>
        <v>2.6492499999999999</v>
      </c>
      <c r="BF28" s="12">
        <f t="shared" si="320"/>
        <v>2.6174855549923977</v>
      </c>
      <c r="BG28" s="12">
        <f t="shared" ref="BG28:BI28" si="321">((BG8*BG7)+(BG18*BG17))/BG6</f>
        <v>2.695666444961756</v>
      </c>
      <c r="BH28" s="12">
        <f t="shared" si="321"/>
        <v>2.5322544111612642</v>
      </c>
      <c r="BI28" s="12">
        <f t="shared" si="321"/>
        <v>2.5543647604327666</v>
      </c>
      <c r="BJ28" s="12">
        <f t="shared" ref="BJ28:BL28" si="322">((BJ8*BJ7)+(BJ18*BJ17))/BJ6</f>
        <v>2.6142211501163692</v>
      </c>
      <c r="BK28" s="12">
        <f t="shared" si="322"/>
        <v>2.7068258785942496</v>
      </c>
      <c r="BL28" s="12">
        <f t="shared" si="322"/>
        <v>2.895481203007519</v>
      </c>
      <c r="BM28" s="12">
        <f t="shared" ref="BM28:BO28" si="323">((BM8*BM7)+(BM18*BM17))/BM6</f>
        <v>2.7304352030947778</v>
      </c>
      <c r="BN28" s="12">
        <f t="shared" si="323"/>
        <v>2.3713799871299872</v>
      </c>
      <c r="BO28" s="12">
        <f t="shared" si="323"/>
        <v>2.5864828732106337</v>
      </c>
      <c r="BP28" s="12">
        <f t="shared" ref="BP28:BR28" si="324">((BP8*BP7)+(BP18*BP17))/BP6</f>
        <v>2.7442695626301696</v>
      </c>
      <c r="BQ28" s="12">
        <f t="shared" si="324"/>
        <v>2.6054729729729731</v>
      </c>
      <c r="BR28" s="12">
        <f t="shared" si="324"/>
        <v>2.4423238722757223</v>
      </c>
    </row>
    <row r="29" spans="1:70" ht="15.75" thickBot="1" x14ac:dyDescent="0.3">
      <c r="A29" s="19" t="s">
        <v>3</v>
      </c>
      <c r="B29" s="5">
        <f>B21</f>
        <v>0.90129999999999999</v>
      </c>
      <c r="C29" s="5">
        <f>C21</f>
        <v>0.90129999999999999</v>
      </c>
      <c r="D29" s="5">
        <f>D21</f>
        <v>0.90129999999999999</v>
      </c>
      <c r="E29" s="5">
        <f>E21</f>
        <v>0.90129999999999999</v>
      </c>
      <c r="F29" s="5">
        <f>F21</f>
        <v>0.90129999999999999</v>
      </c>
      <c r="G29" s="24">
        <f>G9</f>
        <v>0.90129999999999999</v>
      </c>
      <c r="H29" s="12">
        <f t="shared" ref="H29:J29" si="325">H9</f>
        <v>0.90080000000000005</v>
      </c>
      <c r="I29" s="12">
        <f t="shared" si="325"/>
        <v>0.90080000000000005</v>
      </c>
      <c r="J29" s="12">
        <f t="shared" si="325"/>
        <v>0.90080000000000005</v>
      </c>
      <c r="K29" s="12">
        <f t="shared" ref="K29:L29" si="326">K9</f>
        <v>0.90080000000000005</v>
      </c>
      <c r="L29" s="12">
        <f t="shared" si="326"/>
        <v>0.90080000000000005</v>
      </c>
      <c r="M29" s="12">
        <f t="shared" ref="M29:P29" si="327">M9</f>
        <v>0.90080000000000005</v>
      </c>
      <c r="N29" s="12">
        <f>N9</f>
        <v>0.90079999999999993</v>
      </c>
      <c r="O29" s="12">
        <f t="shared" si="327"/>
        <v>0.90079999999999993</v>
      </c>
      <c r="P29" s="12">
        <f t="shared" si="327"/>
        <v>0.90079999999999993</v>
      </c>
      <c r="Q29" s="12">
        <f>Q9</f>
        <v>0.90079999999999993</v>
      </c>
      <c r="R29" s="12">
        <f t="shared" ref="R29:S29" si="328">R9</f>
        <v>0.90079999999999993</v>
      </c>
      <c r="S29" s="12">
        <f t="shared" si="328"/>
        <v>0.90079999999999993</v>
      </c>
      <c r="T29" s="12">
        <f>T9</f>
        <v>0.90069999999999995</v>
      </c>
      <c r="U29" s="12">
        <f t="shared" ref="U29:V29" si="329">U9</f>
        <v>0.90069999999999995</v>
      </c>
      <c r="V29" s="12">
        <f t="shared" si="329"/>
        <v>0.90069999999999995</v>
      </c>
      <c r="W29" s="12">
        <f>W9</f>
        <v>0.90069999999999995</v>
      </c>
      <c r="X29" s="12">
        <f t="shared" ref="X29:Y29" si="330">X9</f>
        <v>0.90069999999999995</v>
      </c>
      <c r="Y29" s="12">
        <f t="shared" si="330"/>
        <v>0.90069999999999995</v>
      </c>
      <c r="Z29" s="12">
        <f>Z9</f>
        <v>0.90069999999999995</v>
      </c>
      <c r="AA29" s="12">
        <f t="shared" ref="AA29:AB29" si="331">AA9</f>
        <v>0.90069999999999995</v>
      </c>
      <c r="AB29" s="12">
        <f t="shared" si="331"/>
        <v>0.90069999999999995</v>
      </c>
      <c r="AC29" s="12">
        <f>AC9</f>
        <v>0.90069999999999995</v>
      </c>
      <c r="AD29" s="12">
        <f t="shared" ref="AD29:AE29" si="332">AD9</f>
        <v>0.90069999999999995</v>
      </c>
      <c r="AE29" s="12">
        <f t="shared" si="332"/>
        <v>0.90069999999999995</v>
      </c>
      <c r="AF29" s="12">
        <f>AF9</f>
        <v>0.90069999999999995</v>
      </c>
      <c r="AG29" s="12">
        <f t="shared" ref="AG29:AH29" si="333">AG9</f>
        <v>0.90069999999999995</v>
      </c>
      <c r="AH29" s="12">
        <f t="shared" si="333"/>
        <v>0.90069999999999995</v>
      </c>
      <c r="AI29" s="12">
        <f>AI9</f>
        <v>0.90069999999999995</v>
      </c>
      <c r="AJ29" s="12">
        <f t="shared" ref="AJ29:AK29" si="334">AJ9</f>
        <v>0.90069999999999995</v>
      </c>
      <c r="AK29" s="12">
        <f t="shared" si="334"/>
        <v>0.90069999999999995</v>
      </c>
      <c r="AL29" s="12">
        <f>AL9</f>
        <v>0.90069999999999995</v>
      </c>
      <c r="AM29" s="12">
        <f t="shared" ref="AM29:AN29" si="335">AM9</f>
        <v>0.90069999999999995</v>
      </c>
      <c r="AN29" s="12">
        <f t="shared" si="335"/>
        <v>0.90069999999999995</v>
      </c>
      <c r="AO29" s="12">
        <f>AO9</f>
        <v>0.90069999999999995</v>
      </c>
      <c r="AP29" s="12">
        <f t="shared" ref="AP29:AQ29" si="336">AP9</f>
        <v>0.90069999999999995</v>
      </c>
      <c r="AQ29" s="12">
        <f t="shared" si="336"/>
        <v>0.90069999999999995</v>
      </c>
      <c r="AR29" s="12">
        <f>AR9</f>
        <v>0.90069999999999995</v>
      </c>
      <c r="AS29" s="12">
        <f t="shared" ref="AS29:AT29" si="337">AS9</f>
        <v>0.90069999999999995</v>
      </c>
      <c r="AT29" s="12">
        <f t="shared" si="337"/>
        <v>0.90069999999999995</v>
      </c>
      <c r="AU29" s="12">
        <f>AU9</f>
        <v>0.90069999999999995</v>
      </c>
      <c r="AV29" s="12">
        <f t="shared" ref="AV29:AW29" si="338">AV9</f>
        <v>0.90069999999999995</v>
      </c>
      <c r="AW29" s="12">
        <f t="shared" si="338"/>
        <v>0.90069999999999995</v>
      </c>
      <c r="AX29" s="12">
        <f>AX9</f>
        <v>0.90069999999999995</v>
      </c>
      <c r="AY29" s="12">
        <f t="shared" ref="AY29:AZ29" si="339">AY9</f>
        <v>0.90069999999999995</v>
      </c>
      <c r="AZ29" s="12">
        <f t="shared" si="339"/>
        <v>0.90069999999999995</v>
      </c>
      <c r="BA29" s="12">
        <f t="shared" ref="BA29:BC29" si="340">BA9</f>
        <v>0.90069999999999995</v>
      </c>
      <c r="BB29" s="12">
        <f t="shared" si="340"/>
        <v>0.90069999999999995</v>
      </c>
      <c r="BC29" s="12">
        <f t="shared" si="340"/>
        <v>0.90069999999999995</v>
      </c>
      <c r="BD29" s="12">
        <f t="shared" ref="BD29:BF29" si="341">BD9</f>
        <v>0.90069999999999995</v>
      </c>
      <c r="BE29" s="12">
        <f t="shared" si="341"/>
        <v>0.90069999999999995</v>
      </c>
      <c r="BF29" s="12">
        <f t="shared" si="341"/>
        <v>0.90069999999999995</v>
      </c>
      <c r="BG29" s="12">
        <f t="shared" ref="BG29:BI29" si="342">BG9</f>
        <v>0.90069999999999995</v>
      </c>
      <c r="BH29" s="12">
        <f t="shared" si="342"/>
        <v>0.90069999999999995</v>
      </c>
      <c r="BI29" s="12">
        <f t="shared" si="342"/>
        <v>0.90069999999999995</v>
      </c>
      <c r="BJ29" s="12">
        <f t="shared" ref="BJ29:BL29" si="343">BJ9</f>
        <v>0.90069999999999995</v>
      </c>
      <c r="BK29" s="12">
        <f t="shared" si="343"/>
        <v>0.90069999999999995</v>
      </c>
      <c r="BL29" s="12">
        <f t="shared" si="343"/>
        <v>0.90069999999999995</v>
      </c>
      <c r="BM29" s="12">
        <f t="shared" ref="BM29:BO29" si="344">BM9</f>
        <v>0.90069999999999995</v>
      </c>
      <c r="BN29" s="12">
        <f t="shared" si="344"/>
        <v>0.90069999999999995</v>
      </c>
      <c r="BO29" s="12">
        <f t="shared" si="344"/>
        <v>0.90069999999999995</v>
      </c>
      <c r="BP29" s="12">
        <f t="shared" ref="BP29:BR29" si="345">BP9</f>
        <v>0.90049999999999997</v>
      </c>
      <c r="BQ29" s="12">
        <f t="shared" si="345"/>
        <v>0.90049999999999997</v>
      </c>
      <c r="BR29" s="12">
        <f t="shared" si="345"/>
        <v>0.90049999999999997</v>
      </c>
    </row>
    <row r="30" spans="1:70" ht="15.75" thickBot="1" x14ac:dyDescent="0.3">
      <c r="A30" s="19" t="s">
        <v>4</v>
      </c>
      <c r="B30" s="6">
        <f>B20*$S$1</f>
        <v>0</v>
      </c>
      <c r="C30" s="6">
        <f>C20*$S$1</f>
        <v>0</v>
      </c>
      <c r="D30" s="6">
        <f>D20*$S$1</f>
        <v>0</v>
      </c>
      <c r="E30" s="6">
        <f>E20*$S$1</f>
        <v>0</v>
      </c>
      <c r="F30" s="6">
        <f>F20*$S$1</f>
        <v>0</v>
      </c>
      <c r="G30" s="25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</row>
    <row r="31" spans="1:70" ht="16.5" thickBot="1" x14ac:dyDescent="0.3">
      <c r="A31" s="19" t="s">
        <v>14</v>
      </c>
      <c r="B31" s="13">
        <f t="shared" ref="B31:F31" si="346">SUM(B28:B30)</f>
        <v>0.90129999999999999</v>
      </c>
      <c r="C31" s="13">
        <f t="shared" si="346"/>
        <v>0.90129999999999999</v>
      </c>
      <c r="D31" s="13">
        <f t="shared" si="346"/>
        <v>0.90129999999999999</v>
      </c>
      <c r="E31" s="13">
        <f t="shared" si="346"/>
        <v>0.90129999999999999</v>
      </c>
      <c r="F31" s="13">
        <f t="shared" si="346"/>
        <v>0.90129999999999999</v>
      </c>
      <c r="G31" s="13">
        <f>SUM(G28:G30)</f>
        <v>4.8513000000000002</v>
      </c>
      <c r="H31" s="12">
        <f>SUM(H28:H30)</f>
        <v>4.8508000000000004</v>
      </c>
      <c r="I31" s="12">
        <f t="shared" ref="I31:J31" si="347">SUM(I28:I30)</f>
        <v>4.8508000000000004</v>
      </c>
      <c r="J31" s="12">
        <f t="shared" si="347"/>
        <v>4.8508000000000004</v>
      </c>
      <c r="K31" s="12">
        <f>SUM(K28:K30)</f>
        <v>3.8232999999999997</v>
      </c>
      <c r="L31" s="12">
        <f t="shared" ref="L31" si="348">SUM(L28:L30)</f>
        <v>3.7685499999999994</v>
      </c>
      <c r="M31" s="12">
        <f t="shared" ref="M31:P31" si="349">SUM(M28:M30)</f>
        <v>3.9981888888888886</v>
      </c>
      <c r="N31" s="12">
        <f>SUM(N28:N30)</f>
        <v>4.5944340000000006</v>
      </c>
      <c r="O31" s="12">
        <f t="shared" si="349"/>
        <v>4.4271799999999999</v>
      </c>
      <c r="P31" s="12">
        <f t="shared" si="349"/>
        <v>4.1727185185185185</v>
      </c>
      <c r="Q31" s="12">
        <f>SUM(Q28:Q30)</f>
        <v>4.8540999999999999</v>
      </c>
      <c r="R31" s="12">
        <f t="shared" ref="R31:S31" si="350">SUM(R28:R30)</f>
        <v>4.1968666666666667</v>
      </c>
      <c r="S31" s="12">
        <f t="shared" si="350"/>
        <v>4.3579000000000008</v>
      </c>
      <c r="T31" s="12">
        <f>SUM(T28:T30)</f>
        <v>4.3976999999999995</v>
      </c>
      <c r="U31" s="12">
        <f t="shared" ref="U31:V31" si="351">SUM(U28:U30)</f>
        <v>4.3297999999999996</v>
      </c>
      <c r="V31" s="12">
        <f t="shared" si="351"/>
        <v>4.1790000000000003</v>
      </c>
      <c r="W31" s="12">
        <f>SUM(W28:W30)</f>
        <v>4.4806999999999997</v>
      </c>
      <c r="X31" s="12">
        <f t="shared" ref="X31:Y31" si="352">SUM(X28:X30)</f>
        <v>4.4806999999999997</v>
      </c>
      <c r="Y31" s="12">
        <f t="shared" si="352"/>
        <v>4.4806999999999997</v>
      </c>
      <c r="Z31" s="12">
        <f>SUM(Z28:Z30)</f>
        <v>4.4806999999999997</v>
      </c>
      <c r="AA31" s="12">
        <f t="shared" ref="AA31:AB31" si="353">SUM(AA28:AA30)</f>
        <v>4.4806999999999997</v>
      </c>
      <c r="AB31" s="12">
        <f t="shared" si="353"/>
        <v>4.4806999999999997</v>
      </c>
      <c r="AC31" s="12">
        <f>SUM(AC28:AC30)</f>
        <v>4.5570963963963962</v>
      </c>
      <c r="AD31" s="12">
        <f t="shared" ref="AD31:AE31" si="354">SUM(AD28:AD30)</f>
        <v>4.5500136966126652</v>
      </c>
      <c r="AE31" s="12">
        <f t="shared" si="354"/>
        <v>4.530671428571428</v>
      </c>
      <c r="AF31" s="12">
        <f>SUM(AF28:AF30)</f>
        <v>4.3390858970544484</v>
      </c>
      <c r="AG31" s="12">
        <f t="shared" ref="AG31:AH31" si="355">SUM(AG28:AG30)</f>
        <v>4.3462896805896811</v>
      </c>
      <c r="AH31" s="12">
        <f t="shared" si="355"/>
        <v>4.4131657881398887</v>
      </c>
      <c r="AI31" s="12">
        <f>SUM(AI28:AI30)</f>
        <v>3.8864519122048549</v>
      </c>
      <c r="AJ31" s="12">
        <f t="shared" ref="AJ31:AK31" si="356">SUM(AJ28:AJ30)</f>
        <v>3.9068329503487895</v>
      </c>
      <c r="AK31" s="12">
        <f t="shared" si="356"/>
        <v>3.9037540958268937</v>
      </c>
      <c r="AL31" s="12">
        <f>SUM(AL28:AL30)</f>
        <v>4.0210149728471682</v>
      </c>
      <c r="AM31" s="12">
        <f t="shared" ref="AM31:AN31" si="357">SUM(AM28:AM30)</f>
        <v>3.9797798722044728</v>
      </c>
      <c r="AN31" s="12">
        <f t="shared" si="357"/>
        <v>3.8998301330248699</v>
      </c>
      <c r="AO31" s="12">
        <f>SUM(AO28:AO30)</f>
        <v>3.9698257253384917</v>
      </c>
      <c r="AP31" s="12">
        <f t="shared" ref="AP31:AQ31" si="358">SUM(AP28:AP30)</f>
        <v>3.7691942084942087</v>
      </c>
      <c r="AQ31" s="12">
        <f t="shared" si="358"/>
        <v>3.8441171779141103</v>
      </c>
      <c r="AR31" s="12">
        <f>SUM(AR28:AR30)</f>
        <v>4.7669642070812257</v>
      </c>
      <c r="AS31" s="12">
        <f t="shared" ref="AS31:AT31" si="359">SUM(AS28:AS30)</f>
        <v>4.5420218673218669</v>
      </c>
      <c r="AT31" s="12">
        <f t="shared" si="359"/>
        <v>4.0102803345159659</v>
      </c>
      <c r="AU31" s="12">
        <f>SUM(AU28:AU30)</f>
        <v>4.0180048220818092</v>
      </c>
      <c r="AV31" s="12">
        <f t="shared" ref="AV31:AW31" si="360">SUM(AV28:AV30)</f>
        <v>4.0683955272876489</v>
      </c>
      <c r="AW31" s="12">
        <f t="shared" si="360"/>
        <v>4.0620497902406711</v>
      </c>
      <c r="AX31" s="12">
        <f>SUM(AX28:AX30)</f>
        <v>3.647504305663305</v>
      </c>
      <c r="AY31" s="12">
        <f t="shared" ref="AY31:AZ31" si="361">SUM(AY28:AY30)</f>
        <v>3.6784380191693291</v>
      </c>
      <c r="AZ31" s="12">
        <f t="shared" si="361"/>
        <v>3.7370689994216311</v>
      </c>
      <c r="BA31" s="12">
        <f t="shared" ref="BA31:BC31" si="362">SUM(BA28:BA30)</f>
        <v>3.9247735009671181</v>
      </c>
      <c r="BB31" s="12">
        <f t="shared" si="362"/>
        <v>3.7547472972972971</v>
      </c>
      <c r="BC31" s="12">
        <f t="shared" si="362"/>
        <v>3.8100228527607363</v>
      </c>
      <c r="BD31" s="12">
        <f t="shared" ref="BD31:BF31" si="363">SUM(BD28:BD30)</f>
        <v>3.5788443022909848</v>
      </c>
      <c r="BE31" s="12">
        <f t="shared" si="363"/>
        <v>3.5499499999999999</v>
      </c>
      <c r="BF31" s="12">
        <f t="shared" si="363"/>
        <v>3.5181855549923977</v>
      </c>
      <c r="BG31" s="12">
        <f t="shared" ref="BG31:BI31" si="364">SUM(BG28:BG30)</f>
        <v>3.5963664449617561</v>
      </c>
      <c r="BH31" s="12">
        <f t="shared" si="364"/>
        <v>3.4329544111612642</v>
      </c>
      <c r="BI31" s="12">
        <f t="shared" si="364"/>
        <v>3.4550647604327667</v>
      </c>
      <c r="BJ31" s="12">
        <f t="shared" ref="BJ31:BL31" si="365">SUM(BJ28:BJ30)</f>
        <v>3.5149211501163693</v>
      </c>
      <c r="BK31" s="12">
        <f t="shared" si="365"/>
        <v>3.6075258785942497</v>
      </c>
      <c r="BL31" s="12">
        <f t="shared" si="365"/>
        <v>3.796181203007519</v>
      </c>
      <c r="BM31" s="12">
        <f t="shared" ref="BM31:BO31" si="366">SUM(BM28:BM30)</f>
        <v>3.6311352030947779</v>
      </c>
      <c r="BN31" s="12">
        <f t="shared" si="366"/>
        <v>3.2720799871299873</v>
      </c>
      <c r="BO31" s="12">
        <f t="shared" si="366"/>
        <v>3.4871828732106338</v>
      </c>
      <c r="BP31" s="12">
        <f t="shared" ref="BP31:BR31" si="367">SUM(BP28:BP30)</f>
        <v>3.6447695626301697</v>
      </c>
      <c r="BQ31" s="12">
        <f t="shared" si="367"/>
        <v>3.5059729729729732</v>
      </c>
      <c r="BR31" s="12">
        <f t="shared" si="367"/>
        <v>3.3428238722757224</v>
      </c>
    </row>
    <row r="32" spans="1:70" ht="16.5" thickBot="1" x14ac:dyDescent="0.3">
      <c r="A32" s="18" t="s">
        <v>5</v>
      </c>
      <c r="B32" s="8">
        <f>B24</f>
        <v>9.0643740999999996E-3</v>
      </c>
      <c r="C32" s="8">
        <f>C24</f>
        <v>9.0643740999999996E-3</v>
      </c>
      <c r="D32" s="8">
        <f>D24</f>
        <v>9.0643740999999996E-3</v>
      </c>
      <c r="E32" s="8">
        <f>E24</f>
        <v>9.0643740999999996E-3</v>
      </c>
      <c r="F32" s="8">
        <f>F24</f>
        <v>9.0733870999999983E-3</v>
      </c>
      <c r="G32" s="26">
        <f>G22</f>
        <v>1.0066999999999999</v>
      </c>
      <c r="H32" s="12">
        <f t="shared" ref="H32:J32" si="368">H22</f>
        <v>1.0066999999999999</v>
      </c>
      <c r="I32" s="12">
        <f t="shared" si="368"/>
        <v>1.0066999999999999</v>
      </c>
      <c r="J32" s="12">
        <f t="shared" si="368"/>
        <v>1.0066999999999999</v>
      </c>
      <c r="K32" s="12">
        <f t="shared" ref="K32:L32" si="369">K22</f>
        <v>1.0066999999999999</v>
      </c>
      <c r="L32" s="12">
        <f t="shared" si="369"/>
        <v>1.0066999999999999</v>
      </c>
      <c r="M32" s="12">
        <f t="shared" ref="M32:P32" si="370">M22</f>
        <v>1.0066999999999999</v>
      </c>
      <c r="N32" s="12">
        <f t="shared" si="370"/>
        <v>1.0066999999999999</v>
      </c>
      <c r="O32" s="12">
        <f t="shared" si="370"/>
        <v>1.0066999999999999</v>
      </c>
      <c r="P32" s="12">
        <f t="shared" si="370"/>
        <v>1.0066999999999999</v>
      </c>
      <c r="Q32" s="12">
        <f t="shared" ref="Q32:S32" si="371">Q22</f>
        <v>1.0066999999999999</v>
      </c>
      <c r="R32" s="12">
        <f t="shared" si="371"/>
        <v>1.0066999999999999</v>
      </c>
      <c r="S32" s="12">
        <f t="shared" si="371"/>
        <v>1.0066999999999999</v>
      </c>
      <c r="T32" s="12">
        <f t="shared" ref="T32:V32" si="372">T22</f>
        <v>1.0058</v>
      </c>
      <c r="U32" s="12">
        <f t="shared" si="372"/>
        <v>1.0058</v>
      </c>
      <c r="V32" s="12">
        <f t="shared" si="372"/>
        <v>1.0058</v>
      </c>
      <c r="W32" s="12">
        <f t="shared" ref="W32:Y32" si="373">W22</f>
        <v>1.0058</v>
      </c>
      <c r="X32" s="12">
        <f t="shared" si="373"/>
        <v>1.0058</v>
      </c>
      <c r="Y32" s="12">
        <f t="shared" si="373"/>
        <v>1.0058</v>
      </c>
      <c r="Z32" s="12">
        <f t="shared" ref="Z32:AB32" si="374">Z22</f>
        <v>1.0058</v>
      </c>
      <c r="AA32" s="12">
        <f t="shared" si="374"/>
        <v>1.0058</v>
      </c>
      <c r="AB32" s="12">
        <f t="shared" si="374"/>
        <v>1.0058</v>
      </c>
      <c r="AC32" s="12">
        <f t="shared" ref="AC32:AE32" si="375">AC22</f>
        <v>1.0058</v>
      </c>
      <c r="AD32" s="12">
        <f t="shared" si="375"/>
        <v>1.0058</v>
      </c>
      <c r="AE32" s="12">
        <f t="shared" si="375"/>
        <v>1.0058</v>
      </c>
      <c r="AF32" s="12">
        <f t="shared" ref="AF32:AH32" si="376">AF22</f>
        <v>1.0649999999999999</v>
      </c>
      <c r="AG32" s="12">
        <f t="shared" si="376"/>
        <v>1.0649999999999999</v>
      </c>
      <c r="AH32" s="12">
        <f t="shared" si="376"/>
        <v>1.0649999999999999</v>
      </c>
      <c r="AI32" s="12">
        <f t="shared" ref="AI32:AK32" si="377">AI22</f>
        <v>1.0341</v>
      </c>
      <c r="AJ32" s="12">
        <f t="shared" si="377"/>
        <v>1.0341</v>
      </c>
      <c r="AK32" s="12">
        <f t="shared" si="377"/>
        <v>1.0341</v>
      </c>
      <c r="AL32" s="12">
        <f t="shared" ref="AL32:AN32" si="378">AL22</f>
        <v>1.068838</v>
      </c>
      <c r="AM32" s="12">
        <f t="shared" si="378"/>
        <v>1.068838</v>
      </c>
      <c r="AN32" s="12">
        <f t="shared" si="378"/>
        <v>1.068838</v>
      </c>
      <c r="AO32" s="12">
        <f t="shared" ref="AO32:AQ32" si="379">AO22</f>
        <v>1.0671478000000001</v>
      </c>
      <c r="AP32" s="12">
        <f t="shared" si="379"/>
        <v>1.0671478000000001</v>
      </c>
      <c r="AQ32" s="12">
        <f t="shared" si="379"/>
        <v>1.0449519</v>
      </c>
      <c r="AR32" s="12">
        <f t="shared" ref="AR32:AT32" si="380">AR22</f>
        <v>1.0449519</v>
      </c>
      <c r="AS32" s="12">
        <f t="shared" si="380"/>
        <v>1.0449519</v>
      </c>
      <c r="AT32" s="12">
        <f t="shared" si="380"/>
        <v>1.0449519</v>
      </c>
      <c r="AU32" s="12">
        <f t="shared" ref="AU32:AW32" si="381">AU22</f>
        <v>1.0449519</v>
      </c>
      <c r="AV32" s="12">
        <f t="shared" si="381"/>
        <v>1.0449519</v>
      </c>
      <c r="AW32" s="12">
        <f t="shared" si="381"/>
        <v>1.0449519</v>
      </c>
      <c r="AX32" s="12">
        <f t="shared" ref="AX32:AZ32" si="382">AX22</f>
        <v>1.0639228999999999</v>
      </c>
      <c r="AY32" s="12">
        <f t="shared" si="382"/>
        <v>1.0639228999999999</v>
      </c>
      <c r="AZ32" s="12">
        <f t="shared" si="382"/>
        <v>1.0639228999999999</v>
      </c>
      <c r="BA32" s="12">
        <f t="shared" ref="BA32:BC32" si="383">BA22</f>
        <v>1.0746933999999999</v>
      </c>
      <c r="BB32" s="12">
        <f t="shared" si="383"/>
        <v>1.0746933999999999</v>
      </c>
      <c r="BC32" s="12">
        <f t="shared" si="383"/>
        <v>1.0746933999999999</v>
      </c>
      <c r="BD32" s="12">
        <f t="shared" ref="BD32:BF32" si="384">BD22</f>
        <v>1.052</v>
      </c>
      <c r="BE32" s="12">
        <f t="shared" si="384"/>
        <v>1.052</v>
      </c>
      <c r="BF32" s="12">
        <f t="shared" si="384"/>
        <v>1.052</v>
      </c>
      <c r="BG32" s="12">
        <f t="shared" ref="BG32:BI32" si="385">BG22</f>
        <v>1.0362758999999999</v>
      </c>
      <c r="BH32" s="12">
        <f t="shared" si="385"/>
        <v>1.0362758999999999</v>
      </c>
      <c r="BI32" s="12">
        <f t="shared" si="385"/>
        <v>1.0362758999999999</v>
      </c>
      <c r="BJ32" s="12">
        <f t="shared" ref="BJ32:BL32" si="386">BJ22</f>
        <v>1.0652386</v>
      </c>
      <c r="BK32" s="12">
        <f t="shared" si="386"/>
        <v>1.0652386</v>
      </c>
      <c r="BL32" s="12">
        <f t="shared" si="386"/>
        <v>1.0652386</v>
      </c>
      <c r="BM32" s="12">
        <f t="shared" ref="BM32:BO32" si="387">BM22</f>
        <v>1.0604805302402651</v>
      </c>
      <c r="BN32" s="12">
        <f t="shared" si="387"/>
        <v>1.0604805302402651</v>
      </c>
      <c r="BO32" s="12">
        <f t="shared" si="387"/>
        <v>1.0604805302402651</v>
      </c>
      <c r="BP32" s="12">
        <f t="shared" ref="BP32:BR32" si="388">BP22</f>
        <v>1.0578810999999999</v>
      </c>
      <c r="BQ32" s="12">
        <f t="shared" si="388"/>
        <v>1.0578810999999999</v>
      </c>
      <c r="BR32" s="12">
        <f t="shared" si="388"/>
        <v>1.0578810999999999</v>
      </c>
    </row>
    <row r="33" spans="1:70" ht="16.5" thickBot="1" x14ac:dyDescent="0.3">
      <c r="A33" s="19" t="s">
        <v>6</v>
      </c>
      <c r="B33" s="9">
        <f t="shared" ref="B33:J33" si="389">B31*B32</f>
        <v>8.1697203763300003E-3</v>
      </c>
      <c r="C33" s="9">
        <f t="shared" si="389"/>
        <v>8.1697203763300003E-3</v>
      </c>
      <c r="D33" s="9">
        <f t="shared" si="389"/>
        <v>8.1697203763300003E-3</v>
      </c>
      <c r="E33" s="9">
        <f t="shared" si="389"/>
        <v>8.1697203763300003E-3</v>
      </c>
      <c r="F33" s="9">
        <f t="shared" si="389"/>
        <v>8.1778437932299979E-3</v>
      </c>
      <c r="G33" s="9">
        <f>G31*G32</f>
        <v>4.8838037099999996</v>
      </c>
      <c r="H33" s="12">
        <f>H31*H32</f>
        <v>4.8833003599999998</v>
      </c>
      <c r="I33" s="12">
        <f t="shared" si="389"/>
        <v>4.8833003599999998</v>
      </c>
      <c r="J33" s="12">
        <f t="shared" si="389"/>
        <v>4.8833003599999998</v>
      </c>
      <c r="K33" s="12">
        <f>K31*K32</f>
        <v>3.8489161099999993</v>
      </c>
      <c r="L33" s="12">
        <f t="shared" ref="L33" si="390">L31*L32</f>
        <v>3.7937992849999991</v>
      </c>
      <c r="M33" s="12">
        <f t="shared" ref="M33:P33" si="391">M31*M32</f>
        <v>4.0249767544444435</v>
      </c>
      <c r="N33" s="12">
        <f>N31*N32</f>
        <v>4.6252167077999999</v>
      </c>
      <c r="O33" s="12">
        <f t="shared" si="391"/>
        <v>4.4568421059999999</v>
      </c>
      <c r="P33" s="12">
        <f t="shared" si="391"/>
        <v>4.2006757325925923</v>
      </c>
      <c r="Q33" s="12">
        <f>Q31*Q32</f>
        <v>4.8866224699999998</v>
      </c>
      <c r="R33" s="12">
        <f t="shared" ref="R33:S33" si="392">R31*R32</f>
        <v>4.2249856733333333</v>
      </c>
      <c r="S33" s="12">
        <f t="shared" si="392"/>
        <v>4.3870979300000004</v>
      </c>
      <c r="T33" s="12">
        <f>T31*T32</f>
        <v>4.42320666</v>
      </c>
      <c r="U33" s="12">
        <f t="shared" ref="U33:V33" si="393">U31*U32</f>
        <v>4.3549128399999999</v>
      </c>
      <c r="V33" s="12">
        <f t="shared" si="393"/>
        <v>4.2032382000000004</v>
      </c>
      <c r="W33" s="12">
        <f>W31*W32</f>
        <v>4.5066880600000001</v>
      </c>
      <c r="X33" s="12">
        <f t="shared" ref="X33:Y33" si="394">X31*X32</f>
        <v>4.5066880600000001</v>
      </c>
      <c r="Y33" s="12">
        <f t="shared" si="394"/>
        <v>4.5066880600000001</v>
      </c>
      <c r="Z33" s="12">
        <f>Z31*Z32</f>
        <v>4.5066880600000001</v>
      </c>
      <c r="AA33" s="12">
        <f t="shared" ref="AA33:AB33" si="395">AA31*AA32</f>
        <v>4.5066880600000001</v>
      </c>
      <c r="AB33" s="12">
        <f t="shared" si="395"/>
        <v>4.5066880600000001</v>
      </c>
      <c r="AC33" s="12">
        <f>AC31*AC32</f>
        <v>4.5835275554954951</v>
      </c>
      <c r="AD33" s="12">
        <f t="shared" ref="AD33:AE33" si="396">AD31*AD32</f>
        <v>4.5764037760530192</v>
      </c>
      <c r="AE33" s="12">
        <f t="shared" si="396"/>
        <v>4.5569493228571423</v>
      </c>
      <c r="AF33" s="12">
        <f>AF31*AF32</f>
        <v>4.621126480362987</v>
      </c>
      <c r="AG33" s="12">
        <f t="shared" ref="AG33:AH33" si="397">AG31*AG32</f>
        <v>4.6287985098280098</v>
      </c>
      <c r="AH33" s="12">
        <f t="shared" si="397"/>
        <v>4.7000215643689813</v>
      </c>
      <c r="AI33" s="12">
        <f>AI31*AI32</f>
        <v>4.0189799224110407</v>
      </c>
      <c r="AJ33" s="12">
        <f t="shared" ref="AJ33:AK33" si="398">AJ31*AJ32</f>
        <v>4.0400559539556831</v>
      </c>
      <c r="AK33" s="12">
        <f t="shared" si="398"/>
        <v>4.036872110494591</v>
      </c>
      <c r="AL33" s="12">
        <f>AL31*AL32</f>
        <v>4.2978136015480217</v>
      </c>
      <c r="AM33" s="12">
        <f t="shared" ref="AM33:AN33" si="399">AM31*AM32</f>
        <v>4.2537399590472837</v>
      </c>
      <c r="AN33" s="12">
        <f t="shared" si="399"/>
        <v>4.1682866397220355</v>
      </c>
      <c r="AO33" s="12">
        <f>AO31*AO32</f>
        <v>4.2363907891783761</v>
      </c>
      <c r="AP33" s="12">
        <f t="shared" ref="AP33:AQ33" si="400">AP31*AP32</f>
        <v>4.0222873073673364</v>
      </c>
      <c r="AQ33" s="12">
        <f t="shared" si="400"/>
        <v>4.0169175488839874</v>
      </c>
      <c r="AR33" s="12">
        <f>AR31*AR32</f>
        <v>4.9812483054215209</v>
      </c>
      <c r="AS33" s="12">
        <f t="shared" ref="AS33:AT33" si="401">AS31*AS32</f>
        <v>4.7461943800995332</v>
      </c>
      <c r="AT33" s="12">
        <f t="shared" si="401"/>
        <v>4.1905500550850947</v>
      </c>
      <c r="AU33" s="12">
        <f>AU31*AU32</f>
        <v>4.1986217730435484</v>
      </c>
      <c r="AV33" s="12">
        <f t="shared" ref="AV33:AW33" si="402">AV31*AV32</f>
        <v>4.2512776361907303</v>
      </c>
      <c r="AW33" s="12">
        <f t="shared" si="402"/>
        <v>4.2446466462065908</v>
      </c>
      <c r="AX33" s="12">
        <f>AX31*AX32</f>
        <v>3.8806633586437895</v>
      </c>
      <c r="AY33" s="12">
        <f t="shared" ref="AY33:AZ33" si="403">AY31*AY32</f>
        <v>3.9135744448248877</v>
      </c>
      <c r="AZ33" s="12">
        <f t="shared" si="403"/>
        <v>3.9759532873647596</v>
      </c>
      <c r="BA33" s="12">
        <f t="shared" ref="BA33:BC33" si="404">BA31*BA32</f>
        <v>4.2179281779842555</v>
      </c>
      <c r="BB33" s="12">
        <f t="shared" si="404"/>
        <v>4.0352021390732427</v>
      </c>
      <c r="BC33" s="12">
        <f t="shared" si="404"/>
        <v>4.0946064137111344</v>
      </c>
      <c r="BD33" s="12">
        <f t="shared" ref="BD33:BF33" si="405">BD31*BD32</f>
        <v>3.7649442060101164</v>
      </c>
      <c r="BE33" s="12">
        <f t="shared" si="405"/>
        <v>3.7345474000000003</v>
      </c>
      <c r="BF33" s="12">
        <f t="shared" si="405"/>
        <v>3.7011312038520026</v>
      </c>
      <c r="BG33" s="12">
        <f t="shared" ref="BG33:BI33" si="406">BG31*BG32</f>
        <v>3.7268278744825438</v>
      </c>
      <c r="BH33" s="12">
        <f t="shared" si="406"/>
        <v>3.5574879220851088</v>
      </c>
      <c r="BI33" s="12">
        <f t="shared" si="406"/>
        <v>3.5804003441757493</v>
      </c>
      <c r="BJ33" s="12">
        <f t="shared" ref="BJ33:BL33" si="407">BJ31*BJ32</f>
        <v>3.7442296850603514</v>
      </c>
      <c r="BK33" s="12">
        <f t="shared" si="407"/>
        <v>3.8428758163775085</v>
      </c>
      <c r="BL33" s="12">
        <f t="shared" si="407"/>
        <v>4.0438387500380459</v>
      </c>
      <c r="BM33" s="12">
        <f t="shared" ref="BM33:BO33" si="408">BM31*BM32</f>
        <v>3.8507481855520429</v>
      </c>
      <c r="BN33" s="12">
        <f t="shared" si="408"/>
        <v>3.469977119740169</v>
      </c>
      <c r="BO33" s="12">
        <f t="shared" si="408"/>
        <v>3.698089542427184</v>
      </c>
      <c r="BP33" s="12">
        <f t="shared" ref="BP33:BR33" si="409">BP31*BP32</f>
        <v>3.8557328341617225</v>
      </c>
      <c r="BQ33" s="12">
        <f t="shared" si="409"/>
        <v>3.7089025452189186</v>
      </c>
      <c r="BR33" s="12">
        <f t="shared" si="409"/>
        <v>3.5363101951093006</v>
      </c>
    </row>
    <row r="34" spans="1:70" ht="16.5" thickBot="1" x14ac:dyDescent="0.3">
      <c r="A34" s="19" t="s">
        <v>7</v>
      </c>
      <c r="B34" s="9">
        <f t="shared" ref="B34:J34" si="410">B33/100</f>
        <v>8.1697203763300003E-5</v>
      </c>
      <c r="C34" s="9">
        <f t="shared" si="410"/>
        <v>8.1697203763300003E-5</v>
      </c>
      <c r="D34" s="9">
        <f t="shared" si="410"/>
        <v>8.1697203763300003E-5</v>
      </c>
      <c r="E34" s="9">
        <f t="shared" si="410"/>
        <v>8.1697203763300003E-5</v>
      </c>
      <c r="F34" s="9">
        <f t="shared" si="410"/>
        <v>8.1778437932299977E-5</v>
      </c>
      <c r="G34" s="9">
        <f>G33/100</f>
        <v>4.8838037099999995E-2</v>
      </c>
      <c r="H34" s="12">
        <f t="shared" si="410"/>
        <v>4.8833003600000001E-2</v>
      </c>
      <c r="I34" s="12">
        <f t="shared" si="410"/>
        <v>4.8833003600000001E-2</v>
      </c>
      <c r="J34" s="12">
        <f t="shared" si="410"/>
        <v>4.8833003600000001E-2</v>
      </c>
      <c r="K34" s="12">
        <f t="shared" ref="K34:L34" si="411">K33/100</f>
        <v>3.8489161099999995E-2</v>
      </c>
      <c r="L34" s="12">
        <f t="shared" si="411"/>
        <v>3.7937992849999991E-2</v>
      </c>
      <c r="M34" s="12">
        <f t="shared" ref="M34:P34" si="412">M33/100</f>
        <v>4.0249767544444433E-2</v>
      </c>
      <c r="N34" s="12">
        <f t="shared" si="412"/>
        <v>4.6252167077999999E-2</v>
      </c>
      <c r="O34" s="12">
        <f t="shared" si="412"/>
        <v>4.4568421060000002E-2</v>
      </c>
      <c r="P34" s="12">
        <f t="shared" si="412"/>
        <v>4.2006757325925924E-2</v>
      </c>
      <c r="Q34" s="12">
        <f t="shared" ref="Q34:S34" si="413">Q33/100</f>
        <v>4.8866224699999995E-2</v>
      </c>
      <c r="R34" s="12">
        <f t="shared" si="413"/>
        <v>4.2249856733333334E-2</v>
      </c>
      <c r="S34" s="12">
        <f t="shared" si="413"/>
        <v>4.3870979300000001E-2</v>
      </c>
      <c r="T34" s="12">
        <f t="shared" ref="T34:V34" si="414">T33/100</f>
        <v>4.4232066600000002E-2</v>
      </c>
      <c r="U34" s="12">
        <f t="shared" si="414"/>
        <v>4.3549128399999998E-2</v>
      </c>
      <c r="V34" s="12">
        <f t="shared" si="414"/>
        <v>4.2032382000000007E-2</v>
      </c>
      <c r="W34" s="12">
        <f t="shared" ref="W34:Y34" si="415">W33/100</f>
        <v>4.5066880599999998E-2</v>
      </c>
      <c r="X34" s="12">
        <f t="shared" si="415"/>
        <v>4.5066880599999998E-2</v>
      </c>
      <c r="Y34" s="12">
        <f t="shared" si="415"/>
        <v>4.5066880599999998E-2</v>
      </c>
      <c r="Z34" s="12">
        <f t="shared" ref="Z34:AB34" si="416">Z33/100</f>
        <v>4.5066880599999998E-2</v>
      </c>
      <c r="AA34" s="12">
        <f t="shared" si="416"/>
        <v>4.5066880599999998E-2</v>
      </c>
      <c r="AB34" s="12">
        <f t="shared" si="416"/>
        <v>4.5066880599999998E-2</v>
      </c>
      <c r="AC34" s="12">
        <f t="shared" ref="AC34:AE34" si="417">AC33/100</f>
        <v>4.5835275554954952E-2</v>
      </c>
      <c r="AD34" s="12">
        <f t="shared" si="417"/>
        <v>4.5764037760530195E-2</v>
      </c>
      <c r="AE34" s="12">
        <f t="shared" si="417"/>
        <v>4.5569493228571421E-2</v>
      </c>
      <c r="AF34" s="12">
        <f t="shared" ref="AF34:AH34" si="418">AF33/100</f>
        <v>4.6211264803629873E-2</v>
      </c>
      <c r="AG34" s="12">
        <f t="shared" si="418"/>
        <v>4.6287985098280096E-2</v>
      </c>
      <c r="AH34" s="12">
        <f t="shared" si="418"/>
        <v>4.7000215643689815E-2</v>
      </c>
      <c r="AI34" s="12">
        <f t="shared" ref="AI34:AK34" si="419">AI33/100</f>
        <v>4.0189799224110409E-2</v>
      </c>
      <c r="AJ34" s="12">
        <f t="shared" si="419"/>
        <v>4.0400559539556832E-2</v>
      </c>
      <c r="AK34" s="12">
        <f t="shared" si="419"/>
        <v>4.0368721104945909E-2</v>
      </c>
      <c r="AL34" s="12">
        <f t="shared" ref="AL34:AN34" si="420">AL33/100</f>
        <v>4.2978136015480214E-2</v>
      </c>
      <c r="AM34" s="12">
        <f t="shared" si="420"/>
        <v>4.2537399590472841E-2</v>
      </c>
      <c r="AN34" s="12">
        <f t="shared" si="420"/>
        <v>4.1682866397220353E-2</v>
      </c>
      <c r="AO34" s="12">
        <f t="shared" ref="AO34:AQ34" si="421">AO33/100</f>
        <v>4.2363907891783764E-2</v>
      </c>
      <c r="AP34" s="12">
        <f t="shared" si="421"/>
        <v>4.0222873073673365E-2</v>
      </c>
      <c r="AQ34" s="12">
        <f t="shared" si="421"/>
        <v>4.0169175488839873E-2</v>
      </c>
      <c r="AR34" s="12">
        <f t="shared" ref="AR34:AT34" si="422">AR33/100</f>
        <v>4.9812483054215206E-2</v>
      </c>
      <c r="AS34" s="12">
        <f t="shared" si="422"/>
        <v>4.7461943800995332E-2</v>
      </c>
      <c r="AT34" s="12">
        <f t="shared" si="422"/>
        <v>4.1905500550850946E-2</v>
      </c>
      <c r="AU34" s="12">
        <f t="shared" ref="AU34:AW34" si="423">AU33/100</f>
        <v>4.1986217730435482E-2</v>
      </c>
      <c r="AV34" s="12">
        <f t="shared" si="423"/>
        <v>4.2512776361907305E-2</v>
      </c>
      <c r="AW34" s="12">
        <f t="shared" si="423"/>
        <v>4.2446466462065909E-2</v>
      </c>
      <c r="AX34" s="12">
        <f t="shared" ref="AX34:AZ34" si="424">AX33/100</f>
        <v>3.8806633586437898E-2</v>
      </c>
      <c r="AY34" s="12">
        <f t="shared" si="424"/>
        <v>3.9135744448248876E-2</v>
      </c>
      <c r="AZ34" s="12">
        <f t="shared" si="424"/>
        <v>3.9759532873647599E-2</v>
      </c>
      <c r="BA34" s="12">
        <f t="shared" ref="BA34:BC34" si="425">BA33/100</f>
        <v>4.2179281779842558E-2</v>
      </c>
      <c r="BB34" s="12">
        <f t="shared" si="425"/>
        <v>4.0352021390732427E-2</v>
      </c>
      <c r="BC34" s="12">
        <f t="shared" si="425"/>
        <v>4.0946064137111347E-2</v>
      </c>
      <c r="BD34" s="12">
        <f t="shared" ref="BD34:BF34" si="426">BD33/100</f>
        <v>3.7649442060101165E-2</v>
      </c>
      <c r="BE34" s="12">
        <f t="shared" si="426"/>
        <v>3.7345474000000004E-2</v>
      </c>
      <c r="BF34" s="12">
        <f t="shared" si="426"/>
        <v>3.7011312038520025E-2</v>
      </c>
      <c r="BG34" s="12">
        <f t="shared" ref="BG34:BI34" si="427">BG33/100</f>
        <v>3.7268278744825439E-2</v>
      </c>
      <c r="BH34" s="12">
        <f t="shared" si="427"/>
        <v>3.5574879220851091E-2</v>
      </c>
      <c r="BI34" s="12">
        <f t="shared" si="427"/>
        <v>3.5804003441757493E-2</v>
      </c>
      <c r="BJ34" s="12">
        <f t="shared" ref="BJ34:BL34" si="428">BJ33/100</f>
        <v>3.7442296850603511E-2</v>
      </c>
      <c r="BK34" s="12">
        <f t="shared" si="428"/>
        <v>3.8428758163775084E-2</v>
      </c>
      <c r="BL34" s="12">
        <f t="shared" si="428"/>
        <v>4.0438387500380459E-2</v>
      </c>
      <c r="BM34" s="12">
        <f t="shared" ref="BM34:BO34" si="429">BM33/100</f>
        <v>3.8507481855520428E-2</v>
      </c>
      <c r="BN34" s="12">
        <f t="shared" si="429"/>
        <v>3.469977119740169E-2</v>
      </c>
      <c r="BO34" s="12">
        <f t="shared" si="429"/>
        <v>3.698089542427184E-2</v>
      </c>
      <c r="BP34" s="12">
        <f t="shared" ref="BP34:BR34" si="430">BP33/100</f>
        <v>3.8557328341617222E-2</v>
      </c>
      <c r="BQ34" s="12">
        <f t="shared" si="430"/>
        <v>3.7089025452189187E-2</v>
      </c>
      <c r="BR34" s="12">
        <f t="shared" si="430"/>
        <v>3.5363101951093004E-2</v>
      </c>
    </row>
    <row r="35" spans="1:70" ht="15.75" thickBot="1" x14ac:dyDescent="0.3">
      <c r="A35" s="20"/>
      <c r="B35" s="10">
        <f t="shared" ref="B35:F35" si="431">B27*B31</f>
        <v>0</v>
      </c>
      <c r="C35" s="10">
        <f t="shared" si="431"/>
        <v>0</v>
      </c>
      <c r="D35" s="10">
        <f t="shared" si="431"/>
        <v>0</v>
      </c>
      <c r="E35" s="10">
        <f t="shared" si="431"/>
        <v>0</v>
      </c>
      <c r="F35" s="10">
        <f t="shared" si="431"/>
        <v>0</v>
      </c>
      <c r="G35" s="10">
        <f>G27*-G31</f>
        <v>9164.1057000000001</v>
      </c>
      <c r="H35" s="27">
        <f>H27*H31</f>
        <v>15401.29</v>
      </c>
      <c r="I35" s="27">
        <f t="shared" ref="I35" si="432">I27*I31</f>
        <v>15920.325600000002</v>
      </c>
      <c r="J35" s="27">
        <f>J27*J31</f>
        <v>12743.051600000001</v>
      </c>
      <c r="K35" s="27">
        <f>K27*K31</f>
        <v>4201.8067000000001</v>
      </c>
      <c r="L35" s="27">
        <f>L27*L31</f>
        <v>14339.332749999998</v>
      </c>
      <c r="M35" s="27">
        <f>M27*M31</f>
        <v>15357.04352222222</v>
      </c>
      <c r="N35" s="27">
        <f t="shared" ref="N35:P35" si="433">N27*N31</f>
        <v>20266.048374000002</v>
      </c>
      <c r="O35" s="27">
        <f t="shared" si="433"/>
        <v>14583.13092</v>
      </c>
      <c r="P35" s="27">
        <f t="shared" si="433"/>
        <v>8382.9915037037044</v>
      </c>
      <c r="Q35" s="27">
        <f t="shared" ref="Q35:S35" si="434">Q27*Q31</f>
        <v>820.34289999999999</v>
      </c>
      <c r="R35" s="27">
        <f t="shared" si="434"/>
        <v>-9661.1870666666673</v>
      </c>
      <c r="S35" s="27">
        <f t="shared" si="434"/>
        <v>-11025.487000000003</v>
      </c>
      <c r="T35" s="27">
        <f t="shared" ref="T35:V35" si="435">T27*T31</f>
        <v>-24956.947499999998</v>
      </c>
      <c r="U35" s="27">
        <f t="shared" si="435"/>
        <v>-22437.023599999997</v>
      </c>
      <c r="V35" s="27">
        <f t="shared" si="435"/>
        <v>-13402.053000000002</v>
      </c>
      <c r="W35" s="27">
        <f t="shared" ref="W35:Y35" si="436">W27*W31</f>
        <v>-9633.5049999999992</v>
      </c>
      <c r="X35" s="27">
        <f t="shared" si="436"/>
        <v>-3315.7179999999998</v>
      </c>
      <c r="Y35" s="27">
        <f t="shared" si="436"/>
        <v>4776.4261999999999</v>
      </c>
      <c r="Z35" s="27">
        <f t="shared" ref="Z35:AB35" si="437">Z27*Z31</f>
        <v>6098.2326999999996</v>
      </c>
      <c r="AA35" s="27">
        <f t="shared" si="437"/>
        <v>2419.578</v>
      </c>
      <c r="AB35" s="27">
        <f t="shared" si="437"/>
        <v>-268.84199999999998</v>
      </c>
      <c r="AC35" s="27">
        <f t="shared" ref="AC35:AE35" si="438">AC27*AC31</f>
        <v>16947.841498198199</v>
      </c>
      <c r="AD35" s="27">
        <f t="shared" si="438"/>
        <v>-5496.4165455080993</v>
      </c>
      <c r="AE35" s="27">
        <f t="shared" si="438"/>
        <v>-8155.2085714285704</v>
      </c>
      <c r="AF35" s="27">
        <f t="shared" ref="AF35:AH35" si="439">AF27*AF31</f>
        <v>-16549.273611365665</v>
      </c>
      <c r="AG35" s="27">
        <f t="shared" si="439"/>
        <v>-16689.752373464376</v>
      </c>
      <c r="AH35" s="27">
        <f t="shared" si="439"/>
        <v>-12506.911843588445</v>
      </c>
      <c r="AI35" s="27">
        <f t="shared" ref="AI35:AK35" si="440">AI27*AI31</f>
        <v>4298.4158148985698</v>
      </c>
      <c r="AJ35" s="27">
        <f t="shared" si="440"/>
        <v>15154.605014402954</v>
      </c>
      <c r="AK35" s="27">
        <f t="shared" si="440"/>
        <v>15107.528350850078</v>
      </c>
      <c r="AL35" s="27">
        <f t="shared" ref="AL35:AN35" si="441">AL27*AL31</f>
        <v>18363.975380993019</v>
      </c>
      <c r="AM35" s="27">
        <f t="shared" si="441"/>
        <v>9830.056284345048</v>
      </c>
      <c r="AN35" s="27">
        <f t="shared" si="441"/>
        <v>4168.9184122035858</v>
      </c>
      <c r="AO35" s="27">
        <f t="shared" ref="AO35:AQ35" si="442">AO27*AO31</f>
        <v>2993.2485969052227</v>
      </c>
      <c r="AP35" s="27">
        <f t="shared" si="442"/>
        <v>-10727.126717374518</v>
      </c>
      <c r="AQ35" s="27">
        <f t="shared" si="442"/>
        <v>-12854.727842944785</v>
      </c>
      <c r="AR35" s="27">
        <f t="shared" ref="AR35:AT35" si="443">AR27*AR31</f>
        <v>-18181.201485807796</v>
      </c>
      <c r="AS35" s="27">
        <f t="shared" si="443"/>
        <v>-17441.363970515969</v>
      </c>
      <c r="AT35" s="27">
        <f t="shared" si="443"/>
        <v>-11365.134468018246</v>
      </c>
      <c r="AU35" s="27">
        <f t="shared" ref="AU35:AW35" si="444">AU27*AU31</f>
        <v>4443.913333222481</v>
      </c>
      <c r="AV35" s="27">
        <f t="shared" si="444"/>
        <v>15781.306250348789</v>
      </c>
      <c r="AW35" s="27">
        <f t="shared" si="444"/>
        <v>15720.132688231397</v>
      </c>
      <c r="AX35" s="27">
        <f t="shared" ref="AX35:AZ35" si="445">AX27*AX31</f>
        <v>16658.152163964314</v>
      </c>
      <c r="AY35" s="27">
        <f t="shared" si="445"/>
        <v>9085.7419073482433</v>
      </c>
      <c r="AZ35" s="27">
        <f t="shared" si="445"/>
        <v>3994.9267603817234</v>
      </c>
      <c r="BA35" s="27">
        <f t="shared" ref="BA35:BC35" si="446">BA27*BA31</f>
        <v>2959.2792197292069</v>
      </c>
      <c r="BB35" s="27">
        <f t="shared" si="446"/>
        <v>-10686.010808108107</v>
      </c>
      <c r="BC35" s="27">
        <f t="shared" si="446"/>
        <v>-12740.716419631903</v>
      </c>
      <c r="BD35" s="27">
        <f t="shared" ref="BD35:BE35" si="447">BD27*BD31</f>
        <v>-13649.712168937816</v>
      </c>
      <c r="BE35" s="27">
        <f t="shared" si="447"/>
        <v>-13631.807999999999</v>
      </c>
      <c r="BF35" s="27">
        <f>BF27*BF31</f>
        <v>-9970.5378628484559</v>
      </c>
      <c r="BG35" s="27">
        <f t="shared" ref="BG35:BI35" si="448">BG27*BG31</f>
        <v>3977.581288127702</v>
      </c>
      <c r="BH35" s="27">
        <f t="shared" si="448"/>
        <v>13316.430160894544</v>
      </c>
      <c r="BI35" s="27">
        <f t="shared" si="448"/>
        <v>13371.100622874807</v>
      </c>
      <c r="BJ35" s="27">
        <f t="shared" ref="BJ35:BL35" si="449">BJ27*BJ31</f>
        <v>16052.644892581458</v>
      </c>
      <c r="BK35" s="27">
        <f t="shared" si="449"/>
        <v>8910.5889201277969</v>
      </c>
      <c r="BL35" s="27">
        <f t="shared" si="449"/>
        <v>4058.117706015038</v>
      </c>
      <c r="BM35" s="27">
        <f t="shared" ref="BM35:BO35" si="450">BM27*BM31</f>
        <v>2737.8759431334624</v>
      </c>
      <c r="BN35" s="27">
        <f t="shared" si="450"/>
        <v>-9312.3396433719445</v>
      </c>
      <c r="BO35" s="27">
        <f t="shared" si="450"/>
        <v>-11661.13952801636</v>
      </c>
      <c r="BP35" s="27">
        <f t="shared" ref="BP35:BR35" si="451">BP27*BP31</f>
        <v>-13901.151111871468</v>
      </c>
      <c r="BQ35" s="27">
        <f t="shared" si="451"/>
        <v>-13462.936216216218</v>
      </c>
      <c r="BR35" s="27">
        <f t="shared" si="451"/>
        <v>-9473.5628540293965</v>
      </c>
    </row>
    <row r="36" spans="1:70" ht="16.5" thickBot="1" x14ac:dyDescent="0.3">
      <c r="A36" s="19" t="s">
        <v>10</v>
      </c>
      <c r="B36" s="9" t="e">
        <f>(B35+#REF!)/B17</f>
        <v>#REF!</v>
      </c>
      <c r="C36" s="9" t="e">
        <f>(C35+#REF!)/C17</f>
        <v>#REF!</v>
      </c>
      <c r="D36" s="9" t="e">
        <f>(D35+#REF!)/D17</f>
        <v>#REF!</v>
      </c>
      <c r="E36" s="9" t="e">
        <f>(E35+#REF!)/E17</f>
        <v>#REF!</v>
      </c>
      <c r="F36" s="9" t="e">
        <f>(F35+#REF!)/F17</f>
        <v>#REF!</v>
      </c>
      <c r="G36" s="9">
        <f>(G35+G25+G15)/G5</f>
        <v>5.3974605457976486</v>
      </c>
      <c r="H36" s="12">
        <f>(H35+H25+H15)/H5</f>
        <v>5.1806954703832764</v>
      </c>
      <c r="I36" s="12">
        <f>(I35+I25+I15)/I5</f>
        <v>5.0395297039159512</v>
      </c>
      <c r="J36" s="12">
        <f>(J35+J25+J15)/J5</f>
        <v>4.946385308485616</v>
      </c>
      <c r="K36" s="12">
        <f>(-K35+K25+K15)/K5</f>
        <v>3.8233000000000001</v>
      </c>
      <c r="L36" s="12">
        <f t="shared" ref="L36:M36" si="452">(-L35+L25+L15)/L5</f>
        <v>3.7685499999999994</v>
      </c>
      <c r="M36" s="12">
        <f t="shared" si="452"/>
        <v>3.9981888888888895</v>
      </c>
      <c r="N36" s="12">
        <f>(-N35+N25+N15)/N5</f>
        <v>4.5944339999999935</v>
      </c>
      <c r="O36" s="12">
        <f t="shared" ref="O36:P36" si="453">(-O35+O25+O15)/O5</f>
        <v>4.4271800000000008</v>
      </c>
      <c r="P36" s="12">
        <f t="shared" si="453"/>
        <v>4.1727185185185176</v>
      </c>
      <c r="Q36" s="12">
        <f>(-Q35+Q25+Q15)/Q5</f>
        <v>4.8540999999999999</v>
      </c>
      <c r="R36" s="12">
        <f t="shared" ref="R36:S36" si="454">(-R35+R25+R15)/R5</f>
        <v>4.1968666666666667</v>
      </c>
      <c r="S36" s="12">
        <f t="shared" si="454"/>
        <v>4.3579000000000008</v>
      </c>
      <c r="T36" s="12">
        <f>(-T35+T25+T15)/T5</f>
        <v>4.3976999999999995</v>
      </c>
      <c r="U36" s="12">
        <f t="shared" ref="U36:V36" si="455">(-U35+U25+U15)/U5</f>
        <v>4.3297999999999996</v>
      </c>
      <c r="V36" s="12">
        <f t="shared" si="455"/>
        <v>4.1790000000000003</v>
      </c>
      <c r="W36" s="12">
        <f>(-W35+W25+W15)/W5</f>
        <v>4.4806999999999997</v>
      </c>
      <c r="X36" s="12">
        <f t="shared" ref="X36:Y36" si="456">(-X35+X25+X15)/X5</f>
        <v>4.4806999999999997</v>
      </c>
      <c r="Y36" s="12">
        <f t="shared" si="456"/>
        <v>4.4806999999999997</v>
      </c>
      <c r="Z36" s="12">
        <f>(-Z35+Z25+Z15)/Z5</f>
        <v>4.4807000000000006</v>
      </c>
      <c r="AA36" s="12">
        <f t="shared" ref="AA36:AB36" si="457">(-AA35+AA25+AA15)/AA5</f>
        <v>4.4806999999999988</v>
      </c>
      <c r="AB36" s="12">
        <f t="shared" si="457"/>
        <v>4.4806999999999997</v>
      </c>
      <c r="AC36" s="12">
        <f>(-AC35+AC25+AC15)/AC5</f>
        <v>4.5570963963963953</v>
      </c>
      <c r="AD36" s="12">
        <f t="shared" ref="AD36:AE36" si="458">(-AD35+AD25+AD15)/AD5</f>
        <v>4.5500136966126652</v>
      </c>
      <c r="AE36" s="12">
        <f t="shared" si="458"/>
        <v>4.530671428571428</v>
      </c>
      <c r="AF36" s="12">
        <f>(-AF35+AF25+AF15)/AF5</f>
        <v>4.3390858970544475</v>
      </c>
      <c r="AG36" s="12">
        <f t="shared" ref="AG36:AH36" si="459">(-AG35+AG25+AG15)/AG5</f>
        <v>4.3462896805896811</v>
      </c>
      <c r="AH36" s="12">
        <f t="shared" si="459"/>
        <v>4.4131657881398887</v>
      </c>
      <c r="AI36" s="12">
        <f>(-AI35+AI25+AI15)/AI5</f>
        <v>3.8864519122048553</v>
      </c>
      <c r="AJ36" s="12">
        <f t="shared" ref="AJ36:AK36" si="460">(-AJ35+AJ25+AJ15)/AJ5</f>
        <v>3.9068329503487882</v>
      </c>
      <c r="AK36" s="12">
        <f t="shared" si="460"/>
        <v>3.9037540958268901</v>
      </c>
      <c r="AL36" s="12">
        <f>(-AL35+AL25+AL15)/AL5</f>
        <v>4.0210149728471629</v>
      </c>
      <c r="AM36" s="12">
        <f t="shared" ref="AM36:AN36" si="461">(-AM35+AM25+AM15)/AM5</f>
        <v>3.9797798722044719</v>
      </c>
      <c r="AN36" s="12">
        <f t="shared" si="461"/>
        <v>3.8998301330248704</v>
      </c>
      <c r="AO36" s="12">
        <f>(-AO35+AO25+AO15)/AO5</f>
        <v>3.9698257253384908</v>
      </c>
      <c r="AP36" s="12">
        <f t="shared" ref="AP36:AQ36" si="462">(-AP35+AP25+AP15)/AP5</f>
        <v>3.7691942084942083</v>
      </c>
      <c r="AQ36" s="12">
        <f t="shared" si="462"/>
        <v>3.8441171779141099</v>
      </c>
      <c r="AR36" s="12">
        <f>(-AR35+AR25+AR15)/AR5</f>
        <v>4.7669642070812257</v>
      </c>
      <c r="AS36" s="12">
        <f t="shared" ref="AS36:AT36" si="463">(-AS35+AS25+AS15)/AS5</f>
        <v>4.5420218673218669</v>
      </c>
      <c r="AT36" s="12">
        <f t="shared" si="463"/>
        <v>4.010280334515965</v>
      </c>
      <c r="AU36" s="12">
        <f>(-AU35+AU25+AU15)/AU5</f>
        <v>4.0180048220818092</v>
      </c>
      <c r="AV36" s="12">
        <f t="shared" ref="AV36:AW36" si="464">(-AV35+AV25+AV15)/AV5</f>
        <v>4.0683955272876497</v>
      </c>
      <c r="AW36" s="12">
        <f t="shared" si="464"/>
        <v>4.0620497902406711</v>
      </c>
      <c r="AX36" s="12">
        <f>(-AX35+AX25+AX15)/AX5</f>
        <v>3.6475043056633027</v>
      </c>
      <c r="AY36" s="12">
        <f t="shared" ref="AY36:AZ36" si="465">(-AY35+AY25+AY15)/AY5</f>
        <v>3.6784380191693291</v>
      </c>
      <c r="AZ36" s="12">
        <f t="shared" si="465"/>
        <v>3.737068999421632</v>
      </c>
      <c r="BA36" s="12">
        <f t="shared" ref="BA36:BC36" si="466">(-BA35+BA25+BA15)/BA5</f>
        <v>3.9247735009671181</v>
      </c>
      <c r="BB36" s="12">
        <f t="shared" si="466"/>
        <v>3.7547472972972966</v>
      </c>
      <c r="BC36" s="12">
        <f t="shared" si="466"/>
        <v>3.8100228527607363</v>
      </c>
      <c r="BD36" s="12">
        <f t="shared" ref="BD36:BF36" si="467">(-BD35+BD25+BD15)/BD5</f>
        <v>3.5788443022909848</v>
      </c>
      <c r="BE36" s="12">
        <f t="shared" si="467"/>
        <v>3.5499499999999999</v>
      </c>
      <c r="BF36" s="12">
        <f t="shared" si="467"/>
        <v>3.5181855549923986</v>
      </c>
      <c r="BG36" s="12">
        <f t="shared" ref="BG36:BI36" si="468">(-BG35+BG25+BG15)/BG5</f>
        <v>3.5963664449617561</v>
      </c>
      <c r="BH36" s="12">
        <f>(-BH35+BH25+BH15)/BH5</f>
        <v>3.4329544111612629</v>
      </c>
      <c r="BI36" s="12">
        <f t="shared" si="468"/>
        <v>3.4550647604327671</v>
      </c>
      <c r="BJ36" s="12">
        <f t="shared" ref="BJ36" si="469">(-BJ35+BJ25+BJ15)/BJ5</f>
        <v>3.5149211501163715</v>
      </c>
      <c r="BK36" s="12">
        <f>(-BK35+BK25+BK15)/BK5</f>
        <v>3.607525878594247</v>
      </c>
      <c r="BL36" s="12">
        <f t="shared" ref="BL36:BM36" si="470">(-BL35+BL25+BL15)/BL5</f>
        <v>3.7961812030075182</v>
      </c>
      <c r="BM36" s="12">
        <f t="shared" si="470"/>
        <v>3.6311352030947779</v>
      </c>
      <c r="BN36" s="12">
        <f>(-BN35+BN25+BN15)/BN5</f>
        <v>3.2720799871299873</v>
      </c>
      <c r="BO36" s="12">
        <f t="shared" ref="BO36:BP36" si="471">(-BO35+BO25+BO15)/BO5</f>
        <v>3.4871828732106334</v>
      </c>
      <c r="BP36" s="12">
        <f t="shared" si="471"/>
        <v>3.6447695626301693</v>
      </c>
      <c r="BQ36" s="12">
        <f t="shared" ref="BQ36:BR36" si="472">(-BQ35+BQ25+BQ15)/BQ5</f>
        <v>3.5059729729729732</v>
      </c>
      <c r="BR36" s="12">
        <f t="shared" si="472"/>
        <v>3.3428238722757229</v>
      </c>
    </row>
    <row r="37" spans="1:70" ht="16.5" thickBot="1" x14ac:dyDescent="0.3">
      <c r="A37" s="21" t="s">
        <v>11</v>
      </c>
      <c r="B37" s="14" t="e">
        <f t="shared" ref="B37:J37" si="473">B36*B32</f>
        <v>#REF!</v>
      </c>
      <c r="C37" s="14" t="e">
        <f t="shared" si="473"/>
        <v>#REF!</v>
      </c>
      <c r="D37" s="14" t="e">
        <f t="shared" si="473"/>
        <v>#REF!</v>
      </c>
      <c r="E37" s="14" t="e">
        <f t="shared" si="473"/>
        <v>#REF!</v>
      </c>
      <c r="F37" s="14" t="e">
        <f t="shared" si="473"/>
        <v>#REF!</v>
      </c>
      <c r="G37" s="14">
        <f>G36*G32</f>
        <v>5.4336235314544927</v>
      </c>
      <c r="H37" s="14">
        <f>H36*H32</f>
        <v>5.215406130034844</v>
      </c>
      <c r="I37" s="14">
        <f t="shared" si="473"/>
        <v>5.0732945529321878</v>
      </c>
      <c r="J37" s="14">
        <f t="shared" si="473"/>
        <v>4.9795260900524694</v>
      </c>
      <c r="K37" s="14">
        <f>K36*K32</f>
        <v>3.8489161099999998</v>
      </c>
      <c r="L37" s="14">
        <f t="shared" ref="L37" si="474">L36*L32</f>
        <v>3.7937992849999991</v>
      </c>
      <c r="M37" s="14">
        <f t="shared" ref="M37:P37" si="475">M36*M32</f>
        <v>4.0249767544444444</v>
      </c>
      <c r="N37" s="14">
        <f>N36*N32</f>
        <v>4.6252167077999928</v>
      </c>
      <c r="O37" s="14">
        <f t="shared" si="475"/>
        <v>4.4568421060000007</v>
      </c>
      <c r="P37" s="14">
        <f t="shared" si="475"/>
        <v>4.2006757325925914</v>
      </c>
      <c r="Q37" s="14">
        <f>Q36*Q32</f>
        <v>4.8866224699999998</v>
      </c>
      <c r="R37" s="14">
        <f t="shared" ref="R37:S37" si="476">R36*R32</f>
        <v>4.2249856733333333</v>
      </c>
      <c r="S37" s="14">
        <f t="shared" si="476"/>
        <v>4.3870979300000004</v>
      </c>
      <c r="T37" s="14">
        <f>T36*T32</f>
        <v>4.42320666</v>
      </c>
      <c r="U37" s="14">
        <f t="shared" ref="U37:V37" si="477">U36*U32</f>
        <v>4.3549128399999999</v>
      </c>
      <c r="V37" s="14">
        <f t="shared" si="477"/>
        <v>4.2032382000000004</v>
      </c>
      <c r="W37" s="14">
        <f>W36*W32</f>
        <v>4.5066880600000001</v>
      </c>
      <c r="X37" s="14">
        <f t="shared" ref="X37:Y37" si="478">X36*X32</f>
        <v>4.5066880600000001</v>
      </c>
      <c r="Y37" s="14">
        <f t="shared" si="478"/>
        <v>4.5066880600000001</v>
      </c>
      <c r="Z37" s="14">
        <f>Z36*Z32</f>
        <v>4.506688060000001</v>
      </c>
      <c r="AA37" s="14">
        <f t="shared" ref="AA37:AB37" si="479">AA36*AA32</f>
        <v>4.5066880599999992</v>
      </c>
      <c r="AB37" s="14">
        <f t="shared" si="479"/>
        <v>4.5066880600000001</v>
      </c>
      <c r="AC37" s="14">
        <f>AC36*AC32</f>
        <v>4.5835275554954942</v>
      </c>
      <c r="AD37" s="14">
        <f t="shared" ref="AD37:AE37" si="480">AD36*AD32</f>
        <v>4.5764037760530192</v>
      </c>
      <c r="AE37" s="14">
        <f t="shared" si="480"/>
        <v>4.5569493228571423</v>
      </c>
      <c r="AF37" s="14">
        <f>AF36*AF32</f>
        <v>4.6211264803629861</v>
      </c>
      <c r="AG37" s="14">
        <f t="shared" ref="AG37:AH37" si="481">AG36*AG32</f>
        <v>4.6287985098280098</v>
      </c>
      <c r="AH37" s="14">
        <f t="shared" si="481"/>
        <v>4.7000215643689813</v>
      </c>
      <c r="AI37" s="14">
        <f>AI36*AI32</f>
        <v>4.0189799224110407</v>
      </c>
      <c r="AJ37" s="14">
        <f t="shared" ref="AJ37:AK37" si="482">AJ36*AJ32</f>
        <v>4.0400559539556822</v>
      </c>
      <c r="AK37" s="14">
        <f t="shared" si="482"/>
        <v>4.0368721104945875</v>
      </c>
      <c r="AL37" s="14">
        <f>AL36*AL32</f>
        <v>4.2978136015480155</v>
      </c>
      <c r="AM37" s="14">
        <f t="shared" ref="AM37:AN37" si="483">AM36*AM32</f>
        <v>4.2537399590472829</v>
      </c>
      <c r="AN37" s="14">
        <f t="shared" si="483"/>
        <v>4.1682866397220364</v>
      </c>
      <c r="AO37" s="14">
        <f>AO36*AO32</f>
        <v>4.2363907891783752</v>
      </c>
      <c r="AP37" s="14">
        <f t="shared" ref="AP37:AQ37" si="484">AP36*AP32</f>
        <v>4.0222873073673364</v>
      </c>
      <c r="AQ37" s="14">
        <f t="shared" si="484"/>
        <v>4.0169175488839874</v>
      </c>
      <c r="AR37" s="14">
        <f>AR36*AR32</f>
        <v>4.9812483054215209</v>
      </c>
      <c r="AS37" s="14">
        <f t="shared" ref="AS37" si="485">AS36*AS32</f>
        <v>4.7461943800995332</v>
      </c>
      <c r="AT37" s="14">
        <f>AT36*AT32</f>
        <v>4.1905500550850938</v>
      </c>
      <c r="AU37" s="14">
        <f>AU36*AU32</f>
        <v>4.1986217730435484</v>
      </c>
      <c r="AV37" s="14">
        <f t="shared" ref="AV37" si="486">AV36*AV32</f>
        <v>4.2512776361907321</v>
      </c>
      <c r="AW37" s="14">
        <f>AW36*AW32</f>
        <v>4.2446466462065908</v>
      </c>
      <c r="AX37" s="14">
        <f>AX36*AX32</f>
        <v>3.8806633586437873</v>
      </c>
      <c r="AY37" s="14">
        <f t="shared" ref="AY37" si="487">AY36*AY32</f>
        <v>3.9135744448248877</v>
      </c>
      <c r="AZ37" s="14">
        <f>AZ36*AZ32</f>
        <v>3.9759532873647605</v>
      </c>
      <c r="BA37" s="14">
        <f t="shared" ref="BA37:BC37" si="488">BA36*BA32</f>
        <v>4.2179281779842555</v>
      </c>
      <c r="BB37" s="14">
        <f t="shared" si="488"/>
        <v>4.0352021390732418</v>
      </c>
      <c r="BC37" s="14">
        <f t="shared" si="488"/>
        <v>4.0946064137111344</v>
      </c>
      <c r="BD37" s="14">
        <f t="shared" ref="BD37:BF37" si="489">BD36*BD32</f>
        <v>3.7649442060101164</v>
      </c>
      <c r="BE37" s="14">
        <f t="shared" si="489"/>
        <v>3.7345474000000003</v>
      </c>
      <c r="BF37" s="14">
        <f t="shared" si="489"/>
        <v>3.7011312038520034</v>
      </c>
      <c r="BG37" s="14">
        <f t="shared" ref="BG37:BI37" si="490">BG36*BG32</f>
        <v>3.7268278744825438</v>
      </c>
      <c r="BH37" s="14">
        <f>BH36*BH32</f>
        <v>3.5574879220851074</v>
      </c>
      <c r="BI37" s="14">
        <f t="shared" si="490"/>
        <v>3.5804003441757497</v>
      </c>
      <c r="BJ37" s="14">
        <f t="shared" ref="BJ37" si="491">BJ36*BJ32</f>
        <v>3.7442296850603536</v>
      </c>
      <c r="BK37" s="14">
        <f>BK36*BK32</f>
        <v>3.8428758163775059</v>
      </c>
      <c r="BL37" s="14">
        <f t="shared" ref="BL37:BM37" si="492">BL36*BL32</f>
        <v>4.0438387500380442</v>
      </c>
      <c r="BM37" s="14">
        <f t="shared" si="492"/>
        <v>3.8507481855520429</v>
      </c>
      <c r="BN37" s="14">
        <f>BN36*BN32</f>
        <v>3.469977119740169</v>
      </c>
      <c r="BO37" s="14">
        <f t="shared" ref="BO37:BP37" si="493">BO36*BO32</f>
        <v>3.6980895424271836</v>
      </c>
      <c r="BP37" s="14">
        <f t="shared" si="493"/>
        <v>3.8557328341617221</v>
      </c>
      <c r="BQ37" s="14">
        <f t="shared" ref="BQ37:BR37" si="494">BQ36*BQ32</f>
        <v>3.7089025452189186</v>
      </c>
      <c r="BR37" s="14">
        <f t="shared" si="494"/>
        <v>3.536310195109301</v>
      </c>
    </row>
  </sheetData>
  <mergeCells count="3">
    <mergeCell ref="A4:A5"/>
    <mergeCell ref="A16:A17"/>
    <mergeCell ref="A26:A27"/>
  </mergeCells>
  <pageMargins left="0.25" right="0.25" top="0.5" bottom="0.25" header="0.3" footer="0.3"/>
  <pageSetup scale="64" orientation="landscape" r:id="rId1"/>
  <headerFooter>
    <oddHeader>&amp;C&amp;F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Kasey</dc:creator>
  <cp:lastModifiedBy>Bass, Suzanne K:(Constellation)</cp:lastModifiedBy>
  <cp:lastPrinted>2016-05-19T18:17:05Z</cp:lastPrinted>
  <dcterms:created xsi:type="dcterms:W3CDTF">2014-08-29T13:36:51Z</dcterms:created>
  <dcterms:modified xsi:type="dcterms:W3CDTF">2020-11-17T14:34:10Z</dcterms:modified>
</cp:coreProperties>
</file>