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<sst xmlns="http://schemas.openxmlformats.org/spreadsheetml/2006/main" count="25" uniqueCount="16">
  <si>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</si>
  <si>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</si>
  <si>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</si>
  <si>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</si>
  <si>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</si>
  <si>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</si>
  <si>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</si>
  <si>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</si>
  <si>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</si>
  <si>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</si>
  <si>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>Name</t>
  </si>
  <si>
    <t>Amount of Series</t>
  </si>
  <si>
    <t>Interest Rate</t>
  </si>
  <si>
    <t>BOND SERIES</t>
  </si>
  <si>
    <t>Morgan County Water District</t>
  </si>
  <si>
    <t>91-11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</si>
</sst>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421875" style="0" customWidth="1"/>
    <col min="2" max="2" width="14.28125" style="1" customWidth="1"/>
    <col min="3" max="3" width="15.7109375" style="1" customWidth="1"/>
    <col min="4" max="4" width="14.8515625" style="0" customWidth="1"/>
    <col min="5" max="5" width="15.140625" style="1" customWidth="1"/>
    <col min="6" max="6" width="15.00390625" style="0" customWidth="1"/>
  </cols>
  <sheetData>
    <row r="1" spans="1:5" ht="18">
      <c r="A1" s="12" t="s">
        <v>10</v>
      </c>
      <c r="B1" s="17" t="s">
        <v>14</v>
      </c>
      <c r="C1" s="15"/>
      <c r="D1">
        <v>2001</v>
      </c>
      <c r="E1" s="15" t="s">
        <v>15</v>
      </c>
    </row>
    <row r="2" spans="1:5" ht="18">
      <c r="A2" s="12"/>
      <c r="C2" s="15" t="s">
        <v>11</v>
      </c>
      <c r="E2" s="15" t="s">
        <v>12</v>
      </c>
    </row>
    <row r="3" spans="1:5" ht="15.75">
      <c r="A3" s="11" t="s">
        <v>13</v>
      </c>
      <c r="B3" s="6"/>
      <c r="C3" s="14">
        <v>332000</v>
      </c>
      <c r="D3" s="7"/>
      <c r="E3" s="16">
        <v>0.0325</v>
      </c>
    </row>
    <row r="4" spans="1:5" ht="15">
      <c r="A4" s="5"/>
      <c r="B4" s="6"/>
      <c r="C4" s="6"/>
      <c r="D4" s="7"/>
      <c r="E4" s="6"/>
    </row>
    <row r="5" spans="1:6" s="2" customFormat="1" ht="12.75">
      <c r="A5" s="8" t="s">
        <v>0</v>
      </c>
      <c r="B5" s="9" t="s">
        <v>1</v>
      </c>
      <c r="C5" s="9" t="s">
        <v>2</v>
      </c>
      <c r="D5" s="8" t="s">
        <v>2</v>
      </c>
      <c r="E5" s="9" t="s">
        <v>3</v>
      </c>
      <c r="F5" s="8" t="s">
        <v>4</v>
      </c>
    </row>
    <row r="6" spans="1:6" ht="12.75">
      <c r="A6" s="4"/>
      <c r="B6" s="10"/>
      <c r="C6" s="9" t="s">
        <v>8</v>
      </c>
      <c r="D6" s="8" t="s">
        <v>5</v>
      </c>
      <c r="E6" s="9"/>
      <c r="F6" s="9">
        <f>C3</f>
        <v>332000</v>
      </c>
    </row>
    <row r="7" spans="1:6" ht="12.75">
      <c r="A7">
        <v>2003</v>
      </c>
      <c r="B7" s="1">
        <v>4500</v>
      </c>
      <c r="C7" s="1">
        <f>PRODUCT(F6*E3/2)</f>
        <v>5395</v>
      </c>
      <c r="D7" s="1">
        <f>PRODUCT(F7*E3/2)</f>
        <v>5321.875</v>
      </c>
      <c r="E7" s="1">
        <f aca="true" t="shared" si="0" ref="E7:E47">SUM(B7+C7+D7)</f>
        <v>15216.875</v>
      </c>
      <c r="F7" s="1">
        <f aca="true" t="shared" si="1" ref="F7:F47">SUM(F6-B7)</f>
        <v>327500</v>
      </c>
    </row>
    <row r="8" spans="1:6" ht="12.75">
      <c r="A8" s="3">
        <f aca="true" t="shared" si="2" ref="A8:A47">A7+1</f>
        <v>2004</v>
      </c>
      <c r="B8" s="1">
        <v>4500</v>
      </c>
      <c r="C8" s="1">
        <f>PRODUCT(F7*E3/2)</f>
        <v>5321.875</v>
      </c>
      <c r="D8" s="1">
        <f>PRODUCT(F8*E3/2)</f>
        <v>5248.75</v>
      </c>
      <c r="E8" s="1">
        <f t="shared" si="0"/>
        <v>15070.625</v>
      </c>
      <c r="F8" s="1">
        <f t="shared" si="1"/>
        <v>323000</v>
      </c>
    </row>
    <row r="9" spans="1:6" ht="12.75">
      <c r="A9" s="3">
        <f t="shared" si="2"/>
        <v>2005</v>
      </c>
      <c r="B9" s="1">
        <v>5000</v>
      </c>
      <c r="C9" s="1">
        <f>PRODUCT(F8*E3/2)</f>
        <v>5248.75</v>
      </c>
      <c r="D9" s="1">
        <f>PRODUCT(F9*E3/2)</f>
        <v>5167.5</v>
      </c>
      <c r="E9" s="1">
        <f t="shared" si="0"/>
        <v>15416.25</v>
      </c>
      <c r="F9" s="1">
        <f t="shared" si="1"/>
        <v>318000</v>
      </c>
    </row>
    <row r="10" spans="1:6" ht="12.75">
      <c r="A10" s="3">
        <f t="shared" si="2"/>
        <v>2006</v>
      </c>
      <c r="B10" s="1">
        <v>5000</v>
      </c>
      <c r="C10" s="1">
        <f>PRODUCT(F9*E3/2)</f>
        <v>5167.5</v>
      </c>
      <c r="D10" s="1">
        <f>PRODUCT(F10*E3/2)</f>
        <v>5086.25</v>
      </c>
      <c r="E10" s="1">
        <f t="shared" si="0"/>
        <v>15253.75</v>
      </c>
      <c r="F10" s="1">
        <f t="shared" si="1"/>
        <v>313000</v>
      </c>
    </row>
    <row r="11" spans="1:6" ht="12.75">
      <c r="A11" s="3">
        <f t="shared" si="2"/>
        <v>2007</v>
      </c>
      <c r="B11" s="1">
        <v>5000</v>
      </c>
      <c r="C11" s="1">
        <f>PRODUCT(F10*E3/2)</f>
        <v>5086.25</v>
      </c>
      <c r="D11" s="1">
        <f>PRODUCT(F11*E3/2)</f>
        <v>5005</v>
      </c>
      <c r="E11" s="1">
        <f t="shared" si="0"/>
        <v>15091.25</v>
      </c>
      <c r="F11" s="1">
        <f t="shared" si="1"/>
        <v>308000</v>
      </c>
    </row>
    <row r="12" spans="1:6" ht="12.75">
      <c r="A12" s="3">
        <f t="shared" si="2"/>
        <v>2008</v>
      </c>
      <c r="B12" s="1">
        <v>5500</v>
      </c>
      <c r="C12" s="1">
        <f>PRODUCT(F11*E3/2)</f>
        <v>5005</v>
      </c>
      <c r="D12" s="1">
        <f>PRODUCT(F12*E3/2)</f>
        <v>4915.625</v>
      </c>
      <c r="E12" s="1">
        <f t="shared" si="0"/>
        <v>15420.625</v>
      </c>
      <c r="F12" s="1">
        <f t="shared" si="1"/>
        <v>302500</v>
      </c>
    </row>
    <row r="13" spans="1:6" ht="12.75">
      <c r="A13" s="3">
        <f t="shared" si="2"/>
        <v>2009</v>
      </c>
      <c r="B13" s="1">
        <v>5500</v>
      </c>
      <c r="C13" s="1">
        <f>PRODUCT(F12*E3/2)</f>
        <v>4915.625</v>
      </c>
      <c r="D13" s="1">
        <f>PRODUCT(F13*E3/2)</f>
        <v>4826.25</v>
      </c>
      <c r="E13" s="1">
        <f t="shared" si="0"/>
        <v>15241.875</v>
      </c>
      <c r="F13" s="1">
        <f t="shared" si="1"/>
        <v>297000</v>
      </c>
    </row>
    <row r="14" spans="1:6" ht="12.75">
      <c r="A14" s="3">
        <f t="shared" si="2"/>
        <v>2010</v>
      </c>
      <c r="B14" s="1">
        <v>5500</v>
      </c>
      <c r="C14" s="1">
        <f>PRODUCT(F13*E3/2)</f>
        <v>4826.25</v>
      </c>
      <c r="D14" s="1">
        <f>PRODUCT(F14*E3/2)</f>
        <v>4736.875</v>
      </c>
      <c r="E14" s="1">
        <f t="shared" si="0"/>
        <v>15063.125</v>
      </c>
      <c r="F14" s="1">
        <f t="shared" si="1"/>
        <v>291500</v>
      </c>
    </row>
    <row r="15" spans="1:6" ht="12.75">
      <c r="A15" s="3">
        <f t="shared" si="2"/>
        <v>2011</v>
      </c>
      <c r="B15" s="1">
        <v>6000</v>
      </c>
      <c r="C15" s="1">
        <f>PRODUCT(F14*E3/2)</f>
        <v>4736.875</v>
      </c>
      <c r="D15" s="1">
        <f>PRODUCT(F15*E3/2)</f>
        <v>4639.375</v>
      </c>
      <c r="E15" s="1">
        <f t="shared" si="0"/>
        <v>15376.25</v>
      </c>
      <c r="F15" s="1">
        <f t="shared" si="1"/>
        <v>285500</v>
      </c>
    </row>
    <row r="16" spans="1:6" ht="12.75">
      <c r="A16" s="3">
        <f t="shared" si="2"/>
        <v>2012</v>
      </c>
      <c r="B16" s="1">
        <v>6000</v>
      </c>
      <c r="C16" s="1">
        <f>PRODUCT(F15*E3/2)</f>
        <v>4639.375</v>
      </c>
      <c r="D16" s="1">
        <f>PRODUCT(F16*E3/2)</f>
        <v>4541.875</v>
      </c>
      <c r="E16" s="1">
        <f t="shared" si="0"/>
        <v>15181.25</v>
      </c>
      <c r="F16" s="1">
        <f t="shared" si="1"/>
        <v>279500</v>
      </c>
    </row>
    <row r="17" spans="1:6" ht="12.75">
      <c r="A17" s="3">
        <f t="shared" si="2"/>
        <v>2013</v>
      </c>
      <c r="B17" s="1">
        <v>6500</v>
      </c>
      <c r="C17" s="1">
        <f>PRODUCT(F16*E3/2)</f>
        <v>4541.875</v>
      </c>
      <c r="D17" s="1">
        <f>PRODUCT(F17*E3/2)</f>
        <v>4436.25</v>
      </c>
      <c r="E17" s="1">
        <f t="shared" si="0"/>
        <v>15478.125</v>
      </c>
      <c r="F17" s="1">
        <f t="shared" si="1"/>
        <v>273000</v>
      </c>
    </row>
    <row r="18" spans="1:6" ht="12.75">
      <c r="A18" s="3">
        <f t="shared" si="2"/>
        <v>2014</v>
      </c>
      <c r="B18" s="1">
        <v>6500</v>
      </c>
      <c r="C18" s="1">
        <f>PRODUCT(F17*E3/2)</f>
        <v>4436.25</v>
      </c>
      <c r="D18" s="1">
        <f>PRODUCT(F18*E3/2)</f>
        <v>4330.625</v>
      </c>
      <c r="E18" s="1">
        <f t="shared" si="0"/>
        <v>15266.875</v>
      </c>
      <c r="F18" s="1">
        <f t="shared" si="1"/>
        <v>266500</v>
      </c>
    </row>
    <row r="19" spans="1:6" ht="12.75">
      <c r="A19" s="3">
        <f t="shared" si="2"/>
        <v>2015</v>
      </c>
      <c r="B19" s="1">
        <v>6500</v>
      </c>
      <c r="C19" s="1">
        <f>PRODUCT(F18*E3/2)</f>
        <v>4330.625</v>
      </c>
      <c r="D19" s="1">
        <f>PRODUCT(F19*E3/2)</f>
        <v>4225</v>
      </c>
      <c r="E19" s="1">
        <f t="shared" si="0"/>
        <v>15055.625</v>
      </c>
      <c r="F19" s="1">
        <f t="shared" si="1"/>
        <v>260000</v>
      </c>
    </row>
    <row r="20" spans="1:6" ht="12.75">
      <c r="A20" s="3">
        <f t="shared" si="2"/>
        <v>2016</v>
      </c>
      <c r="B20" s="1">
        <v>7000</v>
      </c>
      <c r="C20" s="1">
        <f>PRODUCT(F19*E3/2)</f>
        <v>4225</v>
      </c>
      <c r="D20" s="1">
        <f>PRODUCT(F20*E3/2)</f>
        <v>4111.25</v>
      </c>
      <c r="E20" s="1">
        <f t="shared" si="0"/>
        <v>15336.25</v>
      </c>
      <c r="F20" s="1">
        <f t="shared" si="1"/>
        <v>253000</v>
      </c>
    </row>
    <row r="21" spans="1:6" ht="12.75">
      <c r="A21" s="3">
        <f t="shared" si="2"/>
        <v>2017</v>
      </c>
      <c r="B21" s="1">
        <v>7000</v>
      </c>
      <c r="C21" s="1">
        <f>PRODUCT(F20*E3/2)</f>
        <v>4111.25</v>
      </c>
      <c r="D21" s="1">
        <f>PRODUCT(F21*E3/2)</f>
        <v>3997.5</v>
      </c>
      <c r="E21" s="1">
        <f t="shared" si="0"/>
        <v>15108.75</v>
      </c>
      <c r="F21" s="1">
        <f t="shared" si="1"/>
        <v>246000</v>
      </c>
    </row>
    <row r="22" spans="1:6" ht="12.75">
      <c r="A22" s="3">
        <f t="shared" si="2"/>
        <v>2018</v>
      </c>
      <c r="B22" s="1">
        <v>7500</v>
      </c>
      <c r="C22" s="1">
        <f>PRODUCT(F21*E3/2)</f>
        <v>3997.5</v>
      </c>
      <c r="D22" s="1">
        <f>PRODUCT(F22*E3/2)</f>
        <v>3875.625</v>
      </c>
      <c r="E22" s="1">
        <f t="shared" si="0"/>
        <v>15373.125</v>
      </c>
      <c r="F22" s="1">
        <f t="shared" si="1"/>
        <v>238500</v>
      </c>
    </row>
    <row r="23" spans="1:6" ht="12.75">
      <c r="A23" s="3">
        <f t="shared" si="2"/>
        <v>2019</v>
      </c>
      <c r="B23" s="1">
        <v>7500</v>
      </c>
      <c r="C23" s="1">
        <f>PRODUCT(F22*E3/2)</f>
        <v>3875.625</v>
      </c>
      <c r="D23" s="1">
        <f>PRODUCT(F23*E3/2)</f>
        <v>3753.75</v>
      </c>
      <c r="E23" s="1">
        <f t="shared" si="0"/>
        <v>15129.375</v>
      </c>
      <c r="F23" s="1">
        <f t="shared" si="1"/>
        <v>231000</v>
      </c>
    </row>
    <row r="24" spans="1:6" ht="12.75">
      <c r="A24" s="3">
        <f t="shared" si="2"/>
        <v>2020</v>
      </c>
      <c r="B24" s="1">
        <v>8000</v>
      </c>
      <c r="C24" s="1">
        <f>PRODUCT(F23*E3/2)</f>
        <v>3753.75</v>
      </c>
      <c r="D24" s="1">
        <f>PRODUCT(F24*E3/2)</f>
        <v>3623.75</v>
      </c>
      <c r="E24" s="1">
        <f t="shared" si="0"/>
        <v>15377.5</v>
      </c>
      <c r="F24" s="1">
        <f t="shared" si="1"/>
        <v>223000</v>
      </c>
    </row>
    <row r="25" spans="1:6" ht="12.75">
      <c r="A25" s="3">
        <f t="shared" si="2"/>
        <v>2021</v>
      </c>
      <c r="B25" s="1">
        <v>8000</v>
      </c>
      <c r="C25" s="1">
        <f>PRODUCT(F24*E3/2)</f>
        <v>3623.75</v>
      </c>
      <c r="D25" s="1">
        <f>PRODUCT(F25*E3/2)</f>
        <v>3493.75</v>
      </c>
      <c r="E25" s="1">
        <f t="shared" si="0"/>
        <v>15117.5</v>
      </c>
      <c r="F25" s="1">
        <f t="shared" si="1"/>
        <v>215000</v>
      </c>
    </row>
    <row r="26" spans="1:6" ht="12.75">
      <c r="A26" s="3">
        <f t="shared" si="2"/>
        <v>2022</v>
      </c>
      <c r="B26" s="1">
        <v>8500</v>
      </c>
      <c r="C26" s="1">
        <f>PRODUCT(F25*E3/2)</f>
        <v>3493.75</v>
      </c>
      <c r="D26" s="1">
        <f>PRODUCT(F26*E3/2)</f>
        <v>3355.625</v>
      </c>
      <c r="E26" s="1">
        <f t="shared" si="0"/>
        <v>15349.375</v>
      </c>
      <c r="F26" s="1">
        <f t="shared" si="1"/>
        <v>206500</v>
      </c>
    </row>
    <row r="27" spans="1:6" ht="12.75">
      <c r="A27" s="3">
        <f t="shared" si="2"/>
        <v>2023</v>
      </c>
      <c r="B27" s="1">
        <v>8500</v>
      </c>
      <c r="C27" s="1">
        <f>PRODUCT(F26*E3/2)</f>
        <v>3355.625</v>
      </c>
      <c r="D27" s="1">
        <f>PRODUCT(F27*E3/2)</f>
        <v>3217.5</v>
      </c>
      <c r="E27" s="1">
        <f t="shared" si="0"/>
        <v>15073.125</v>
      </c>
      <c r="F27" s="1">
        <f t="shared" si="1"/>
        <v>198000</v>
      </c>
    </row>
    <row r="28" spans="1:6" ht="12.75">
      <c r="A28" s="3">
        <f t="shared" si="2"/>
        <v>2024</v>
      </c>
      <c r="B28" s="1">
        <v>9000</v>
      </c>
      <c r="C28" s="1">
        <f>PRODUCT(F27*E3/2)</f>
        <v>3217.5</v>
      </c>
      <c r="D28" s="1">
        <f>PRODUCT(F28*E3/2)</f>
        <v>3071.25</v>
      </c>
      <c r="E28" s="1">
        <f t="shared" si="0"/>
        <v>15288.75</v>
      </c>
      <c r="F28" s="1">
        <f t="shared" si="1"/>
        <v>189000</v>
      </c>
    </row>
    <row r="29" spans="1:6" ht="12.75">
      <c r="A29" s="3">
        <f t="shared" si="2"/>
        <v>2025</v>
      </c>
      <c r="B29" s="1">
        <v>9000</v>
      </c>
      <c r="C29" s="1">
        <f>PRODUCT(F28*E3/2)</f>
        <v>3071.25</v>
      </c>
      <c r="D29" s="1">
        <f>PRODUCT(F29*E3/2)</f>
        <v>2925</v>
      </c>
      <c r="E29" s="1">
        <f t="shared" si="0"/>
        <v>14996.25</v>
      </c>
      <c r="F29" s="1">
        <f t="shared" si="1"/>
        <v>180000</v>
      </c>
    </row>
    <row r="30" spans="1:6" ht="12.75">
      <c r="A30" s="3">
        <f t="shared" si="2"/>
        <v>2026</v>
      </c>
      <c r="B30" s="1">
        <v>9500</v>
      </c>
      <c r="C30" s="1">
        <f>PRODUCT(F29*E3/2)</f>
        <v>2925</v>
      </c>
      <c r="D30" s="1">
        <f>PRODUCT(F30*E3/2)</f>
        <v>2770.625</v>
      </c>
      <c r="E30" s="1">
        <f t="shared" si="0"/>
        <v>15195.625</v>
      </c>
      <c r="F30" s="1">
        <f t="shared" si="1"/>
        <v>170500</v>
      </c>
    </row>
    <row r="31" spans="1:6" ht="12.75">
      <c r="A31" s="3">
        <f t="shared" si="2"/>
        <v>2027</v>
      </c>
      <c r="B31" s="1">
        <v>10000</v>
      </c>
      <c r="C31" s="1">
        <f>PRODUCT(F30*E3/2)</f>
        <v>2770.625</v>
      </c>
      <c r="D31" s="1">
        <f>PRODUCT(F31*E3/2)</f>
        <v>2608.125</v>
      </c>
      <c r="E31" s="1">
        <f t="shared" si="0"/>
        <v>15378.75</v>
      </c>
      <c r="F31" s="1">
        <f t="shared" si="1"/>
        <v>160500</v>
      </c>
    </row>
    <row r="32" spans="1:6" ht="12.75">
      <c r="A32" s="3">
        <f t="shared" si="2"/>
        <v>2028</v>
      </c>
      <c r="B32" s="1">
        <v>10000</v>
      </c>
      <c r="C32" s="1">
        <f>PRODUCT(F31*E3/2)</f>
        <v>2608.125</v>
      </c>
      <c r="D32" s="1">
        <f>PRODUCT(F32*E3/2)</f>
        <v>2445.625</v>
      </c>
      <c r="E32" s="1">
        <f t="shared" si="0"/>
        <v>15053.75</v>
      </c>
      <c r="F32" s="1">
        <f t="shared" si="1"/>
        <v>150500</v>
      </c>
    </row>
    <row r="33" spans="1:6" ht="12.75">
      <c r="A33" s="3">
        <f t="shared" si="2"/>
        <v>2029</v>
      </c>
      <c r="B33" s="1">
        <v>10500</v>
      </c>
      <c r="C33" s="1">
        <f>PRODUCT(F32*E3/2)</f>
        <v>2445.625</v>
      </c>
      <c r="D33" s="1">
        <f>PRODUCT(F33*E3/2)</f>
        <v>2275</v>
      </c>
      <c r="E33" s="1">
        <f t="shared" si="0"/>
        <v>15220.625</v>
      </c>
      <c r="F33" s="1">
        <f t="shared" si="1"/>
        <v>140000</v>
      </c>
    </row>
    <row r="34" spans="1:6" ht="12.75">
      <c r="A34" s="3">
        <f t="shared" si="2"/>
        <v>2030</v>
      </c>
      <c r="B34" s="1">
        <v>11000</v>
      </c>
      <c r="C34" s="1">
        <f>PRODUCT(F33*E3/2)</f>
        <v>2275</v>
      </c>
      <c r="D34" s="1">
        <f>PRODUCT(F34*E3/2)</f>
        <v>2096.25</v>
      </c>
      <c r="E34" s="1">
        <f t="shared" si="0"/>
        <v>15371.25</v>
      </c>
      <c r="F34" s="1">
        <f t="shared" si="1"/>
        <v>129000</v>
      </c>
    </row>
    <row r="35" spans="1:6" ht="12.75">
      <c r="A35" s="3">
        <f t="shared" si="2"/>
        <v>2031</v>
      </c>
      <c r="B35" s="1">
        <v>11000</v>
      </c>
      <c r="C35" s="1">
        <f>PRODUCT(F34*E3/2)</f>
        <v>2096.25</v>
      </c>
      <c r="D35" s="1">
        <f>PRODUCT(F35*E3/2)</f>
        <v>1917.5</v>
      </c>
      <c r="E35" s="1">
        <f t="shared" si="0"/>
        <v>15013.75</v>
      </c>
      <c r="F35" s="1">
        <f t="shared" si="1"/>
        <v>118000</v>
      </c>
    </row>
    <row r="36" spans="1:6" ht="12.75">
      <c r="A36" s="3">
        <f t="shared" si="2"/>
        <v>2032</v>
      </c>
      <c r="B36" s="1">
        <v>11500</v>
      </c>
      <c r="C36" s="1">
        <f>PRODUCT(F35*E3/2)</f>
        <v>1917.5</v>
      </c>
      <c r="D36" s="1">
        <f>PRODUCT(F36*E3/2)</f>
        <v>1730.625</v>
      </c>
      <c r="E36" s="1">
        <f t="shared" si="0"/>
        <v>15148.125</v>
      </c>
      <c r="F36" s="1">
        <f t="shared" si="1"/>
        <v>106500</v>
      </c>
    </row>
    <row r="37" spans="1:6" ht="12.75">
      <c r="A37" s="3">
        <f t="shared" si="2"/>
        <v>2033</v>
      </c>
      <c r="B37" s="1">
        <v>12000</v>
      </c>
      <c r="C37" s="1">
        <f>PRODUCT(F36*E3/2)</f>
        <v>1730.625</v>
      </c>
      <c r="D37" s="1">
        <f>PRODUCT(F37*E3/2)</f>
        <v>1535.625</v>
      </c>
      <c r="E37" s="1">
        <f t="shared" si="0"/>
        <v>15266.25</v>
      </c>
      <c r="F37" s="1">
        <f t="shared" si="1"/>
        <v>94500</v>
      </c>
    </row>
    <row r="38" spans="1:6" ht="12.75">
      <c r="A38" s="3">
        <f t="shared" si="2"/>
        <v>2034</v>
      </c>
      <c r="B38" s="1">
        <v>12000</v>
      </c>
      <c r="C38" s="1">
        <f>PRODUCT(F37*E3/2)</f>
        <v>1535.625</v>
      </c>
      <c r="D38" s="1">
        <f>PRODUCT(F38*E3/2)</f>
        <v>1340.625</v>
      </c>
      <c r="E38" s="1">
        <f t="shared" si="0"/>
        <v>14876.25</v>
      </c>
      <c r="F38" s="1">
        <f t="shared" si="1"/>
        <v>82500</v>
      </c>
    </row>
    <row r="39" spans="1:6" ht="12.75">
      <c r="A39" s="3">
        <f t="shared" si="2"/>
        <v>2035</v>
      </c>
      <c r="B39" s="1">
        <v>13000</v>
      </c>
      <c r="C39" s="1">
        <f>PRODUCT(F38*E3/2)</f>
        <v>1340.625</v>
      </c>
      <c r="D39" s="1">
        <f>PRODUCT(F39*E3/2)</f>
        <v>1129.375</v>
      </c>
      <c r="E39" s="1">
        <f t="shared" si="0"/>
        <v>15470</v>
      </c>
      <c r="F39" s="1">
        <f t="shared" si="1"/>
        <v>69500</v>
      </c>
    </row>
    <row r="40" spans="1:6" ht="12.75">
      <c r="A40" s="3">
        <f t="shared" si="2"/>
        <v>2036</v>
      </c>
      <c r="B40" s="1">
        <v>13000</v>
      </c>
      <c r="C40" s="1">
        <f>PRODUCT(F39*E3/2)</f>
        <v>1129.375</v>
      </c>
      <c r="D40" s="1">
        <f>PRODUCT(F40*E3/2)</f>
        <v>918.125</v>
      </c>
      <c r="E40" s="1">
        <f t="shared" si="0"/>
        <v>15047.5</v>
      </c>
      <c r="F40" s="1">
        <f t="shared" si="1"/>
        <v>56500</v>
      </c>
    </row>
    <row r="41" spans="1:6" ht="12.75">
      <c r="A41" s="3">
        <f t="shared" si="2"/>
        <v>2037</v>
      </c>
      <c r="B41" s="1">
        <v>13500</v>
      </c>
      <c r="C41" s="1">
        <f>PRODUCT(F40*E3/2)</f>
        <v>918.125</v>
      </c>
      <c r="D41" s="1">
        <f>PRODUCT(F41*E3/2)</f>
        <v>698.75</v>
      </c>
      <c r="E41" s="1">
        <f t="shared" si="0"/>
        <v>15116.875</v>
      </c>
      <c r="F41" s="1">
        <f t="shared" si="1"/>
        <v>43000</v>
      </c>
    </row>
    <row r="42" spans="1:6" ht="12.75">
      <c r="A42" s="3">
        <f t="shared" si="2"/>
        <v>2038</v>
      </c>
      <c r="B42" s="1">
        <v>14000</v>
      </c>
      <c r="C42" s="1">
        <f>PRODUCT(F41*E3/2)</f>
        <v>698.75</v>
      </c>
      <c r="D42" s="1">
        <f>PRODUCT(F42*E3/2)</f>
        <v>471.25</v>
      </c>
      <c r="E42" s="1">
        <f>SUM(B42+C42+D42)</f>
        <v>15170</v>
      </c>
      <c r="F42" s="1">
        <f>SUM(F41-B42)</f>
        <v>29000</v>
      </c>
    </row>
    <row r="43" spans="1:6" ht="12.75">
      <c r="A43" s="3">
        <f t="shared" si="2"/>
        <v>2039</v>
      </c>
      <c r="B43" s="1">
        <v>14500</v>
      </c>
      <c r="C43" s="1">
        <f>PRODUCT(F42*E3/2)</f>
        <v>471.25</v>
      </c>
      <c r="D43" s="1">
        <f>PRODUCT(F43*E3/2)</f>
        <v>235.625</v>
      </c>
      <c r="E43" s="1">
        <f>SUM(B43+C43+D43)</f>
        <v>15206.875</v>
      </c>
      <c r="F43" s="1">
        <f>SUM(F42-B43)</f>
        <v>14500</v>
      </c>
    </row>
    <row r="44" spans="1:6" ht="12.75">
      <c r="A44" s="3">
        <f t="shared" si="2"/>
        <v>2040</v>
      </c>
      <c r="B44" s="1">
        <v>14500</v>
      </c>
      <c r="C44" s="1">
        <f>PRODUCT(F43*E3/2)</f>
        <v>235.625</v>
      </c>
      <c r="D44" s="1">
        <f>PRODUCT(F44*E3/2)</f>
        <v>0</v>
      </c>
      <c r="E44" s="1">
        <f>SUM(B44+C44+D44)</f>
        <v>14735.625</v>
      </c>
      <c r="F44" s="1">
        <f>SUM(F43-B44)</f>
        <v>0</v>
      </c>
    </row>
    <row r="45" spans="1:6" ht="12.75">
      <c r="A45" s="3">
        <f t="shared" si="2"/>
        <v>2041</v>
      </c>
      <c r="B45" s="1">
        <v>0</v>
      </c>
      <c r="C45" s="1">
        <f>PRODUCT(F44*E3/2)</f>
        <v>0</v>
      </c>
      <c r="D45" s="1">
        <f>PRODUCT(F45*E3/2)</f>
        <v>0</v>
      </c>
      <c r="E45" s="1">
        <f t="shared" si="0"/>
        <v>0</v>
      </c>
      <c r="F45" s="1">
        <f>SUM(F44-B45)</f>
        <v>0</v>
      </c>
    </row>
    <row r="46" spans="1:6" ht="12.75">
      <c r="A46" s="3">
        <f t="shared" si="2"/>
        <v>2042</v>
      </c>
      <c r="B46" s="1">
        <v>0</v>
      </c>
      <c r="C46" s="1">
        <f>PRODUCT(F45*E3/2)</f>
        <v>0</v>
      </c>
      <c r="D46" s="1">
        <f>PRODUCT(F46*E3/2)</f>
        <v>0</v>
      </c>
      <c r="E46" s="1">
        <f t="shared" si="0"/>
        <v>0</v>
      </c>
      <c r="F46" s="1">
        <f t="shared" si="1"/>
        <v>0</v>
      </c>
    </row>
    <row r="47" spans="1:6" ht="12.75">
      <c r="A47" s="3">
        <f t="shared" si="2"/>
        <v>2043</v>
      </c>
      <c r="B47" s="1">
        <v>0</v>
      </c>
      <c r="C47" s="1">
        <f>PRODUCT(F46*E3/2)</f>
        <v>0</v>
      </c>
      <c r="D47" s="1">
        <f>PRODUCT(F47*E3/2)</f>
        <v>0</v>
      </c>
      <c r="E47" s="1">
        <f t="shared" si="0"/>
        <v>0</v>
      </c>
      <c r="F47" s="1">
        <f t="shared" si="1"/>
        <v>0</v>
      </c>
    </row>
    <row r="49" spans="2:5" ht="12.75">
      <c r="B49" s="1">
        <f>SUM(B7:B47)</f>
        <v>332000</v>
      </c>
      <c r="C49" s="1">
        <f>SUM(C7:C47)</f>
        <v>125474.375</v>
      </c>
      <c r="D49" s="1">
        <f>SUM(D7:D47)</f>
        <v>120079.375</v>
      </c>
      <c r="E49" s="1">
        <f>SUM(E7:E47)</f>
        <v>577553.75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28125" style="1" customWidth="1"/>
    <col min="3" max="3" width="15.421875" style="1" customWidth="1"/>
    <col min="4" max="4" width="15.57421875" style="0" customWidth="1"/>
    <col min="5" max="5" width="15.7109375" style="1" customWidth="1"/>
    <col min="6" max="6" width="15.00390625" style="0" customWidth="1"/>
  </cols>
  <sheetData>
    <row r="1" ht="18">
      <c r="A1" s="12" t="s">
        <v>6</v>
      </c>
    </row>
    <row r="2" spans="1:5" ht="15.75">
      <c r="A2" s="11" t="s">
        <v>9</v>
      </c>
      <c r="E2" s="13" t="s">
        <v>7</v>
      </c>
    </row>
    <row r="3" spans="1:5" ht="15.7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.75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.75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.75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.75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.75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.75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.75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.75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.75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.75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.75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.75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.75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.75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.75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.75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.75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.75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.75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.75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.75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.75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.75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.75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.75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.75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.75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.75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.75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.75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.75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.75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.75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.75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.75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.75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.75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.75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.75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douglas.hoff</cp:lastModifiedBy>
  <cp:lastPrinted>2010-12-21T16:05:00Z</cp:lastPrinted>
  <dcterms:created xsi:type="dcterms:W3CDTF">2000-04-03T16:05:26Z</dcterms:created>
  <dcterms:modified xsi:type="dcterms:W3CDTF">2010-12-21T17:57:07Z</dcterms:modified>
  <cp:category/>
  <cp:version/>
  <cp:contentType/>
  <cp:contentStatus/>
</cp:coreProperties>
</file>