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<sst xmlns="http://schemas.openxmlformats.org/spreadsheetml/2006/main" count="25" uniqueCount="16">
  <si>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YEAR</t>
  </si>
  <si>
    <t>PRINCIPAL</t>
  </si>
  <si>
    <t>INTEREST</t>
  </si>
  <si>
    <t>TOTAL</t>
  </si>
  <si>
    <t>BALANCE</t>
  </si>
  <si>
    <t>JULY</t>
  </si>
  <si>
    <t>BATH COUNTY WATER DISTRICT</t>
  </si>
  <si>
    <t>RATE 4.125%</t>
  </si>
  <si>
    <t>JANUARY</t>
  </si>
  <si>
    <t>BOND SERIES 2006    $1,039,000.00</t>
  </si>
  <si>
    <t>Name</t>
  </si>
  <si>
    <t>Amount of Series</t>
  </si>
  <si>
    <t>Interest Rate</t>
  </si>
  <si>
    <t>BOND SERIES</t>
  </si>
  <si>
    <t>Morgan County Water District</t>
  </si>
  <si>
    <t>91-01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</si>
</sst>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8.421875" style="0" customWidth="1"/>
    <col min="2" max="2" width="14.28125" style="1" customWidth="1"/>
    <col min="3" max="3" width="15.7109375" style="1" customWidth="1"/>
    <col min="4" max="4" width="14.8515625" style="0" customWidth="1"/>
    <col min="5" max="5" width="15.140625" style="1" customWidth="1"/>
    <col min="6" max="6" width="15.00390625" style="0" customWidth="1"/>
  </cols>
  <sheetData>
    <row r="1" spans="1:5" ht="18">
      <c r="A1" s="12" t="s">
        <v>10</v>
      </c>
      <c r="B1" s="1" t="s">
        <v>14</v>
      </c>
      <c r="C1" s="15"/>
      <c r="D1">
        <v>2009</v>
      </c>
      <c r="E1" s="15" t="s">
        <v>15</v>
      </c>
    </row>
    <row r="2" spans="1:5" ht="18">
      <c r="A2" s="12"/>
      <c r="C2" s="15" t="s">
        <v>11</v>
      </c>
      <c r="E2" s="15" t="s">
        <v>12</v>
      </c>
    </row>
    <row r="3" spans="1:5" ht="15.75">
      <c r="A3" s="11" t="s">
        <v>13</v>
      </c>
      <c r="B3" s="6"/>
      <c r="C3" s="14">
        <v>1446000</v>
      </c>
      <c r="D3" s="7"/>
      <c r="E3" s="16">
        <v>0.04125</v>
      </c>
    </row>
    <row r="4" spans="1:5" ht="15">
      <c r="A4" s="5"/>
      <c r="B4" s="6"/>
      <c r="C4" s="6"/>
      <c r="D4" s="7"/>
      <c r="E4" s="6"/>
    </row>
    <row r="5" spans="1:6" s="2" customFormat="1" ht="12.75">
      <c r="A5" s="8" t="s">
        <v>0</v>
      </c>
      <c r="B5" s="9" t="s">
        <v>1</v>
      </c>
      <c r="C5" s="9" t="s">
        <v>2</v>
      </c>
      <c r="D5" s="8" t="s">
        <v>2</v>
      </c>
      <c r="E5" s="9" t="s">
        <v>3</v>
      </c>
      <c r="F5" s="8" t="s">
        <v>4</v>
      </c>
    </row>
    <row r="6" spans="1:6" ht="12.75">
      <c r="A6" s="4"/>
      <c r="B6" s="10"/>
      <c r="C6" s="9" t="s">
        <v>8</v>
      </c>
      <c r="D6" s="8" t="s">
        <v>5</v>
      </c>
      <c r="E6" s="9"/>
      <c r="F6" s="9">
        <f>C3</f>
        <v>1446000</v>
      </c>
    </row>
    <row r="7" spans="1:6" ht="12.75">
      <c r="A7">
        <v>2011</v>
      </c>
      <c r="B7" s="1">
        <v>16370</v>
      </c>
      <c r="C7" s="1">
        <f>PRODUCT(F6*E3/2)</f>
        <v>29823.75</v>
      </c>
      <c r="D7" s="1">
        <f>PRODUCT(F7*E3/2)</f>
        <v>29486.11875</v>
      </c>
      <c r="E7" s="1">
        <f aca="true" t="shared" si="0" ref="E7:E47">SUM(B7+C7+D7)</f>
        <v>75679.86875</v>
      </c>
      <c r="F7" s="1">
        <f aca="true" t="shared" si="1" ref="F7:F47">SUM(F6-B7)</f>
        <v>1429630</v>
      </c>
    </row>
    <row r="8" spans="1:6" ht="12.75">
      <c r="A8" s="3">
        <f aca="true" t="shared" si="2" ref="A8:A47">A7+1</f>
        <v>2012</v>
      </c>
      <c r="B8" s="1">
        <v>17040</v>
      </c>
      <c r="C8" s="1">
        <f>PRODUCT(F7*E3/2)</f>
        <v>29486.11875</v>
      </c>
      <c r="D8" s="1">
        <f>PRODUCT(F8*E3/2)</f>
        <v>29134.66875</v>
      </c>
      <c r="E8" s="1">
        <f t="shared" si="0"/>
        <v>75660.7875</v>
      </c>
      <c r="F8" s="1">
        <f t="shared" si="1"/>
        <v>1412590</v>
      </c>
    </row>
    <row r="9" spans="1:6" ht="12.75">
      <c r="A9" s="3">
        <f t="shared" si="2"/>
        <v>2013</v>
      </c>
      <c r="B9" s="1">
        <v>17750</v>
      </c>
      <c r="C9" s="1">
        <f>PRODUCT(F8*E3/2)</f>
        <v>29134.66875</v>
      </c>
      <c r="D9" s="1">
        <f>PRODUCT(F9*E3/2)</f>
        <v>28768.575</v>
      </c>
      <c r="E9" s="1">
        <f t="shared" si="0"/>
        <v>75653.24375</v>
      </c>
      <c r="F9" s="1">
        <f t="shared" si="1"/>
        <v>1394840</v>
      </c>
    </row>
    <row r="10" spans="1:6" ht="12.75">
      <c r="A10" s="3">
        <f t="shared" si="2"/>
        <v>2014</v>
      </c>
      <c r="B10" s="1">
        <v>18480</v>
      </c>
      <c r="C10" s="1">
        <f>PRODUCT(F9*E3/2)</f>
        <v>28768.575</v>
      </c>
      <c r="D10" s="1">
        <f>PRODUCT(F10*E3/2)</f>
        <v>28387.425000000003</v>
      </c>
      <c r="E10" s="1">
        <f t="shared" si="0"/>
        <v>75636</v>
      </c>
      <c r="F10" s="1">
        <f t="shared" si="1"/>
        <v>1376360</v>
      </c>
    </row>
    <row r="11" spans="1:6" ht="12.75">
      <c r="A11" s="3">
        <f t="shared" si="2"/>
        <v>2015</v>
      </c>
      <c r="B11" s="1">
        <v>19240</v>
      </c>
      <c r="C11" s="1">
        <f>PRODUCT(F10*E3/2)</f>
        <v>28387.425000000003</v>
      </c>
      <c r="D11" s="1">
        <f>PRODUCT(F11*E3/2)</f>
        <v>27990.600000000002</v>
      </c>
      <c r="E11" s="1">
        <f t="shared" si="0"/>
        <v>75618.02500000001</v>
      </c>
      <c r="F11" s="1">
        <f t="shared" si="1"/>
        <v>1357120</v>
      </c>
    </row>
    <row r="12" spans="1:6" ht="12.75">
      <c r="A12" s="3">
        <f t="shared" si="2"/>
        <v>2016</v>
      </c>
      <c r="B12" s="1">
        <v>20030</v>
      </c>
      <c r="C12" s="1">
        <f>PRODUCT(F11*E3/2)</f>
        <v>27990.600000000002</v>
      </c>
      <c r="D12" s="1">
        <f>PRODUCT(F12*E3/2)</f>
        <v>27577.48125</v>
      </c>
      <c r="E12" s="1">
        <f t="shared" si="0"/>
        <v>75598.08125</v>
      </c>
      <c r="F12" s="1">
        <f t="shared" si="1"/>
        <v>1337090</v>
      </c>
    </row>
    <row r="13" spans="1:6" ht="12.75">
      <c r="A13" s="3">
        <f t="shared" si="2"/>
        <v>2017</v>
      </c>
      <c r="B13" s="1">
        <v>20860</v>
      </c>
      <c r="C13" s="1">
        <f>PRODUCT(F12*E3/2)</f>
        <v>27577.48125</v>
      </c>
      <c r="D13" s="1">
        <f>PRODUCT(F13*E3/2)</f>
        <v>27147.24375</v>
      </c>
      <c r="E13" s="1">
        <f t="shared" si="0"/>
        <v>75584.725</v>
      </c>
      <c r="F13" s="1">
        <f t="shared" si="1"/>
        <v>1316230</v>
      </c>
    </row>
    <row r="14" spans="1:6" ht="12.75">
      <c r="A14" s="3">
        <f t="shared" si="2"/>
        <v>2018</v>
      </c>
      <c r="B14" s="1">
        <v>21720</v>
      </c>
      <c r="C14" s="1">
        <f>PRODUCT(F13*E3/2)</f>
        <v>27147.24375</v>
      </c>
      <c r="D14" s="1">
        <f>PRODUCT(F14*E3/2)</f>
        <v>26699.268750000003</v>
      </c>
      <c r="E14" s="1">
        <f t="shared" si="0"/>
        <v>75566.51250000001</v>
      </c>
      <c r="F14" s="1">
        <f t="shared" si="1"/>
        <v>1294510</v>
      </c>
    </row>
    <row r="15" spans="1:6" ht="12.75">
      <c r="A15" s="3">
        <f t="shared" si="2"/>
        <v>2019</v>
      </c>
      <c r="B15" s="1">
        <v>22620</v>
      </c>
      <c r="C15" s="1">
        <f>PRODUCT(F14*E3/2)</f>
        <v>26699.268750000003</v>
      </c>
      <c r="D15" s="1">
        <f>PRODUCT(F15*E3/2)</f>
        <v>26232.73125</v>
      </c>
      <c r="E15" s="1">
        <f t="shared" si="0"/>
        <v>75552</v>
      </c>
      <c r="F15" s="1">
        <f t="shared" si="1"/>
        <v>1271890</v>
      </c>
    </row>
    <row r="16" spans="1:6" ht="12.75">
      <c r="A16" s="3">
        <f t="shared" si="2"/>
        <v>2020</v>
      </c>
      <c r="B16" s="1">
        <v>23550</v>
      </c>
      <c r="C16" s="1">
        <f>PRODUCT(F15*E3/2)</f>
        <v>26232.73125</v>
      </c>
      <c r="D16" s="1">
        <f>PRODUCT(F16*E3/2)</f>
        <v>25747.0125</v>
      </c>
      <c r="E16" s="1">
        <f t="shared" si="0"/>
        <v>75529.74375</v>
      </c>
      <c r="F16" s="1">
        <f t="shared" si="1"/>
        <v>1248340</v>
      </c>
    </row>
    <row r="17" spans="1:6" ht="12.75">
      <c r="A17" s="3">
        <f t="shared" si="2"/>
        <v>2021</v>
      </c>
      <c r="B17" s="1">
        <v>24520</v>
      </c>
      <c r="C17" s="1">
        <f>PRODUCT(F16*E3/2)</f>
        <v>25747.0125</v>
      </c>
      <c r="D17" s="1">
        <f>PRODUCT(F17*E3/2)</f>
        <v>25241.287500000002</v>
      </c>
      <c r="E17" s="1">
        <f t="shared" si="0"/>
        <v>75508.3</v>
      </c>
      <c r="F17" s="1">
        <f t="shared" si="1"/>
        <v>1223820</v>
      </c>
    </row>
    <row r="18" spans="1:6" ht="12.75">
      <c r="A18" s="3">
        <f t="shared" si="2"/>
        <v>2022</v>
      </c>
      <c r="B18" s="1">
        <v>25530</v>
      </c>
      <c r="C18" s="1">
        <f>PRODUCT(F17*E3/2)</f>
        <v>25241.287500000002</v>
      </c>
      <c r="D18" s="1">
        <f>PRODUCT(F18*E3/2)</f>
        <v>24714.73125</v>
      </c>
      <c r="E18" s="1">
        <f t="shared" si="0"/>
        <v>75486.01875</v>
      </c>
      <c r="F18" s="1">
        <f t="shared" si="1"/>
        <v>1198290</v>
      </c>
    </row>
    <row r="19" spans="1:6" ht="12.75">
      <c r="A19" s="3">
        <f t="shared" si="2"/>
        <v>2023</v>
      </c>
      <c r="B19" s="1">
        <v>26590</v>
      </c>
      <c r="C19" s="1">
        <f>PRODUCT(F18*E3/2)</f>
        <v>24714.73125</v>
      </c>
      <c r="D19" s="1">
        <f>PRODUCT(F19*E3/2)</f>
        <v>24166.3125</v>
      </c>
      <c r="E19" s="1">
        <f t="shared" si="0"/>
        <v>75471.04375</v>
      </c>
      <c r="F19" s="1">
        <f t="shared" si="1"/>
        <v>1171700</v>
      </c>
    </row>
    <row r="20" spans="1:6" ht="12.75">
      <c r="A20" s="3">
        <f t="shared" si="2"/>
        <v>2024</v>
      </c>
      <c r="B20" s="1">
        <v>27680</v>
      </c>
      <c r="C20" s="1">
        <f>PRODUCT(F19*E3/2)</f>
        <v>24166.3125</v>
      </c>
      <c r="D20" s="1">
        <f>PRODUCT(F20*E3/2)</f>
        <v>23595.412500000002</v>
      </c>
      <c r="E20" s="1">
        <f t="shared" si="0"/>
        <v>75441.725</v>
      </c>
      <c r="F20" s="1">
        <f t="shared" si="1"/>
        <v>1144020</v>
      </c>
    </row>
    <row r="21" spans="1:6" ht="12.75">
      <c r="A21" s="3">
        <f t="shared" si="2"/>
        <v>2025</v>
      </c>
      <c r="B21" s="1">
        <v>28820</v>
      </c>
      <c r="C21" s="1">
        <f>PRODUCT(F20*E3/2)</f>
        <v>23595.412500000002</v>
      </c>
      <c r="D21" s="1">
        <f>PRODUCT(F21*E3/2)</f>
        <v>23001</v>
      </c>
      <c r="E21" s="1">
        <f t="shared" si="0"/>
        <v>75416.4125</v>
      </c>
      <c r="F21" s="1">
        <f t="shared" si="1"/>
        <v>1115200</v>
      </c>
    </row>
    <row r="22" spans="1:6" ht="12.75">
      <c r="A22" s="3">
        <f t="shared" si="2"/>
        <v>2026</v>
      </c>
      <c r="B22" s="1">
        <v>30010</v>
      </c>
      <c r="C22" s="1">
        <f>PRODUCT(F21*E3/2)</f>
        <v>23001</v>
      </c>
      <c r="D22" s="1">
        <f>PRODUCT(F22*E3/2)</f>
        <v>22382.04375</v>
      </c>
      <c r="E22" s="1">
        <f t="shared" si="0"/>
        <v>75393.04375</v>
      </c>
      <c r="F22" s="1">
        <f t="shared" si="1"/>
        <v>1085190</v>
      </c>
    </row>
    <row r="23" spans="1:6" ht="12.75">
      <c r="A23" s="3">
        <f t="shared" si="2"/>
        <v>2027</v>
      </c>
      <c r="B23" s="1">
        <v>31250</v>
      </c>
      <c r="C23" s="1">
        <f>PRODUCT(F22*E3/2)</f>
        <v>22382.04375</v>
      </c>
      <c r="D23" s="1">
        <f>PRODUCT(F23*E3/2)</f>
        <v>21737.5125</v>
      </c>
      <c r="E23" s="1">
        <f t="shared" si="0"/>
        <v>75369.55625</v>
      </c>
      <c r="F23" s="1">
        <f t="shared" si="1"/>
        <v>1053940</v>
      </c>
    </row>
    <row r="24" spans="1:6" ht="12.75">
      <c r="A24" s="3">
        <f t="shared" si="2"/>
        <v>2028</v>
      </c>
      <c r="B24" s="1">
        <v>32540</v>
      </c>
      <c r="C24" s="1">
        <f>PRODUCT(F23*E3/2)</f>
        <v>21737.5125</v>
      </c>
      <c r="D24" s="1">
        <f>PRODUCT(F24*E3/2)</f>
        <v>21066.375</v>
      </c>
      <c r="E24" s="1">
        <f t="shared" si="0"/>
        <v>75343.8875</v>
      </c>
      <c r="F24" s="1">
        <f t="shared" si="1"/>
        <v>1021400</v>
      </c>
    </row>
    <row r="25" spans="1:6" ht="12.75">
      <c r="A25" s="3">
        <f t="shared" si="2"/>
        <v>2029</v>
      </c>
      <c r="B25" s="1">
        <v>33880</v>
      </c>
      <c r="C25" s="1">
        <f>PRODUCT(F24*E3/2)</f>
        <v>21066.375</v>
      </c>
      <c r="D25" s="1">
        <f>PRODUCT(F25*E3/2)</f>
        <v>20367.600000000002</v>
      </c>
      <c r="E25" s="1">
        <f t="shared" si="0"/>
        <v>75313.975</v>
      </c>
      <c r="F25" s="1">
        <f t="shared" si="1"/>
        <v>987520</v>
      </c>
    </row>
    <row r="26" spans="1:6" ht="12.75">
      <c r="A26" s="3">
        <f t="shared" si="2"/>
        <v>2030</v>
      </c>
      <c r="B26" s="1">
        <v>35280</v>
      </c>
      <c r="C26" s="1">
        <f>PRODUCT(F25*E3/2)</f>
        <v>20367.600000000002</v>
      </c>
      <c r="D26" s="1">
        <f>PRODUCT(F26*E3/2)</f>
        <v>19639.95</v>
      </c>
      <c r="E26" s="1">
        <f t="shared" si="0"/>
        <v>75287.55</v>
      </c>
      <c r="F26" s="1">
        <f t="shared" si="1"/>
        <v>952240</v>
      </c>
    </row>
    <row r="27" spans="1:6" ht="12.75">
      <c r="A27" s="3">
        <f t="shared" si="2"/>
        <v>2031</v>
      </c>
      <c r="B27" s="1">
        <v>36740</v>
      </c>
      <c r="C27" s="1">
        <f>PRODUCT(F26*E3/2)</f>
        <v>19639.95</v>
      </c>
      <c r="D27" s="1">
        <f>PRODUCT(F27*E3/2)</f>
        <v>18882.1875</v>
      </c>
      <c r="E27" s="1">
        <f t="shared" si="0"/>
        <v>75262.1375</v>
      </c>
      <c r="F27" s="1">
        <f t="shared" si="1"/>
        <v>915500</v>
      </c>
    </row>
    <row r="28" spans="1:6" ht="12.75">
      <c r="A28" s="3">
        <f t="shared" si="2"/>
        <v>2032</v>
      </c>
      <c r="B28" s="1">
        <v>38250</v>
      </c>
      <c r="C28" s="1">
        <f>PRODUCT(F27*E3/2)</f>
        <v>18882.1875</v>
      </c>
      <c r="D28" s="1">
        <f>PRODUCT(F28*E3/2)</f>
        <v>18093.28125</v>
      </c>
      <c r="E28" s="1">
        <f t="shared" si="0"/>
        <v>75225.46875</v>
      </c>
      <c r="F28" s="1">
        <f t="shared" si="1"/>
        <v>877250</v>
      </c>
    </row>
    <row r="29" spans="1:6" ht="12.75">
      <c r="A29" s="3">
        <f t="shared" si="2"/>
        <v>2033</v>
      </c>
      <c r="B29" s="1">
        <v>39830</v>
      </c>
      <c r="C29" s="1">
        <f>PRODUCT(F28*E3/2)</f>
        <v>18093.28125</v>
      </c>
      <c r="D29" s="1">
        <f>PRODUCT(F29*E3/2)</f>
        <v>17271.787500000002</v>
      </c>
      <c r="E29" s="1">
        <f t="shared" si="0"/>
        <v>75195.06875</v>
      </c>
      <c r="F29" s="1">
        <f t="shared" si="1"/>
        <v>837420</v>
      </c>
    </row>
    <row r="30" spans="1:6" ht="12.75">
      <c r="A30" s="3">
        <f t="shared" si="2"/>
        <v>2034</v>
      </c>
      <c r="B30" s="1">
        <v>41470</v>
      </c>
      <c r="C30" s="1">
        <f>PRODUCT(F29*E3/2)</f>
        <v>17271.787500000002</v>
      </c>
      <c r="D30" s="1">
        <f>PRODUCT(F30*E3/2)</f>
        <v>16416.46875</v>
      </c>
      <c r="E30" s="1">
        <f t="shared" si="0"/>
        <v>75158.25625</v>
      </c>
      <c r="F30" s="1">
        <f t="shared" si="1"/>
        <v>795950</v>
      </c>
    </row>
    <row r="31" spans="1:6" ht="12.75">
      <c r="A31" s="3">
        <f t="shared" si="2"/>
        <v>2035</v>
      </c>
      <c r="B31" s="1">
        <v>43180</v>
      </c>
      <c r="C31" s="1">
        <f>PRODUCT(F30*E3/2)</f>
        <v>16416.46875</v>
      </c>
      <c r="D31" s="1">
        <f>PRODUCT(F31*E3/2)</f>
        <v>15525.88125</v>
      </c>
      <c r="E31" s="1">
        <f t="shared" si="0"/>
        <v>75122.35</v>
      </c>
      <c r="F31" s="1">
        <f t="shared" si="1"/>
        <v>752770</v>
      </c>
    </row>
    <row r="32" spans="1:6" ht="12.75">
      <c r="A32" s="3">
        <f t="shared" si="2"/>
        <v>2036</v>
      </c>
      <c r="B32" s="1">
        <v>44960</v>
      </c>
      <c r="C32" s="1">
        <f>PRODUCT(F31*E3/2)</f>
        <v>15525.88125</v>
      </c>
      <c r="D32" s="1">
        <f>PRODUCT(F32*E3/2)</f>
        <v>14598.581250000001</v>
      </c>
      <c r="E32" s="1">
        <f t="shared" si="0"/>
        <v>75084.4625</v>
      </c>
      <c r="F32" s="1">
        <f t="shared" si="1"/>
        <v>707810</v>
      </c>
    </row>
    <row r="33" spans="1:6" ht="12.75">
      <c r="A33" s="3">
        <f t="shared" si="2"/>
        <v>2037</v>
      </c>
      <c r="B33" s="1">
        <v>46820</v>
      </c>
      <c r="C33" s="1">
        <f>PRODUCT(F32*E3/2)</f>
        <v>14598.581250000001</v>
      </c>
      <c r="D33" s="1">
        <f>PRODUCT(F33*E3/2)</f>
        <v>13632.91875</v>
      </c>
      <c r="E33" s="1">
        <f t="shared" si="0"/>
        <v>75051.5</v>
      </c>
      <c r="F33" s="1">
        <f t="shared" si="1"/>
        <v>660990</v>
      </c>
    </row>
    <row r="34" spans="1:6" ht="12.75">
      <c r="A34" s="3">
        <f t="shared" si="2"/>
        <v>2038</v>
      </c>
      <c r="B34" s="1">
        <v>48750</v>
      </c>
      <c r="C34" s="1">
        <f>PRODUCT(F33*E3/2)</f>
        <v>13632.91875</v>
      </c>
      <c r="D34" s="1">
        <f>PRODUCT(F34*E3/2)</f>
        <v>12627.45</v>
      </c>
      <c r="E34" s="1">
        <f t="shared" si="0"/>
        <v>75010.36875</v>
      </c>
      <c r="F34" s="1">
        <f t="shared" si="1"/>
        <v>612240</v>
      </c>
    </row>
    <row r="35" spans="1:6" ht="12.75">
      <c r="A35" s="3">
        <f t="shared" si="2"/>
        <v>2039</v>
      </c>
      <c r="B35" s="1">
        <v>50760</v>
      </c>
      <c r="C35" s="1">
        <f>PRODUCT(F34*E3/2)</f>
        <v>12627.45</v>
      </c>
      <c r="D35" s="1">
        <f>PRODUCT(F35*E3/2)</f>
        <v>11580.525000000001</v>
      </c>
      <c r="E35" s="1">
        <f t="shared" si="0"/>
        <v>74967.975</v>
      </c>
      <c r="F35" s="1">
        <f t="shared" si="1"/>
        <v>561480</v>
      </c>
    </row>
    <row r="36" spans="1:6" ht="12.75">
      <c r="A36" s="3">
        <f t="shared" si="2"/>
        <v>2040</v>
      </c>
      <c r="B36" s="1">
        <v>52850</v>
      </c>
      <c r="C36" s="1">
        <f>PRODUCT(F35*E3/2)</f>
        <v>11580.525000000001</v>
      </c>
      <c r="D36" s="1">
        <f>PRODUCT(F36*E3/2)</f>
        <v>10490.49375</v>
      </c>
      <c r="E36" s="1">
        <f t="shared" si="0"/>
        <v>74921.01875</v>
      </c>
      <c r="F36" s="1">
        <f t="shared" si="1"/>
        <v>508630</v>
      </c>
    </row>
    <row r="37" spans="1:6" ht="12.75">
      <c r="A37" s="3">
        <f t="shared" si="2"/>
        <v>2041</v>
      </c>
      <c r="B37" s="1">
        <v>55030</v>
      </c>
      <c r="C37" s="1">
        <f>PRODUCT(F36*E3/2)</f>
        <v>10490.49375</v>
      </c>
      <c r="D37" s="1">
        <f>PRODUCT(F37*E3/2)</f>
        <v>9355.5</v>
      </c>
      <c r="E37" s="1">
        <f t="shared" si="0"/>
        <v>74875.99375</v>
      </c>
      <c r="F37" s="1">
        <f t="shared" si="1"/>
        <v>453600</v>
      </c>
    </row>
    <row r="38" spans="1:6" ht="12.75">
      <c r="A38" s="3">
        <f t="shared" si="2"/>
        <v>2042</v>
      </c>
      <c r="B38" s="1">
        <v>57300</v>
      </c>
      <c r="C38" s="1">
        <f>PRODUCT(F37*E3/2)</f>
        <v>9355.5</v>
      </c>
      <c r="D38" s="1">
        <f>PRODUCT(F38*E3/2)</f>
        <v>8173.6875</v>
      </c>
      <c r="E38" s="1">
        <f t="shared" si="0"/>
        <v>74829.1875</v>
      </c>
      <c r="F38" s="1">
        <f t="shared" si="1"/>
        <v>396300</v>
      </c>
    </row>
    <row r="39" spans="1:6" ht="12.75">
      <c r="A39" s="3">
        <f t="shared" si="2"/>
        <v>2043</v>
      </c>
      <c r="B39" s="15">
        <v>59670</v>
      </c>
      <c r="C39" s="1">
        <f>PRODUCT(F38*E3/2)</f>
        <v>8173.6875</v>
      </c>
      <c r="D39" s="1">
        <f>PRODUCT(F39*E3/2)</f>
        <v>6942.993750000001</v>
      </c>
      <c r="E39" s="1">
        <f t="shared" si="0"/>
        <v>74786.68125</v>
      </c>
      <c r="F39" s="1">
        <f t="shared" si="1"/>
        <v>336630</v>
      </c>
    </row>
    <row r="40" spans="1:6" ht="12.75">
      <c r="A40" s="3">
        <f t="shared" si="2"/>
        <v>2044</v>
      </c>
      <c r="B40" s="1">
        <v>62130</v>
      </c>
      <c r="C40" s="1">
        <f>PRODUCT(F39*E3/2)</f>
        <v>6942.993750000001</v>
      </c>
      <c r="D40" s="1">
        <f>PRODUCT(F40*E3/2)</f>
        <v>5661.5625</v>
      </c>
      <c r="E40" s="1">
        <f t="shared" si="0"/>
        <v>74734.55625</v>
      </c>
      <c r="F40" s="1">
        <f t="shared" si="1"/>
        <v>274500</v>
      </c>
    </row>
    <row r="41" spans="1:6" ht="12.75">
      <c r="A41" s="3">
        <f t="shared" si="2"/>
        <v>2045</v>
      </c>
      <c r="B41" s="1">
        <v>64690</v>
      </c>
      <c r="C41" s="1">
        <f>PRODUCT(F40*E3/2)</f>
        <v>5661.5625</v>
      </c>
      <c r="D41" s="1">
        <f>PRODUCT(F41*E3/2)</f>
        <v>4327.33125</v>
      </c>
      <c r="E41" s="1">
        <f t="shared" si="0"/>
        <v>74678.89375</v>
      </c>
      <c r="F41" s="1">
        <f t="shared" si="1"/>
        <v>209810</v>
      </c>
    </row>
    <row r="42" spans="1:6" ht="12.75">
      <c r="A42" s="3">
        <f t="shared" si="2"/>
        <v>2046</v>
      </c>
      <c r="B42" s="1">
        <v>67360</v>
      </c>
      <c r="C42" s="1">
        <f>PRODUCT(F41*E3/2)</f>
        <v>4327.33125</v>
      </c>
      <c r="D42" s="1">
        <f>PRODUCT(F42*E3/2)</f>
        <v>2938.03125</v>
      </c>
      <c r="E42" s="1">
        <f>SUM(B42+C42+D42)</f>
        <v>74625.3625</v>
      </c>
      <c r="F42" s="1">
        <f>SUM(F41-B42)</f>
        <v>142450</v>
      </c>
    </row>
    <row r="43" spans="1:6" ht="12.75">
      <c r="A43" s="3">
        <f t="shared" si="2"/>
        <v>2047</v>
      </c>
      <c r="B43" s="1">
        <v>70140</v>
      </c>
      <c r="C43" s="1">
        <f>PRODUCT(F42*E3/2)</f>
        <v>2938.03125</v>
      </c>
      <c r="D43" s="1">
        <f>PRODUCT(F43*E3/2)</f>
        <v>1491.3937500000002</v>
      </c>
      <c r="E43" s="1">
        <f>SUM(B43+C43+D43)</f>
        <v>74569.425</v>
      </c>
      <c r="F43" s="1">
        <f>SUM(F42-B43)</f>
        <v>72310</v>
      </c>
    </row>
    <row r="44" spans="1:6" ht="12.75">
      <c r="A44" s="3">
        <f t="shared" si="2"/>
        <v>2048</v>
      </c>
      <c r="B44" s="1">
        <v>72310</v>
      </c>
      <c r="C44" s="1">
        <f>PRODUCT(F43*E3/2)</f>
        <v>1491.3937500000002</v>
      </c>
      <c r="D44" s="1">
        <f>PRODUCT(F44*E3/2)</f>
        <v>0</v>
      </c>
      <c r="E44" s="1">
        <f>SUM(B44+C44+D44)</f>
        <v>73801.39375</v>
      </c>
      <c r="F44" s="1">
        <f>SUM(F43-B44)</f>
        <v>0</v>
      </c>
    </row>
    <row r="45" spans="1:6" ht="12.75">
      <c r="A45" s="3">
        <f t="shared" si="2"/>
        <v>2049</v>
      </c>
      <c r="B45" s="1">
        <v>0</v>
      </c>
      <c r="C45" s="1">
        <f>PRODUCT(F44*E3/2)</f>
        <v>0</v>
      </c>
      <c r="D45" s="1">
        <f>PRODUCT(F45*E3/2)</f>
        <v>0</v>
      </c>
      <c r="E45" s="1">
        <f t="shared" si="0"/>
        <v>0</v>
      </c>
      <c r="F45" s="1">
        <f>SUM(F44-B45)</f>
        <v>0</v>
      </c>
    </row>
    <row r="46" spans="1:6" ht="12.75">
      <c r="A46" s="3">
        <f t="shared" si="2"/>
        <v>2050</v>
      </c>
      <c r="B46" s="1">
        <v>0</v>
      </c>
      <c r="C46" s="1">
        <f>PRODUCT(F45*E3/2)</f>
        <v>0</v>
      </c>
      <c r="D46" s="1">
        <f>PRODUCT(F46*E3/2)</f>
        <v>0</v>
      </c>
      <c r="E46" s="1">
        <f t="shared" si="0"/>
        <v>0</v>
      </c>
      <c r="F46" s="1">
        <f t="shared" si="1"/>
        <v>0</v>
      </c>
    </row>
    <row r="47" spans="1:6" ht="12.75">
      <c r="A47" s="3">
        <f t="shared" si="2"/>
        <v>2051</v>
      </c>
      <c r="B47" s="1">
        <v>0</v>
      </c>
      <c r="C47" s="1">
        <f>PRODUCT(F46*E3/2)</f>
        <v>0</v>
      </c>
      <c r="D47" s="1">
        <f>PRODUCT(F47*E3/2)</f>
        <v>0</v>
      </c>
      <c r="E47" s="1">
        <f t="shared" si="0"/>
        <v>0</v>
      </c>
      <c r="F47" s="1">
        <f t="shared" si="1"/>
        <v>0</v>
      </c>
    </row>
    <row r="49" spans="2:5" ht="12.75">
      <c r="B49" s="1">
        <f>SUM(B7:B47)</f>
        <v>1446000</v>
      </c>
      <c r="C49" s="1">
        <f>SUM(C7:C47)</f>
        <v>720917.175</v>
      </c>
      <c r="D49" s="1">
        <f>SUM(D7:D47)</f>
        <v>691093.4250000002</v>
      </c>
      <c r="E49" s="1">
        <f>SUM(E7:E47)</f>
        <v>2858010.599999999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421875" style="0" customWidth="1"/>
    <col min="2" max="2" width="13.28125" style="1" customWidth="1"/>
    <col min="3" max="3" width="15.421875" style="1" customWidth="1"/>
    <col min="4" max="4" width="15.57421875" style="0" customWidth="1"/>
    <col min="5" max="5" width="15.7109375" style="1" customWidth="1"/>
    <col min="6" max="6" width="15.00390625" style="0" customWidth="1"/>
  </cols>
  <sheetData>
    <row r="1" ht="18">
      <c r="A1" s="12" t="s">
        <v>6</v>
      </c>
    </row>
    <row r="2" spans="1:5" ht="15.75">
      <c r="A2" s="11" t="s">
        <v>9</v>
      </c>
      <c r="E2" s="13" t="s">
        <v>7</v>
      </c>
    </row>
    <row r="3" spans="1:5" ht="15.75">
      <c r="A3" s="11"/>
      <c r="E3" s="13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v>1039000</v>
      </c>
    </row>
    <row r="6" spans="1:6" ht="12.75">
      <c r="A6">
        <v>2008</v>
      </c>
      <c r="B6" s="1">
        <v>11500</v>
      </c>
      <c r="C6" s="1">
        <f>PRODUCT(F5*0.04125/2)</f>
        <v>21429.375</v>
      </c>
      <c r="D6" s="1">
        <f>PRODUCT(F6*0.04125/2)</f>
        <v>21192.1875</v>
      </c>
      <c r="E6" s="1">
        <f>SUM(B6+C6+D6)</f>
        <v>54121.5625</v>
      </c>
      <c r="F6" s="1">
        <f>SUM(F5-B6)</f>
        <v>1027500</v>
      </c>
    </row>
    <row r="7" spans="1:6" ht="12.75">
      <c r="A7" s="3">
        <f>A6+1</f>
        <v>2009</v>
      </c>
      <c r="B7" s="1">
        <v>12000</v>
      </c>
      <c r="C7" s="1">
        <f aca="true" t="shared" si="0" ref="C7:C43">PRODUCT(F6*0.04125/2)</f>
        <v>21192.1875</v>
      </c>
      <c r="D7" s="1">
        <f aca="true" t="shared" si="1" ref="D7:D43">PRODUCT(F7*0.04125/2)</f>
        <v>20944.6875</v>
      </c>
      <c r="E7" s="1">
        <f aca="true" t="shared" si="2" ref="E7:E14">SUM(B7+C7+D7)</f>
        <v>54136.875</v>
      </c>
      <c r="F7" s="1">
        <f aca="true" t="shared" si="3" ref="F7:F14">SUM(F6-B7)</f>
        <v>1015500</v>
      </c>
    </row>
    <row r="8" spans="1:6" ht="12.75">
      <c r="A8" s="3">
        <f aca="true" t="shared" si="4" ref="A8:A43">A7+1</f>
        <v>2010</v>
      </c>
      <c r="B8" s="1">
        <v>12500</v>
      </c>
      <c r="C8" s="1">
        <f t="shared" si="0"/>
        <v>20944.6875</v>
      </c>
      <c r="D8" s="1">
        <f t="shared" si="1"/>
        <v>20686.875</v>
      </c>
      <c r="E8" s="1">
        <f t="shared" si="2"/>
        <v>54131.5625</v>
      </c>
      <c r="F8" s="1">
        <f t="shared" si="3"/>
        <v>1003000</v>
      </c>
    </row>
    <row r="9" spans="1:6" ht="12.75">
      <c r="A9" s="3">
        <f t="shared" si="4"/>
        <v>2011</v>
      </c>
      <c r="B9" s="1">
        <v>13000</v>
      </c>
      <c r="C9" s="1">
        <f t="shared" si="0"/>
        <v>20686.875</v>
      </c>
      <c r="D9" s="1">
        <f t="shared" si="1"/>
        <v>20418.75</v>
      </c>
      <c r="E9" s="1">
        <f t="shared" si="2"/>
        <v>54105.625</v>
      </c>
      <c r="F9" s="1">
        <f t="shared" si="3"/>
        <v>990000</v>
      </c>
    </row>
    <row r="10" spans="1:6" ht="12.75">
      <c r="A10" s="3">
        <f t="shared" si="4"/>
        <v>2012</v>
      </c>
      <c r="B10" s="1">
        <v>13500</v>
      </c>
      <c r="C10" s="1">
        <f t="shared" si="0"/>
        <v>20418.75</v>
      </c>
      <c r="D10" s="1">
        <f t="shared" si="1"/>
        <v>20140.3125</v>
      </c>
      <c r="E10" s="1">
        <f t="shared" si="2"/>
        <v>54059.0625</v>
      </c>
      <c r="F10" s="1">
        <f t="shared" si="3"/>
        <v>976500</v>
      </c>
    </row>
    <row r="11" spans="1:6" ht="12.75">
      <c r="A11" s="3">
        <f t="shared" si="4"/>
        <v>2013</v>
      </c>
      <c r="B11" s="1">
        <v>14000</v>
      </c>
      <c r="C11" s="1">
        <f t="shared" si="0"/>
        <v>20140.3125</v>
      </c>
      <c r="D11" s="1">
        <f t="shared" si="1"/>
        <v>19851.5625</v>
      </c>
      <c r="E11" s="1">
        <f t="shared" si="2"/>
        <v>53991.875</v>
      </c>
      <c r="F11" s="1">
        <f t="shared" si="3"/>
        <v>962500</v>
      </c>
    </row>
    <row r="12" spans="1:6" ht="12.75">
      <c r="A12" s="3">
        <f t="shared" si="4"/>
        <v>2014</v>
      </c>
      <c r="B12" s="1">
        <v>14500</v>
      </c>
      <c r="C12" s="1">
        <f t="shared" si="0"/>
        <v>19851.5625</v>
      </c>
      <c r="D12" s="1">
        <f t="shared" si="1"/>
        <v>19552.5</v>
      </c>
      <c r="E12" s="1">
        <f t="shared" si="2"/>
        <v>53904.0625</v>
      </c>
      <c r="F12" s="1">
        <f t="shared" si="3"/>
        <v>948000</v>
      </c>
    </row>
    <row r="13" spans="1:6" ht="12.75">
      <c r="A13" s="3">
        <f t="shared" si="4"/>
        <v>2015</v>
      </c>
      <c r="B13" s="1">
        <v>15500</v>
      </c>
      <c r="C13" s="1">
        <f t="shared" si="0"/>
        <v>19552.5</v>
      </c>
      <c r="D13" s="1">
        <f t="shared" si="1"/>
        <v>19232.8125</v>
      </c>
      <c r="E13" s="1">
        <f t="shared" si="2"/>
        <v>54285.3125</v>
      </c>
      <c r="F13" s="1">
        <f t="shared" si="3"/>
        <v>932500</v>
      </c>
    </row>
    <row r="14" spans="1:6" ht="12.75">
      <c r="A14" s="3">
        <f t="shared" si="4"/>
        <v>2016</v>
      </c>
      <c r="B14" s="1">
        <v>16000</v>
      </c>
      <c r="C14" s="1">
        <f t="shared" si="0"/>
        <v>19232.8125</v>
      </c>
      <c r="D14" s="1">
        <f t="shared" si="1"/>
        <v>18902.8125</v>
      </c>
      <c r="E14" s="1">
        <f t="shared" si="2"/>
        <v>54135.625</v>
      </c>
      <c r="F14" s="1">
        <f t="shared" si="3"/>
        <v>916500</v>
      </c>
    </row>
    <row r="15" spans="1:6" ht="12.75">
      <c r="A15" s="3">
        <f t="shared" si="4"/>
        <v>2017</v>
      </c>
      <c r="B15" s="1">
        <v>16500</v>
      </c>
      <c r="C15" s="1">
        <f t="shared" si="0"/>
        <v>18902.8125</v>
      </c>
      <c r="D15" s="1">
        <f t="shared" si="1"/>
        <v>18562.5</v>
      </c>
      <c r="E15" s="1">
        <f aca="true" t="shared" si="5" ref="E15:E43">SUM(B15+C15+D15)</f>
        <v>53965.3125</v>
      </c>
      <c r="F15" s="1">
        <f aca="true" t="shared" si="6" ref="F15:F43">SUM(F14-B15)</f>
        <v>900000</v>
      </c>
    </row>
    <row r="16" spans="1:6" ht="12.75">
      <c r="A16" s="3">
        <f t="shared" si="4"/>
        <v>2018</v>
      </c>
      <c r="B16" s="1">
        <v>17500</v>
      </c>
      <c r="C16" s="1">
        <f t="shared" si="0"/>
        <v>18562.5</v>
      </c>
      <c r="D16" s="1">
        <f t="shared" si="1"/>
        <v>18201.5625</v>
      </c>
      <c r="E16" s="1">
        <f t="shared" si="5"/>
        <v>54264.0625</v>
      </c>
      <c r="F16" s="1">
        <f t="shared" si="6"/>
        <v>882500</v>
      </c>
    </row>
    <row r="17" spans="1:6" ht="12.75">
      <c r="A17" s="3">
        <f t="shared" si="4"/>
        <v>2019</v>
      </c>
      <c r="B17" s="1">
        <v>18000</v>
      </c>
      <c r="C17" s="1">
        <f t="shared" si="0"/>
        <v>18201.5625</v>
      </c>
      <c r="D17" s="1">
        <f t="shared" si="1"/>
        <v>17830.3125</v>
      </c>
      <c r="E17" s="1">
        <f t="shared" si="5"/>
        <v>54031.875</v>
      </c>
      <c r="F17" s="1">
        <f t="shared" si="6"/>
        <v>864500</v>
      </c>
    </row>
    <row r="18" spans="1:6" ht="12.75">
      <c r="A18" s="3">
        <f t="shared" si="4"/>
        <v>2020</v>
      </c>
      <c r="B18" s="1">
        <v>19000</v>
      </c>
      <c r="C18" s="1">
        <f t="shared" si="0"/>
        <v>17830.3125</v>
      </c>
      <c r="D18" s="1">
        <f t="shared" si="1"/>
        <v>17438.4375</v>
      </c>
      <c r="E18" s="1">
        <f t="shared" si="5"/>
        <v>54268.75</v>
      </c>
      <c r="F18" s="1">
        <f t="shared" si="6"/>
        <v>845500</v>
      </c>
    </row>
    <row r="19" spans="1:6" ht="12.75">
      <c r="A19" s="3">
        <f t="shared" si="4"/>
        <v>2021</v>
      </c>
      <c r="B19" s="1">
        <v>19500</v>
      </c>
      <c r="C19" s="1">
        <f t="shared" si="0"/>
        <v>17438.4375</v>
      </c>
      <c r="D19" s="1">
        <f t="shared" si="1"/>
        <v>17036.25</v>
      </c>
      <c r="E19" s="1">
        <f t="shared" si="5"/>
        <v>53974.6875</v>
      </c>
      <c r="F19" s="1">
        <f t="shared" si="6"/>
        <v>826000</v>
      </c>
    </row>
    <row r="20" spans="1:6" ht="12.75">
      <c r="A20" s="3">
        <f t="shared" si="4"/>
        <v>2022</v>
      </c>
      <c r="B20" s="1">
        <v>20500</v>
      </c>
      <c r="C20" s="1">
        <f t="shared" si="0"/>
        <v>17036.25</v>
      </c>
      <c r="D20" s="1">
        <f t="shared" si="1"/>
        <v>16613.4375</v>
      </c>
      <c r="E20" s="1">
        <f t="shared" si="5"/>
        <v>54149.6875</v>
      </c>
      <c r="F20" s="1">
        <f t="shared" si="6"/>
        <v>805500</v>
      </c>
    </row>
    <row r="21" spans="1:6" ht="12.75">
      <c r="A21" s="3">
        <f t="shared" si="4"/>
        <v>2023</v>
      </c>
      <c r="B21" s="1">
        <v>21500</v>
      </c>
      <c r="C21" s="1">
        <f t="shared" si="0"/>
        <v>16613.4375</v>
      </c>
      <c r="D21" s="1">
        <f t="shared" si="1"/>
        <v>16170</v>
      </c>
      <c r="E21" s="1">
        <f t="shared" si="5"/>
        <v>54283.4375</v>
      </c>
      <c r="F21" s="1">
        <f t="shared" si="6"/>
        <v>784000</v>
      </c>
    </row>
    <row r="22" spans="1:6" ht="12.75">
      <c r="A22" s="3">
        <f t="shared" si="4"/>
        <v>2024</v>
      </c>
      <c r="B22" s="1">
        <v>22500</v>
      </c>
      <c r="C22" s="1">
        <f t="shared" si="0"/>
        <v>16170</v>
      </c>
      <c r="D22" s="1">
        <f t="shared" si="1"/>
        <v>15705.9375</v>
      </c>
      <c r="E22" s="1">
        <f t="shared" si="5"/>
        <v>54375.9375</v>
      </c>
      <c r="F22" s="1">
        <f t="shared" si="6"/>
        <v>761500</v>
      </c>
    </row>
    <row r="23" spans="1:6" ht="12.75">
      <c r="A23" s="3">
        <f t="shared" si="4"/>
        <v>2025</v>
      </c>
      <c r="B23" s="1">
        <v>23000</v>
      </c>
      <c r="C23" s="1">
        <f t="shared" si="0"/>
        <v>15705.9375</v>
      </c>
      <c r="D23" s="1">
        <f t="shared" si="1"/>
        <v>15231.5625</v>
      </c>
      <c r="E23" s="1">
        <f t="shared" si="5"/>
        <v>53937.5</v>
      </c>
      <c r="F23" s="1">
        <f t="shared" si="6"/>
        <v>738500</v>
      </c>
    </row>
    <row r="24" spans="1:6" ht="12.75">
      <c r="A24" s="3">
        <f t="shared" si="4"/>
        <v>2026</v>
      </c>
      <c r="B24" s="1">
        <v>24000</v>
      </c>
      <c r="C24" s="1">
        <f t="shared" si="0"/>
        <v>15231.5625</v>
      </c>
      <c r="D24" s="1">
        <f t="shared" si="1"/>
        <v>14736.5625</v>
      </c>
      <c r="E24" s="1">
        <f t="shared" si="5"/>
        <v>53968.125</v>
      </c>
      <c r="F24" s="1">
        <f t="shared" si="6"/>
        <v>714500</v>
      </c>
    </row>
    <row r="25" spans="1:6" ht="12.75">
      <c r="A25" s="3">
        <f t="shared" si="4"/>
        <v>2027</v>
      </c>
      <c r="B25" s="1">
        <v>25000</v>
      </c>
      <c r="C25" s="1">
        <f t="shared" si="0"/>
        <v>14736.5625</v>
      </c>
      <c r="D25" s="1">
        <f t="shared" si="1"/>
        <v>14220.9375</v>
      </c>
      <c r="E25" s="1">
        <f t="shared" si="5"/>
        <v>53957.5</v>
      </c>
      <c r="F25" s="1">
        <f t="shared" si="6"/>
        <v>689500</v>
      </c>
    </row>
    <row r="26" spans="1:6" ht="12.75">
      <c r="A26" s="3">
        <f t="shared" si="4"/>
        <v>2028</v>
      </c>
      <c r="B26" s="1">
        <v>26500</v>
      </c>
      <c r="C26" s="1">
        <f t="shared" si="0"/>
        <v>14220.9375</v>
      </c>
      <c r="D26" s="1">
        <f t="shared" si="1"/>
        <v>13674.375</v>
      </c>
      <c r="E26" s="1">
        <f t="shared" si="5"/>
        <v>54395.3125</v>
      </c>
      <c r="F26" s="1">
        <f t="shared" si="6"/>
        <v>663000</v>
      </c>
    </row>
    <row r="27" spans="1:6" ht="12.75">
      <c r="A27" s="3">
        <f t="shared" si="4"/>
        <v>2029</v>
      </c>
      <c r="B27" s="1">
        <v>27500</v>
      </c>
      <c r="C27" s="1">
        <f t="shared" si="0"/>
        <v>13674.375</v>
      </c>
      <c r="D27" s="1">
        <f t="shared" si="1"/>
        <v>13107.1875</v>
      </c>
      <c r="E27" s="1">
        <f t="shared" si="5"/>
        <v>54281.5625</v>
      </c>
      <c r="F27" s="1">
        <f t="shared" si="6"/>
        <v>635500</v>
      </c>
    </row>
    <row r="28" spans="1:6" ht="12.75">
      <c r="A28" s="3">
        <f t="shared" si="4"/>
        <v>2030</v>
      </c>
      <c r="B28" s="1">
        <v>28500</v>
      </c>
      <c r="C28" s="1">
        <f t="shared" si="0"/>
        <v>13107.1875</v>
      </c>
      <c r="D28" s="1">
        <f t="shared" si="1"/>
        <v>12519.375</v>
      </c>
      <c r="E28" s="1">
        <f t="shared" si="5"/>
        <v>54126.5625</v>
      </c>
      <c r="F28" s="1">
        <f t="shared" si="6"/>
        <v>607000</v>
      </c>
    </row>
    <row r="29" spans="1:6" ht="12.75">
      <c r="A29" s="3">
        <f t="shared" si="4"/>
        <v>2031</v>
      </c>
      <c r="B29" s="1">
        <v>30000</v>
      </c>
      <c r="C29" s="1">
        <f t="shared" si="0"/>
        <v>12519.375</v>
      </c>
      <c r="D29" s="1">
        <f t="shared" si="1"/>
        <v>11900.625</v>
      </c>
      <c r="E29" s="1">
        <f t="shared" si="5"/>
        <v>54420</v>
      </c>
      <c r="F29" s="1">
        <f t="shared" si="6"/>
        <v>577000</v>
      </c>
    </row>
    <row r="30" spans="1:6" ht="12.75">
      <c r="A30" s="3">
        <f t="shared" si="4"/>
        <v>2032</v>
      </c>
      <c r="B30" s="1">
        <v>31000</v>
      </c>
      <c r="C30" s="1">
        <f t="shared" si="0"/>
        <v>11900.625</v>
      </c>
      <c r="D30" s="1">
        <f t="shared" si="1"/>
        <v>11261.25</v>
      </c>
      <c r="E30" s="1">
        <f t="shared" si="5"/>
        <v>54161.875</v>
      </c>
      <c r="F30" s="1">
        <f t="shared" si="6"/>
        <v>546000</v>
      </c>
    </row>
    <row r="31" spans="1:6" ht="12.75">
      <c r="A31" s="3">
        <f t="shared" si="4"/>
        <v>2033</v>
      </c>
      <c r="B31" s="1">
        <v>32500</v>
      </c>
      <c r="C31" s="1">
        <f t="shared" si="0"/>
        <v>11261.25</v>
      </c>
      <c r="D31" s="1">
        <f t="shared" si="1"/>
        <v>10590.9375</v>
      </c>
      <c r="E31" s="1">
        <f t="shared" si="5"/>
        <v>54352.1875</v>
      </c>
      <c r="F31" s="1">
        <f t="shared" si="6"/>
        <v>513500</v>
      </c>
    </row>
    <row r="32" spans="1:6" ht="12.75">
      <c r="A32" s="3">
        <f t="shared" si="4"/>
        <v>2034</v>
      </c>
      <c r="B32" s="1">
        <v>34000</v>
      </c>
      <c r="C32" s="1">
        <f t="shared" si="0"/>
        <v>10590.9375</v>
      </c>
      <c r="D32" s="1">
        <f t="shared" si="1"/>
        <v>9889.6875</v>
      </c>
      <c r="E32" s="1">
        <f t="shared" si="5"/>
        <v>54480.625</v>
      </c>
      <c r="F32" s="1">
        <f t="shared" si="6"/>
        <v>479500</v>
      </c>
    </row>
    <row r="33" spans="1:6" ht="12.75">
      <c r="A33" s="3">
        <f t="shared" si="4"/>
        <v>2035</v>
      </c>
      <c r="B33" s="1">
        <v>35000</v>
      </c>
      <c r="C33" s="1">
        <f t="shared" si="0"/>
        <v>9889.6875</v>
      </c>
      <c r="D33" s="1">
        <f t="shared" si="1"/>
        <v>9167.8125</v>
      </c>
      <c r="E33" s="1">
        <f t="shared" si="5"/>
        <v>54057.5</v>
      </c>
      <c r="F33" s="1">
        <f t="shared" si="6"/>
        <v>444500</v>
      </c>
    </row>
    <row r="34" spans="1:6" ht="12.75">
      <c r="A34" s="3">
        <f t="shared" si="4"/>
        <v>2036</v>
      </c>
      <c r="B34" s="1">
        <v>36500</v>
      </c>
      <c r="C34" s="1">
        <f t="shared" si="0"/>
        <v>9167.8125</v>
      </c>
      <c r="D34" s="1">
        <f t="shared" si="1"/>
        <v>8415</v>
      </c>
      <c r="E34" s="1">
        <f t="shared" si="5"/>
        <v>54082.8125</v>
      </c>
      <c r="F34" s="1">
        <f t="shared" si="6"/>
        <v>408000</v>
      </c>
    </row>
    <row r="35" spans="1:6" ht="12.75">
      <c r="A35" s="3">
        <f t="shared" si="4"/>
        <v>2037</v>
      </c>
      <c r="B35" s="1">
        <v>38500</v>
      </c>
      <c r="C35" s="1">
        <f t="shared" si="0"/>
        <v>8415</v>
      </c>
      <c r="D35" s="1">
        <f t="shared" si="1"/>
        <v>7620.9375</v>
      </c>
      <c r="E35" s="1">
        <f t="shared" si="5"/>
        <v>54535.9375</v>
      </c>
      <c r="F35" s="1">
        <f t="shared" si="6"/>
        <v>369500</v>
      </c>
    </row>
    <row r="36" spans="1:6" ht="12.75">
      <c r="A36" s="3">
        <f t="shared" si="4"/>
        <v>2038</v>
      </c>
      <c r="B36" s="1">
        <v>40000</v>
      </c>
      <c r="C36" s="1">
        <f t="shared" si="0"/>
        <v>7620.9375</v>
      </c>
      <c r="D36" s="1">
        <f t="shared" si="1"/>
        <v>6795.9375</v>
      </c>
      <c r="E36" s="1">
        <f t="shared" si="5"/>
        <v>54416.875</v>
      </c>
      <c r="F36" s="1">
        <f t="shared" si="6"/>
        <v>329500</v>
      </c>
    </row>
    <row r="37" spans="1:6" ht="12.75">
      <c r="A37" s="3">
        <f t="shared" si="4"/>
        <v>2039</v>
      </c>
      <c r="B37" s="1">
        <v>41500</v>
      </c>
      <c r="C37" s="1">
        <f t="shared" si="0"/>
        <v>6795.9375</v>
      </c>
      <c r="D37" s="1">
        <f t="shared" si="1"/>
        <v>5940</v>
      </c>
      <c r="E37" s="1">
        <f t="shared" si="5"/>
        <v>54235.9375</v>
      </c>
      <c r="F37" s="1">
        <f t="shared" si="6"/>
        <v>288000</v>
      </c>
    </row>
    <row r="38" spans="1:6" ht="12.75">
      <c r="A38" s="3">
        <f t="shared" si="4"/>
        <v>2040</v>
      </c>
      <c r="B38" s="1">
        <v>43500</v>
      </c>
      <c r="C38" s="1">
        <f t="shared" si="0"/>
        <v>5940</v>
      </c>
      <c r="D38" s="1">
        <f t="shared" si="1"/>
        <v>5042.8125</v>
      </c>
      <c r="E38" s="1">
        <f t="shared" si="5"/>
        <v>54482.8125</v>
      </c>
      <c r="F38" s="1">
        <f t="shared" si="6"/>
        <v>244500</v>
      </c>
    </row>
    <row r="39" spans="1:6" ht="12.75">
      <c r="A39" s="3">
        <f t="shared" si="4"/>
        <v>2041</v>
      </c>
      <c r="B39" s="1">
        <v>45000</v>
      </c>
      <c r="C39" s="1">
        <f t="shared" si="0"/>
        <v>5042.8125</v>
      </c>
      <c r="D39" s="1">
        <f t="shared" si="1"/>
        <v>4114.6875</v>
      </c>
      <c r="E39" s="1">
        <f t="shared" si="5"/>
        <v>54157.5</v>
      </c>
      <c r="F39" s="1">
        <f t="shared" si="6"/>
        <v>199500</v>
      </c>
    </row>
    <row r="40" spans="1:6" ht="12.75">
      <c r="A40" s="3">
        <f t="shared" si="4"/>
        <v>2042</v>
      </c>
      <c r="B40" s="1">
        <v>47000</v>
      </c>
      <c r="C40" s="1">
        <f t="shared" si="0"/>
        <v>4114.6875</v>
      </c>
      <c r="D40" s="1">
        <f t="shared" si="1"/>
        <v>3145.3125</v>
      </c>
      <c r="E40" s="1">
        <f t="shared" si="5"/>
        <v>54260</v>
      </c>
      <c r="F40" s="1">
        <f t="shared" si="6"/>
        <v>152500</v>
      </c>
    </row>
    <row r="41" spans="1:6" ht="12.75">
      <c r="A41" s="3">
        <f t="shared" si="4"/>
        <v>2043</v>
      </c>
      <c r="B41" s="1">
        <v>49000</v>
      </c>
      <c r="C41" s="1">
        <f t="shared" si="0"/>
        <v>3145.3125</v>
      </c>
      <c r="D41" s="1">
        <f t="shared" si="1"/>
        <v>2134.6875</v>
      </c>
      <c r="E41" s="1">
        <f t="shared" si="5"/>
        <v>54280</v>
      </c>
      <c r="F41" s="1">
        <f t="shared" si="6"/>
        <v>103500</v>
      </c>
    </row>
    <row r="42" spans="1:6" ht="12.75">
      <c r="A42" s="3">
        <f t="shared" si="4"/>
        <v>2044</v>
      </c>
      <c r="B42" s="1">
        <v>51000</v>
      </c>
      <c r="C42" s="1">
        <f t="shared" si="0"/>
        <v>2134.6875</v>
      </c>
      <c r="D42" s="1">
        <f t="shared" si="1"/>
        <v>1082.8125</v>
      </c>
      <c r="E42" s="1">
        <f t="shared" si="5"/>
        <v>54217.5</v>
      </c>
      <c r="F42" s="1">
        <f t="shared" si="6"/>
        <v>52500</v>
      </c>
    </row>
    <row r="43" spans="1:6" ht="12.75">
      <c r="A43" s="3">
        <f t="shared" si="4"/>
        <v>2045</v>
      </c>
      <c r="B43" s="1">
        <v>52500</v>
      </c>
      <c r="C43" s="1">
        <f t="shared" si="0"/>
        <v>1082.8125</v>
      </c>
      <c r="D43" s="1">
        <f t="shared" si="1"/>
        <v>0</v>
      </c>
      <c r="E43" s="1">
        <f t="shared" si="5"/>
        <v>53582.8125</v>
      </c>
      <c r="F43" s="1">
        <f t="shared" si="6"/>
        <v>0</v>
      </c>
    </row>
    <row r="45" spans="2:5" ht="12.75">
      <c r="B45" s="1">
        <f>SUM(B6:B43)</f>
        <v>1039000</v>
      </c>
      <c r="C45" s="1">
        <f>SUM(C6:C43)</f>
        <v>520502.8125</v>
      </c>
      <c r="D45" s="1">
        <f>SUM(D6:D43)</f>
        <v>499073.4375</v>
      </c>
      <c r="E45" s="1">
        <f>SUM(E6:E43)</f>
        <v>2058576.25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COUNTY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douglas.hoff</cp:lastModifiedBy>
  <cp:lastPrinted>2010-12-21T15:48:10Z</cp:lastPrinted>
  <dcterms:created xsi:type="dcterms:W3CDTF">2000-04-03T16:05:26Z</dcterms:created>
  <dcterms:modified xsi:type="dcterms:W3CDTF">2010-12-21T18:56:04Z</dcterms:modified>
  <cp:category/>
  <cp:version/>
  <cp:contentType/>
  <cp:contentStatus/>
</cp:coreProperties>
</file>