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2020-00378\Discovery\Staff Second Set\Final Responses\Final Final\"/>
    </mc:Choice>
  </mc:AlternateContent>
  <bookViews>
    <workbookView xWindow="0" yWindow="0" windowWidth="28800" windowHeight="12705"/>
  </bookViews>
  <sheets>
    <sheet name="Attachment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D21" i="1"/>
  <c r="C21" i="1"/>
  <c r="B21" i="1"/>
  <c r="J19" i="1"/>
  <c r="E19" i="1"/>
  <c r="L19" i="1" s="1"/>
  <c r="J18" i="1"/>
  <c r="E18" i="1"/>
  <c r="L18" i="1" s="1"/>
  <c r="J17" i="1"/>
  <c r="E17" i="1"/>
  <c r="J16" i="1"/>
  <c r="E16" i="1"/>
  <c r="L16" i="1" s="1"/>
  <c r="J15" i="1"/>
  <c r="E15" i="1"/>
  <c r="L15" i="1" s="1"/>
  <c r="J14" i="1"/>
  <c r="E14" i="1"/>
  <c r="J13" i="1"/>
  <c r="E13" i="1"/>
  <c r="L13" i="1" s="1"/>
  <c r="J12" i="1"/>
  <c r="E12" i="1"/>
  <c r="J11" i="1"/>
  <c r="E11" i="1"/>
  <c r="L11" i="1" s="1"/>
  <c r="J10" i="1"/>
  <c r="E10" i="1"/>
  <c r="J9" i="1"/>
  <c r="E9" i="1"/>
  <c r="A6" i="1"/>
  <c r="A5" i="1"/>
  <c r="A4" i="1"/>
  <c r="L14" i="1" l="1"/>
  <c r="J21" i="1"/>
  <c r="L10" i="1"/>
  <c r="L9" i="1"/>
  <c r="E21" i="1"/>
  <c r="L17" i="1"/>
  <c r="L12" i="1"/>
  <c r="L21" i="1" l="1"/>
</calcChain>
</file>

<file path=xl/sharedStrings.xml><?xml version="1.0" encoding="utf-8"?>
<sst xmlns="http://schemas.openxmlformats.org/spreadsheetml/2006/main" count="24" uniqueCount="21">
  <si>
    <t>Month</t>
  </si>
  <si>
    <t>Gas Cost</t>
  </si>
  <si>
    <t>Transportation Cost</t>
  </si>
  <si>
    <t>Off-System Sales</t>
  </si>
  <si>
    <t>Company Performance Share</t>
  </si>
  <si>
    <t>Customer Share</t>
  </si>
  <si>
    <t>Total Performance Results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</si>
  <si>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</si>
  <si>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</si>
  <si>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</si>
  <si>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</si>
  <si>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</si>
  <si>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</si>
  <si>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</si>
  <si>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</si>
  <si>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</si>
  <si>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</si>
  <si>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</si>
  <si>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Total</t>
  </si>
  <si>
    <t>KY PSC CN 2020-00378</t>
  </si>
  <si>
    <t>Staff's Data Request Set 2 No. 10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</si>
</sst>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7" fontId="0" fillId="0" borderId="0" xfId="0" quotePrefix="1" applyNumberFormat="1" applyFill="1"/>
    <xf numFmtId="44" fontId="0" fillId="0" borderId="0" xfId="1" applyFon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/>
    <xf numFmtId="44" fontId="0" fillId="0" borderId="0" xfId="0" applyNumberFormat="1" applyFill="1"/>
    <xf numFmtId="0" fontId="0" fillId="0" borderId="0" xfId="0" applyFill="1" applyAlignment="1">
      <alignment horizontal="right"/>
    </xf>
    <xf numFmtId="44" fontId="3" fillId="0" borderId="1" xfId="1" applyFont="1" applyFill="1" applyBorder="1"/>
    <xf numFmtId="44" fontId="3" fillId="0" borderId="2" xfId="1" applyFont="1" applyFill="1" applyBorder="1"/>
    <xf numFmtId="44" fontId="1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56464\AppData\Local\Temp\notesC9812B\CKY%202020-00378%20PBR%20Detail%20Workpaper%20-%20updated%20with%20actuals%2003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ttachment A"/>
      <sheetName val="Attachment B"/>
      <sheetName val="Attachment C"/>
      <sheetName val="Attachment D"/>
      <sheetName val="Attachment E"/>
      <sheetName val="Attachment F"/>
    </sheetNames>
    <sheetDataSet>
      <sheetData sheetId="0">
        <row r="1">
          <cell r="A1" t="str">
            <v>Columbia Gas of Kentucky</v>
          </cell>
        </row>
        <row r="2">
          <cell r="A2" t="str">
            <v>Total Performance Based Rate Mechanism Savings</v>
          </cell>
        </row>
        <row r="3">
          <cell r="A3" t="str">
            <v>Between Company and Customer Share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90" zoomScaleNormal="90" workbookViewId="0">
      <selection activeCell="L2" sqref="L2"/>
    </sheetView>
  </sheetViews>
  <sheetFormatPr defaultColWidth="8.85546875" defaultRowHeight="15" x14ac:dyDescent="0.25"/>
  <cols>
    <col min="1" max="1" width="25.85546875" style="2" bestFit="1" customWidth="1"/>
    <col min="2" max="2" width="13.28515625" style="2" bestFit="1" customWidth="1"/>
    <col min="3" max="3" width="18.85546875" style="2" bestFit="1" customWidth="1"/>
    <col min="4" max="4" width="16.42578125" style="2" bestFit="1" customWidth="1"/>
    <col min="5" max="5" width="28.42578125" style="2" bestFit="1" customWidth="1"/>
    <col min="6" max="6" width="6.85546875" style="2" customWidth="1"/>
    <col min="7" max="7" width="13.28515625" style="2" bestFit="1" customWidth="1"/>
    <col min="8" max="8" width="18.85546875" style="2" bestFit="1" customWidth="1"/>
    <col min="9" max="9" width="16.42578125" style="2" bestFit="1" customWidth="1"/>
    <col min="10" max="10" width="15.7109375" style="2" bestFit="1" customWidth="1"/>
    <col min="11" max="11" width="6.85546875" style="2" customWidth="1"/>
    <col min="12" max="12" width="25.28515625" style="2" bestFit="1" customWidth="1"/>
    <col min="13" max="13" width="8.85546875" style="2"/>
    <col min="14" max="14" width="11.5703125" style="2" bestFit="1" customWidth="1"/>
    <col min="15" max="16384" width="8.85546875" style="2"/>
  </cols>
  <sheetData>
    <row r="1" spans="1:14" x14ac:dyDescent="0.25">
      <c r="L1" s="9" t="s">
        <v>19</v>
      </c>
    </row>
    <row r="2" spans="1:14" x14ac:dyDescent="0.25">
      <c r="L2" s="9" t="s">
        <v>20</v>
      </c>
    </row>
    <row r="4" spans="1:14" x14ac:dyDescent="0.25">
      <c r="A4" s="2" t="str">
        <f>[1]Summary!$A$1</f>
        <v>Columbia Gas of Kentucky</v>
      </c>
    </row>
    <row r="5" spans="1:14" x14ac:dyDescent="0.25">
      <c r="A5" s="2" t="str">
        <f>[1]Summary!$A$2</f>
        <v>Total Performance Based Rate Mechanism Savings</v>
      </c>
    </row>
    <row r="6" spans="1:14" x14ac:dyDescent="0.25">
      <c r="A6" s="2" t="str">
        <f>[1]Summary!$A$3</f>
        <v>Between Company and Customer Share</v>
      </c>
      <c r="D6" s="8"/>
      <c r="E6" s="8"/>
      <c r="F6" s="8"/>
      <c r="G6" s="8"/>
      <c r="H6" s="8"/>
      <c r="I6" s="8"/>
    </row>
    <row r="7" spans="1:14" x14ac:dyDescent="0.25">
      <c r="B7" s="8"/>
      <c r="C7" s="8"/>
      <c r="D7" s="8"/>
      <c r="G7" s="8"/>
      <c r="H7" s="8"/>
      <c r="I7" s="8"/>
    </row>
    <row r="8" spans="1:14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G8" s="1" t="s">
        <v>1</v>
      </c>
      <c r="H8" s="1" t="s">
        <v>2</v>
      </c>
      <c r="I8" s="1" t="s">
        <v>3</v>
      </c>
      <c r="J8" s="1" t="s">
        <v>5</v>
      </c>
      <c r="L8" s="1" t="s">
        <v>6</v>
      </c>
    </row>
    <row r="9" spans="1:14" x14ac:dyDescent="0.25">
      <c r="A9" s="3" t="s">
        <v>7</v>
      </c>
      <c r="B9" s="4">
        <v>0.26</v>
      </c>
      <c r="C9" s="4">
        <v>47.77</v>
      </c>
      <c r="D9" s="4">
        <v>21.710000000000036</v>
      </c>
      <c r="E9" s="4">
        <f t="shared" ref="E9:E19" si="0">SUM(B9:D9)</f>
        <v>69.740000000000038</v>
      </c>
      <c r="F9" s="4"/>
      <c r="G9" s="4">
        <v>-0.26</v>
      </c>
      <c r="H9" s="4">
        <v>-47.77</v>
      </c>
      <c r="I9" s="4">
        <v>-21.71</v>
      </c>
      <c r="J9" s="4">
        <f t="shared" ref="J9:J19" si="1">SUM(G9:I9)</f>
        <v>-69.740000000000009</v>
      </c>
      <c r="K9" s="4"/>
      <c r="L9" s="4">
        <f>+E9+J9</f>
        <v>0</v>
      </c>
      <c r="N9" s="5"/>
    </row>
    <row r="10" spans="1:14" x14ac:dyDescent="0.25">
      <c r="A10" s="3" t="s">
        <v>8</v>
      </c>
      <c r="B10" s="4">
        <v>-75.460000000000036</v>
      </c>
      <c r="C10" s="4">
        <v>-14.789999999997235</v>
      </c>
      <c r="D10" s="4">
        <v>-2.9700000000002547</v>
      </c>
      <c r="E10" s="4">
        <f t="shared" si="0"/>
        <v>-93.219999999997526</v>
      </c>
      <c r="F10" s="4"/>
      <c r="G10" s="4">
        <v>-109.94</v>
      </c>
      <c r="H10" s="4">
        <v>14.79</v>
      </c>
      <c r="I10" s="4">
        <v>2.97</v>
      </c>
      <c r="J10" s="4">
        <f t="shared" si="1"/>
        <v>-92.18</v>
      </c>
      <c r="K10" s="4"/>
      <c r="L10" s="4">
        <f t="shared" ref="L10:L19" si="2">+E10+J10</f>
        <v>-185.39999999999753</v>
      </c>
    </row>
    <row r="11" spans="1:14" x14ac:dyDescent="0.25">
      <c r="A11" s="3" t="s">
        <v>9</v>
      </c>
      <c r="B11" s="4">
        <v>23015.65</v>
      </c>
      <c r="C11" s="4">
        <v>0</v>
      </c>
      <c r="D11" s="4">
        <v>13937.82</v>
      </c>
      <c r="E11" s="4">
        <f t="shared" si="0"/>
        <v>36953.47</v>
      </c>
      <c r="F11" s="4"/>
      <c r="G11" s="4">
        <v>34113.5</v>
      </c>
      <c r="H11" s="4">
        <v>0</v>
      </c>
      <c r="I11" s="4">
        <v>20658.47</v>
      </c>
      <c r="J11" s="4">
        <f t="shared" si="1"/>
        <v>54771.97</v>
      </c>
      <c r="K11" s="4"/>
      <c r="L11" s="4">
        <f t="shared" si="2"/>
        <v>91725.440000000002</v>
      </c>
    </row>
    <row r="12" spans="1:14" x14ac:dyDescent="0.25">
      <c r="A12" s="3" t="s">
        <v>10</v>
      </c>
      <c r="B12" s="4">
        <v>-2354.87</v>
      </c>
      <c r="C12" s="4">
        <v>0</v>
      </c>
      <c r="D12" s="4">
        <v>10678.06</v>
      </c>
      <c r="E12" s="4">
        <f t="shared" si="0"/>
        <v>8323.1899999999987</v>
      </c>
      <c r="F12" s="4"/>
      <c r="G12" s="4">
        <v>-5494.6900000000005</v>
      </c>
      <c r="H12" s="4">
        <v>0</v>
      </c>
      <c r="I12" s="4">
        <v>24915.480000000003</v>
      </c>
      <c r="J12" s="4">
        <f t="shared" si="1"/>
        <v>19420.79</v>
      </c>
      <c r="K12" s="4"/>
      <c r="L12" s="4">
        <f t="shared" si="2"/>
        <v>27743.98</v>
      </c>
    </row>
    <row r="13" spans="1:14" x14ac:dyDescent="0.25">
      <c r="A13" s="3" t="s">
        <v>11</v>
      </c>
      <c r="B13" s="4">
        <v>16370.34</v>
      </c>
      <c r="C13" s="4">
        <v>2230.59</v>
      </c>
      <c r="D13" s="4">
        <v>41615.17</v>
      </c>
      <c r="E13" s="4">
        <f t="shared" si="0"/>
        <v>60216.1</v>
      </c>
      <c r="F13" s="4"/>
      <c r="G13" s="4">
        <v>22379.679999999997</v>
      </c>
      <c r="H13" s="4">
        <v>3049.41</v>
      </c>
      <c r="I13" s="4">
        <v>56891.59</v>
      </c>
      <c r="J13" s="4">
        <f t="shared" si="1"/>
        <v>82320.679999999993</v>
      </c>
      <c r="K13" s="4"/>
      <c r="L13" s="4">
        <f t="shared" si="2"/>
        <v>142536.78</v>
      </c>
    </row>
    <row r="14" spans="1:14" x14ac:dyDescent="0.25">
      <c r="A14" s="3" t="s">
        <v>12</v>
      </c>
      <c r="B14" s="4">
        <v>20009.490000000002</v>
      </c>
      <c r="C14" s="4">
        <v>12285.03</v>
      </c>
      <c r="D14" s="4">
        <v>40937.56</v>
      </c>
      <c r="E14" s="4">
        <f t="shared" si="0"/>
        <v>73232.08</v>
      </c>
      <c r="F14" s="4"/>
      <c r="G14" s="4">
        <v>28102.679999999997</v>
      </c>
      <c r="H14" s="4">
        <v>17253.93</v>
      </c>
      <c r="I14" s="4">
        <v>57495.460000000006</v>
      </c>
      <c r="J14" s="4">
        <f t="shared" si="1"/>
        <v>102852.07</v>
      </c>
      <c r="K14" s="4"/>
      <c r="L14" s="4">
        <f t="shared" si="2"/>
        <v>176084.15000000002</v>
      </c>
    </row>
    <row r="15" spans="1:14" x14ac:dyDescent="0.25">
      <c r="A15" s="3" t="s">
        <v>13</v>
      </c>
      <c r="B15" s="4">
        <v>18084.95</v>
      </c>
      <c r="C15" s="4">
        <v>32782.57</v>
      </c>
      <c r="D15" s="4">
        <v>41235.800000000003</v>
      </c>
      <c r="E15" s="4">
        <f t="shared" si="0"/>
        <v>92103.32</v>
      </c>
      <c r="F15" s="4"/>
      <c r="G15" s="4">
        <v>24853.100000000002</v>
      </c>
      <c r="H15" s="4">
        <v>45051.18</v>
      </c>
      <c r="I15" s="4">
        <v>56667.959999999992</v>
      </c>
      <c r="J15" s="4">
        <f t="shared" si="1"/>
        <v>126572.23999999999</v>
      </c>
      <c r="K15" s="4"/>
      <c r="L15" s="4">
        <f t="shared" si="2"/>
        <v>218675.56</v>
      </c>
    </row>
    <row r="16" spans="1:14" x14ac:dyDescent="0.25">
      <c r="A16" s="3" t="s">
        <v>14</v>
      </c>
      <c r="B16" s="4">
        <v>14944.61</v>
      </c>
      <c r="C16" s="4">
        <v>55556.97</v>
      </c>
      <c r="D16" s="4">
        <v>89311.679999999993</v>
      </c>
      <c r="E16" s="4">
        <f t="shared" si="0"/>
        <v>159813.26</v>
      </c>
      <c r="F16" s="4"/>
      <c r="G16" s="4">
        <v>16987.59</v>
      </c>
      <c r="H16" s="4">
        <v>63151.78</v>
      </c>
      <c r="I16" s="4">
        <v>101520.87</v>
      </c>
      <c r="J16" s="4">
        <f t="shared" si="1"/>
        <v>181660.24</v>
      </c>
      <c r="K16" s="4"/>
      <c r="L16" s="4">
        <f t="shared" si="2"/>
        <v>341473.5</v>
      </c>
    </row>
    <row r="17" spans="1:12" x14ac:dyDescent="0.25">
      <c r="A17" s="3" t="s">
        <v>15</v>
      </c>
      <c r="B17" s="4">
        <v>78632.45</v>
      </c>
      <c r="C17" s="4">
        <v>154756.70000000001</v>
      </c>
      <c r="D17" s="4">
        <v>96402.89</v>
      </c>
      <c r="E17" s="4">
        <f t="shared" si="0"/>
        <v>329792.04000000004</v>
      </c>
      <c r="F17" s="4"/>
      <c r="G17" s="4">
        <v>83266.91</v>
      </c>
      <c r="H17" s="4">
        <v>163877.79</v>
      </c>
      <c r="I17" s="4">
        <v>102084.71</v>
      </c>
      <c r="J17" s="4">
        <f>SUM(G17:I17)</f>
        <v>349229.41000000003</v>
      </c>
      <c r="K17" s="4"/>
      <c r="L17" s="4">
        <f>+E17+J17</f>
        <v>679021.45000000007</v>
      </c>
    </row>
    <row r="18" spans="1:12" x14ac:dyDescent="0.25">
      <c r="A18" s="3" t="s">
        <v>16</v>
      </c>
      <c r="B18" s="4">
        <v>9113.11</v>
      </c>
      <c r="C18" s="4">
        <v>108890.65</v>
      </c>
      <c r="D18" s="4">
        <v>92941.16</v>
      </c>
      <c r="E18" s="4">
        <f t="shared" si="0"/>
        <v>210944.91999999998</v>
      </c>
      <c r="F18" s="4"/>
      <c r="G18" s="4">
        <v>9902.41</v>
      </c>
      <c r="H18" s="4">
        <v>118321.85</v>
      </c>
      <c r="I18" s="4">
        <v>100990.93</v>
      </c>
      <c r="J18" s="4">
        <f t="shared" si="1"/>
        <v>229215.19</v>
      </c>
      <c r="K18" s="4"/>
      <c r="L18" s="4">
        <f t="shared" si="2"/>
        <v>440160.11</v>
      </c>
    </row>
    <row r="19" spans="1:12" x14ac:dyDescent="0.25">
      <c r="A19" s="3" t="s">
        <v>17</v>
      </c>
      <c r="B19" s="4">
        <v>9703.8799999999992</v>
      </c>
      <c r="C19" s="4">
        <v>159242.82999999999</v>
      </c>
      <c r="D19" s="4">
        <v>94813.83</v>
      </c>
      <c r="E19" s="4">
        <f t="shared" si="0"/>
        <v>263760.53999999998</v>
      </c>
      <c r="F19" s="4"/>
      <c r="G19" s="4">
        <v>10659.99</v>
      </c>
      <c r="H19" s="4">
        <v>174932.91</v>
      </c>
      <c r="I19" s="4">
        <v>104155.76</v>
      </c>
      <c r="J19" s="4">
        <f t="shared" si="1"/>
        <v>289748.65999999997</v>
      </c>
      <c r="K19" s="4"/>
      <c r="L19" s="4">
        <f t="shared" si="2"/>
        <v>553509.19999999995</v>
      </c>
    </row>
    <row r="20" spans="1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 thickBot="1" x14ac:dyDescent="0.3">
      <c r="A21" s="6" t="s">
        <v>18</v>
      </c>
      <c r="B21" s="11">
        <f>SUM(B9:B19)</f>
        <v>187444.40999999997</v>
      </c>
      <c r="C21" s="11">
        <f>SUM(C9:C19)</f>
        <v>525778.31999999995</v>
      </c>
      <c r="D21" s="11">
        <f>SUM(D9:D19)</f>
        <v>521892.71</v>
      </c>
      <c r="E21" s="10">
        <f>SUM(E9:E19)</f>
        <v>1235115.44</v>
      </c>
      <c r="F21" s="4"/>
      <c r="G21" s="11">
        <f>SUM(G9:G19)</f>
        <v>224660.97</v>
      </c>
      <c r="H21" s="11">
        <f>SUM(H9:H19)</f>
        <v>585605.87</v>
      </c>
      <c r="I21" s="11">
        <f>SUM(I9:I19)</f>
        <v>625362.49</v>
      </c>
      <c r="J21" s="10">
        <f>SUM(J9:J19)</f>
        <v>1435629.3299999998</v>
      </c>
      <c r="K21" s="4"/>
      <c r="L21" s="12">
        <f>SUM(L9:L19)</f>
        <v>2670744.7699999996</v>
      </c>
    </row>
    <row r="22" spans="1:12" ht="15.75" thickTop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7"/>
      <c r="B23" s="7"/>
      <c r="C23" s="7"/>
      <c r="D23" s="7"/>
      <c r="E23" s="7"/>
    </row>
    <row r="24" spans="1:12" x14ac:dyDescent="0.25">
      <c r="A24" s="7"/>
      <c r="B24" s="7"/>
      <c r="C24" s="7"/>
      <c r="D24" s="7"/>
      <c r="E24" s="7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Ryan \ John</cp:lastModifiedBy>
  <cp:lastPrinted>2021-03-11T13:24:12Z</cp:lastPrinted>
  <dcterms:created xsi:type="dcterms:W3CDTF">2021-03-11T13:19:49Z</dcterms:created>
  <dcterms:modified xsi:type="dcterms:W3CDTF">2021-03-23T19:48:39Z</dcterms:modified>
</cp:coreProperties>
</file>